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8010" tabRatio="771"/>
  </bookViews>
  <sheets>
    <sheet name="Cover" sheetId="21" r:id="rId1"/>
    <sheet name="40.010" sheetId="1" r:id="rId2"/>
    <sheet name="40.011" sheetId="2" r:id="rId3"/>
    <sheet name="40.020" sheetId="3" r:id="rId4"/>
    <sheet name="40.021" sheetId="4" r:id="rId5"/>
    <sheet name="40.022" sheetId="5" r:id="rId6"/>
    <sheet name="40.023" sheetId="6" r:id="rId7"/>
    <sheet name="40.030" sheetId="7" r:id="rId8"/>
    <sheet name="40.031" sheetId="9" r:id="rId9"/>
    <sheet name="40.032" sheetId="10" r:id="rId10"/>
    <sheet name="40.033" sheetId="11" r:id="rId11"/>
    <sheet name="40.034" sheetId="12" r:id="rId12"/>
    <sheet name="40.035" sheetId="8" r:id="rId13"/>
    <sheet name="40.036" sheetId="13" r:id="rId14"/>
    <sheet name="40.040" sheetId="18" r:id="rId15"/>
    <sheet name="40.041" sheetId="19" r:id="rId16"/>
    <sheet name="40.042" sheetId="20" r:id="rId17"/>
    <sheet name="40.050" sheetId="14" r:id="rId18"/>
    <sheet name="40.051" sheetId="15" r:id="rId19"/>
    <sheet name="40.052" sheetId="16" r:id="rId20"/>
    <sheet name="40.060" sheetId="17" r:id="rId21"/>
    <sheet name="NOTES" sheetId="22" r:id="rId22"/>
  </sheets>
  <externalReferences>
    <externalReference r:id="rId23"/>
    <externalReference r:id="rId24"/>
  </externalReferences>
  <definedNames>
    <definedName name="_Fill" localSheetId="0" hidden="1">#REF!</definedName>
    <definedName name="_Fill" localSheetId="21" hidden="1">#REF!</definedName>
    <definedName name="_Fill" hidden="1">#REF!</definedName>
    <definedName name="_Key1" localSheetId="0" hidden="1">#REF!</definedName>
    <definedName name="_Key1" localSheetId="21" hidden="1">#REF!</definedName>
    <definedName name="_Key1" hidden="1">#REF!</definedName>
    <definedName name="_keys" localSheetId="0" hidden="1">#REF!</definedName>
    <definedName name="_keys" localSheetId="21" hidden="1">#REF!</definedName>
    <definedName name="_keys" hidden="1">#REF!</definedName>
    <definedName name="_Order1" hidden="1">255</definedName>
    <definedName name="_Order2" hidden="1">0</definedName>
    <definedName name="_Parse_In" localSheetId="0" hidden="1">#REF!</definedName>
    <definedName name="_Parse_In" localSheetId="21" hidden="1">#REF!</definedName>
    <definedName name="_Parse_In" hidden="1">#REF!</definedName>
    <definedName name="_Sort" localSheetId="0" hidden="1">#REF!</definedName>
    <definedName name="_Sort" localSheetId="21" hidden="1">#REF!</definedName>
    <definedName name="_Sort" hidden="1">#REF!</definedName>
    <definedName name="Company" localSheetId="0">[1]Cover!$B$8</definedName>
    <definedName name="Company">[2]Cover!$B$8</definedName>
    <definedName name="f" localSheetId="0" hidden="1">#REF!</definedName>
    <definedName name="f" localSheetId="21" hidden="1">#REF!</definedName>
    <definedName name="f" hidden="1">#REF!</definedName>
    <definedName name="fffff" localSheetId="0" hidden="1">#REF!</definedName>
    <definedName name="fffff" localSheetId="21" hidden="1">#REF!</definedName>
    <definedName name="fffff" hidden="1">#REF!</definedName>
    <definedName name="REPORT_DATE" localSheetId="0">[1]Cover!$B$16</definedName>
    <definedName name="REPORT_DATE">[2]Cover!$B$16</definedName>
    <definedName name="year" localSheetId="0">[1]Cover!$B$12</definedName>
    <definedName name="year">[2]Cover!$B$12</definedName>
  </definedNames>
  <calcPr calcId="145621"/>
</workbook>
</file>

<file path=xl/calcChain.xml><?xml version="1.0" encoding="utf-8"?>
<calcChain xmlns="http://schemas.openxmlformats.org/spreadsheetml/2006/main">
  <c r="G109" i="3" l="1"/>
  <c r="G110" i="3"/>
  <c r="G111" i="3"/>
  <c r="G112" i="3"/>
  <c r="G108" i="3"/>
  <c r="D7" i="22"/>
  <c r="A3" i="22"/>
  <c r="A3" i="20" l="1"/>
  <c r="A3" i="19"/>
  <c r="A3" i="18"/>
  <c r="E43" i="17" l="1"/>
  <c r="H164" i="16"/>
  <c r="F166" i="15"/>
  <c r="H51" i="14"/>
  <c r="B39" i="20"/>
  <c r="D33" i="19"/>
  <c r="D33" i="18"/>
  <c r="D23" i="13"/>
  <c r="D20" i="8"/>
  <c r="D22" i="12"/>
  <c r="E30" i="11"/>
  <c r="H55" i="10"/>
  <c r="M55" i="9"/>
  <c r="N36" i="7"/>
  <c r="J45" i="6"/>
  <c r="D28" i="5"/>
  <c r="G154" i="3"/>
  <c r="G58" i="4"/>
  <c r="D103" i="2"/>
  <c r="D7" i="17" l="1"/>
  <c r="G7" i="16"/>
  <c r="F7" i="15"/>
  <c r="G7" i="14"/>
  <c r="B7" i="20"/>
  <c r="D7" i="19"/>
  <c r="D7" i="18"/>
  <c r="D7" i="13"/>
  <c r="D7" i="8"/>
  <c r="D7" i="12"/>
  <c r="D7" i="11"/>
  <c r="G7" i="10"/>
  <c r="L7" i="9"/>
  <c r="M7" i="7"/>
  <c r="J7" i="6"/>
  <c r="D7" i="5"/>
  <c r="F7" i="4"/>
  <c r="F7" i="3"/>
  <c r="A3" i="17"/>
  <c r="A3" i="16"/>
  <c r="A3" i="15"/>
  <c r="A3" i="14"/>
  <c r="A3" i="13"/>
  <c r="A3" i="8"/>
  <c r="A3" i="12"/>
  <c r="A3" i="11"/>
  <c r="A3" i="10"/>
  <c r="A3" i="9"/>
  <c r="A3" i="7"/>
  <c r="A3" i="6"/>
  <c r="A3" i="5"/>
  <c r="A3" i="4"/>
  <c r="A3" i="3"/>
  <c r="D7" i="2"/>
  <c r="A3" i="2"/>
  <c r="D7" i="1"/>
  <c r="A3" i="1"/>
  <c r="H127" i="16" l="1"/>
  <c r="E127" i="16"/>
  <c r="H126" i="16"/>
  <c r="E126" i="16"/>
  <c r="H125" i="16"/>
  <c r="E125" i="16"/>
  <c r="H124" i="16"/>
  <c r="E124" i="16"/>
  <c r="H123" i="16"/>
  <c r="E123" i="16"/>
  <c r="H122" i="16"/>
  <c r="E122" i="16"/>
  <c r="H121" i="16"/>
  <c r="E121" i="16"/>
  <c r="H120" i="16"/>
  <c r="E120" i="16"/>
  <c r="H119" i="16"/>
  <c r="E119" i="16"/>
  <c r="H118" i="16"/>
  <c r="E118" i="16"/>
  <c r="H117" i="16"/>
  <c r="E117" i="16"/>
  <c r="H116" i="16"/>
  <c r="E116" i="16"/>
  <c r="H115" i="16"/>
  <c r="E115" i="16"/>
  <c r="H114" i="16"/>
  <c r="E114" i="16"/>
  <c r="H113" i="16"/>
  <c r="E113" i="16"/>
  <c r="H142" i="16"/>
  <c r="E142" i="16"/>
  <c r="H141" i="16"/>
  <c r="E141" i="16"/>
  <c r="H140" i="16"/>
  <c r="E140" i="16"/>
  <c r="H139" i="16"/>
  <c r="E139" i="16"/>
  <c r="H138" i="16"/>
  <c r="E138" i="16"/>
  <c r="H137" i="16"/>
  <c r="E137" i="16"/>
  <c r="H136" i="16"/>
  <c r="E136" i="16"/>
  <c r="H135" i="16"/>
  <c r="E135" i="16"/>
  <c r="H134" i="16"/>
  <c r="E134" i="16"/>
  <c r="H133" i="16"/>
  <c r="E133" i="16"/>
  <c r="H132" i="16"/>
  <c r="E132" i="16"/>
  <c r="H131" i="16"/>
  <c r="E131" i="16"/>
  <c r="H130" i="16"/>
  <c r="E130" i="16"/>
  <c r="H129" i="16"/>
  <c r="E129" i="16"/>
  <c r="H128" i="16"/>
  <c r="E128" i="16"/>
  <c r="H72" i="16"/>
  <c r="E72" i="16"/>
  <c r="H71" i="16"/>
  <c r="E71" i="16"/>
  <c r="H70" i="16"/>
  <c r="E70" i="16"/>
  <c r="H69" i="16"/>
  <c r="E69" i="16"/>
  <c r="H68" i="16"/>
  <c r="E68" i="16"/>
  <c r="H67" i="16"/>
  <c r="E67" i="16"/>
  <c r="H66" i="16"/>
  <c r="E66" i="16"/>
  <c r="H65" i="16"/>
  <c r="E65" i="16"/>
  <c r="H64" i="16"/>
  <c r="E64" i="16"/>
  <c r="H63" i="16"/>
  <c r="E63" i="16"/>
  <c r="H62" i="16"/>
  <c r="E62" i="16"/>
  <c r="H61" i="16"/>
  <c r="E61" i="16"/>
  <c r="H60" i="16"/>
  <c r="E60" i="16"/>
  <c r="H59" i="16"/>
  <c r="E59" i="16"/>
  <c r="H58" i="16"/>
  <c r="E58" i="16"/>
  <c r="H57" i="16"/>
  <c r="E57" i="16"/>
  <c r="H56" i="16"/>
  <c r="E56" i="16"/>
  <c r="H55" i="16"/>
  <c r="E55" i="16"/>
  <c r="H54" i="16"/>
  <c r="E54" i="16"/>
  <c r="H53" i="16"/>
  <c r="E53" i="16"/>
  <c r="H52" i="16"/>
  <c r="E52" i="16"/>
  <c r="H51" i="16"/>
  <c r="E51" i="16"/>
  <c r="H50" i="16"/>
  <c r="E50" i="16"/>
  <c r="H49" i="16"/>
  <c r="E49" i="16"/>
  <c r="H48" i="16"/>
  <c r="E48" i="16"/>
  <c r="H47" i="16"/>
  <c r="E47" i="16"/>
  <c r="H46" i="16"/>
  <c r="E46" i="16"/>
  <c r="H45" i="16"/>
  <c r="E45" i="16"/>
  <c r="H44" i="16"/>
  <c r="E44" i="16"/>
  <c r="H43" i="16"/>
  <c r="E43" i="16"/>
  <c r="H42" i="16"/>
  <c r="E42" i="16"/>
  <c r="H41" i="16"/>
  <c r="E41" i="16"/>
  <c r="H40" i="16"/>
  <c r="E40" i="16"/>
  <c r="H39" i="16"/>
  <c r="E39" i="16"/>
  <c r="H38" i="16"/>
  <c r="E38" i="16"/>
  <c r="H37" i="16"/>
  <c r="E37" i="16"/>
  <c r="H36" i="16"/>
  <c r="E36" i="16"/>
  <c r="H35" i="16"/>
  <c r="E35" i="16"/>
  <c r="H34" i="16"/>
  <c r="E34" i="16"/>
  <c r="H33" i="16"/>
  <c r="E33" i="16"/>
  <c r="H32" i="16"/>
  <c r="E32" i="16"/>
  <c r="H31" i="16"/>
  <c r="E31" i="16"/>
  <c r="H30" i="16"/>
  <c r="E30" i="16"/>
  <c r="H29" i="16"/>
  <c r="E29" i="16"/>
  <c r="H28" i="16"/>
  <c r="E28" i="16"/>
  <c r="H27" i="16"/>
  <c r="E27" i="16"/>
  <c r="H26" i="16"/>
  <c r="E26" i="16"/>
  <c r="H25" i="16"/>
  <c r="E25" i="16"/>
  <c r="H24" i="16"/>
  <c r="E24" i="16"/>
  <c r="H23" i="16"/>
  <c r="E23" i="16"/>
  <c r="H22" i="16"/>
  <c r="E22" i="16"/>
  <c r="H21" i="16"/>
  <c r="E21" i="16"/>
  <c r="H20" i="16"/>
  <c r="E20" i="16"/>
  <c r="H19" i="16"/>
  <c r="E19" i="16"/>
  <c r="H18" i="16"/>
  <c r="E18" i="16"/>
  <c r="H100" i="16"/>
  <c r="E100" i="16"/>
  <c r="H99" i="16"/>
  <c r="E99" i="16"/>
  <c r="H98" i="16"/>
  <c r="E98" i="16"/>
  <c r="H97" i="16"/>
  <c r="E97" i="16"/>
  <c r="H96" i="16"/>
  <c r="E96" i="16"/>
  <c r="H95" i="16"/>
  <c r="E95" i="16"/>
  <c r="H94" i="16"/>
  <c r="E94" i="16"/>
  <c r="H93" i="16"/>
  <c r="E93" i="16"/>
  <c r="H92" i="16"/>
  <c r="E92" i="16"/>
  <c r="H91" i="16"/>
  <c r="E91" i="16"/>
  <c r="H90" i="16"/>
  <c r="E90" i="16"/>
  <c r="H89" i="16"/>
  <c r="E89" i="16"/>
  <c r="H88" i="16"/>
  <c r="E88" i="16"/>
  <c r="H87" i="16"/>
  <c r="E87" i="16"/>
  <c r="H86" i="16"/>
  <c r="E86" i="16"/>
  <c r="H85" i="16"/>
  <c r="E85" i="16"/>
  <c r="H84" i="16"/>
  <c r="E84" i="16"/>
  <c r="H83" i="16"/>
  <c r="E83" i="16"/>
  <c r="H82" i="16"/>
  <c r="E82" i="16"/>
  <c r="H81" i="16"/>
  <c r="E81" i="16"/>
  <c r="H80" i="16"/>
  <c r="E80" i="16"/>
  <c r="H79" i="16"/>
  <c r="E79" i="16"/>
  <c r="H78" i="16"/>
  <c r="E78" i="16"/>
  <c r="H77" i="16"/>
  <c r="E77" i="16"/>
  <c r="H76" i="16"/>
  <c r="E76" i="16"/>
  <c r="H75" i="16"/>
  <c r="E75" i="16"/>
  <c r="H74" i="16"/>
  <c r="E74" i="16"/>
  <c r="H73" i="16"/>
  <c r="E73" i="16"/>
  <c r="H144" i="16"/>
  <c r="E144" i="16"/>
  <c r="H143" i="16"/>
  <c r="E143" i="16"/>
  <c r="H112" i="16"/>
  <c r="E112" i="16"/>
  <c r="H111" i="16"/>
  <c r="E111" i="16"/>
  <c r="H110" i="16"/>
  <c r="E110" i="16"/>
  <c r="H109" i="16"/>
  <c r="E109" i="16"/>
  <c r="H108" i="16"/>
  <c r="E108" i="16"/>
  <c r="H107" i="16"/>
  <c r="E107" i="16"/>
  <c r="H106" i="16"/>
  <c r="E106" i="16"/>
  <c r="H105" i="16"/>
  <c r="E105" i="16"/>
  <c r="H104" i="16"/>
  <c r="E104" i="16"/>
  <c r="H103" i="16"/>
  <c r="E103" i="16"/>
  <c r="H102" i="16"/>
  <c r="E102" i="16"/>
  <c r="H101" i="16"/>
  <c r="E101" i="16"/>
  <c r="D40" i="4" l="1"/>
  <c r="D41" i="4"/>
  <c r="D42" i="4"/>
  <c r="D43" i="4"/>
  <c r="D44" i="4"/>
  <c r="D45" i="4"/>
  <c r="D46" i="4"/>
  <c r="D47" i="4"/>
  <c r="D48" i="4"/>
  <c r="G40" i="4"/>
  <c r="G41" i="4"/>
  <c r="G42" i="4"/>
  <c r="G43" i="4"/>
  <c r="G44" i="4"/>
  <c r="G45" i="4"/>
  <c r="G46" i="4"/>
  <c r="G47" i="4"/>
  <c r="G48" i="4"/>
  <c r="D16" i="2" l="1"/>
  <c r="H18" i="14"/>
  <c r="J19" i="9" l="1"/>
  <c r="J20" i="9"/>
  <c r="J21" i="9"/>
  <c r="J22" i="9"/>
  <c r="E15" i="17" l="1"/>
  <c r="F164" i="15"/>
  <c r="F36" i="3" s="1"/>
  <c r="G36" i="3" s="1"/>
  <c r="D164" i="15"/>
  <c r="C36" i="3" s="1"/>
  <c r="D36" i="3" s="1"/>
  <c r="C23" i="5"/>
  <c r="D17" i="5"/>
  <c r="B19" i="12" l="1"/>
  <c r="H28" i="7"/>
  <c r="I28" i="7"/>
  <c r="J28" i="7"/>
  <c r="C28" i="7"/>
  <c r="D28" i="7"/>
  <c r="B28" i="7"/>
  <c r="E17" i="7"/>
  <c r="D18" i="13" l="1"/>
  <c r="D19" i="5" l="1"/>
  <c r="D21" i="5"/>
  <c r="D18" i="5"/>
  <c r="D39" i="4"/>
  <c r="D49" i="4" s="1"/>
  <c r="G39" i="4"/>
  <c r="G49" i="4" s="1"/>
  <c r="C49" i="4"/>
  <c r="F49" i="4"/>
  <c r="F35" i="4"/>
  <c r="C35" i="4"/>
  <c r="G34" i="4"/>
  <c r="G33" i="4"/>
  <c r="D34" i="4"/>
  <c r="D33" i="4"/>
  <c r="G124" i="3"/>
  <c r="G128" i="3"/>
  <c r="G127" i="3"/>
  <c r="G126" i="3"/>
  <c r="D126" i="3"/>
  <c r="D127" i="3"/>
  <c r="D128" i="3"/>
  <c r="F129" i="3"/>
  <c r="C129" i="3"/>
  <c r="C120" i="3"/>
  <c r="F120" i="3"/>
  <c r="G119" i="3"/>
  <c r="G118" i="3"/>
  <c r="D119" i="3"/>
  <c r="D118" i="3"/>
  <c r="D120" i="3" s="1"/>
  <c r="D90" i="2"/>
  <c r="D35" i="4" l="1"/>
  <c r="G120" i="3"/>
  <c r="G35" i="4"/>
  <c r="J37" i="6" l="1"/>
  <c r="J36" i="6"/>
  <c r="J35" i="6"/>
  <c r="J34" i="6"/>
  <c r="J33" i="6"/>
  <c r="J32" i="6"/>
  <c r="E37" i="6"/>
  <c r="E36" i="6"/>
  <c r="E35" i="6"/>
  <c r="E34" i="6"/>
  <c r="E33" i="6"/>
  <c r="E32" i="6"/>
  <c r="J30" i="6"/>
  <c r="J29" i="6"/>
  <c r="J28" i="6"/>
  <c r="J27" i="6"/>
  <c r="J26" i="6"/>
  <c r="J25" i="6"/>
  <c r="J24" i="6"/>
  <c r="J23" i="6"/>
  <c r="J22" i="6"/>
  <c r="J21" i="6"/>
  <c r="J20" i="6"/>
  <c r="E30" i="6"/>
  <c r="E29" i="6"/>
  <c r="E28" i="6"/>
  <c r="E27" i="6"/>
  <c r="E26" i="6"/>
  <c r="E25" i="6"/>
  <c r="E24" i="6"/>
  <c r="E23" i="6"/>
  <c r="E22" i="6"/>
  <c r="E21" i="6"/>
  <c r="E20" i="6"/>
  <c r="J38" i="6" l="1"/>
  <c r="E38" i="6"/>
  <c r="J39" i="6" s="1"/>
  <c r="D21" i="1" s="1"/>
  <c r="B19" i="20"/>
  <c r="E23" i="7"/>
  <c r="G23" i="7" s="1"/>
  <c r="K24" i="7"/>
  <c r="K25" i="7"/>
  <c r="E26" i="7"/>
  <c r="G26" i="7" s="1"/>
  <c r="L27" i="7"/>
  <c r="H38" i="6"/>
  <c r="G38" i="6"/>
  <c r="H17" i="16"/>
  <c r="H145" i="16"/>
  <c r="H146" i="16"/>
  <c r="H147" i="16"/>
  <c r="H148" i="16"/>
  <c r="H149" i="16"/>
  <c r="H150" i="16"/>
  <c r="H151" i="16"/>
  <c r="H152" i="16"/>
  <c r="H153" i="16"/>
  <c r="H154" i="16"/>
  <c r="H155" i="16"/>
  <c r="H156" i="16"/>
  <c r="H157" i="16"/>
  <c r="H158" i="16"/>
  <c r="H159" i="16"/>
  <c r="K27" i="7"/>
  <c r="H28" i="14"/>
  <c r="H29" i="14"/>
  <c r="H30" i="14"/>
  <c r="H31" i="14"/>
  <c r="H32" i="14"/>
  <c r="H33" i="14"/>
  <c r="H34" i="14"/>
  <c r="H35" i="14"/>
  <c r="H36" i="14"/>
  <c r="H37" i="14"/>
  <c r="H38" i="14"/>
  <c r="H39" i="14"/>
  <c r="H40" i="14"/>
  <c r="H41" i="14"/>
  <c r="H42" i="14"/>
  <c r="H43" i="14"/>
  <c r="H44" i="14"/>
  <c r="H45" i="14"/>
  <c r="H19" i="14"/>
  <c r="H20" i="14"/>
  <c r="H21" i="14"/>
  <c r="H22" i="14"/>
  <c r="H23" i="14"/>
  <c r="H24" i="14"/>
  <c r="H25" i="14"/>
  <c r="H26" i="14"/>
  <c r="H27" i="14"/>
  <c r="H160" i="16" l="1"/>
  <c r="L26" i="7"/>
  <c r="L24" i="7"/>
  <c r="M24" i="7" s="1"/>
  <c r="E27" i="7"/>
  <c r="G27" i="7" s="1"/>
  <c r="E24" i="7"/>
  <c r="G24" i="7" s="1"/>
  <c r="L25" i="7"/>
  <c r="M25" i="7" s="1"/>
  <c r="E25" i="7"/>
  <c r="G25" i="7" s="1"/>
  <c r="L23" i="7"/>
  <c r="K23" i="7"/>
  <c r="K26" i="7"/>
  <c r="M26" i="7" s="1"/>
  <c r="N26" i="7" s="1"/>
  <c r="M27" i="7"/>
  <c r="N24" i="7" l="1"/>
  <c r="N27" i="7"/>
  <c r="M23" i="7"/>
  <c r="N23" i="7" s="1"/>
  <c r="N25" i="7"/>
  <c r="G68" i="3"/>
  <c r="G69" i="3"/>
  <c r="G70" i="3"/>
  <c r="G72" i="3"/>
  <c r="G73" i="3"/>
  <c r="G74" i="3"/>
  <c r="G75" i="3"/>
  <c r="G77" i="3"/>
  <c r="G78" i="3"/>
  <c r="G79" i="3"/>
  <c r="G80" i="3"/>
  <c r="G81" i="3"/>
  <c r="G82" i="3"/>
  <c r="G83" i="3"/>
  <c r="G84" i="3"/>
  <c r="G85" i="3"/>
  <c r="D68" i="3"/>
  <c r="D69" i="3"/>
  <c r="D70" i="3"/>
  <c r="D72" i="3"/>
  <c r="D73" i="3"/>
  <c r="D74" i="3"/>
  <c r="D75" i="3"/>
  <c r="D77" i="3"/>
  <c r="D78" i="3"/>
  <c r="D79" i="3"/>
  <c r="D80" i="3"/>
  <c r="D81" i="3"/>
  <c r="D82" i="3"/>
  <c r="D83" i="3"/>
  <c r="D84" i="3"/>
  <c r="D85" i="3"/>
  <c r="F22" i="3" l="1"/>
  <c r="C22" i="3"/>
  <c r="D21" i="3"/>
  <c r="G21" i="3"/>
  <c r="B30" i="20" l="1"/>
  <c r="B29" i="20"/>
  <c r="B28" i="20"/>
  <c r="B23" i="19"/>
  <c r="D22" i="19"/>
  <c r="D21" i="19"/>
  <c r="D20" i="19"/>
  <c r="D19" i="19"/>
  <c r="D18" i="19"/>
  <c r="D17" i="19"/>
  <c r="D16" i="19"/>
  <c r="B23" i="18"/>
  <c r="D22" i="18"/>
  <c r="D21" i="18"/>
  <c r="D20" i="18"/>
  <c r="D19" i="18"/>
  <c r="D18" i="18"/>
  <c r="D17" i="18"/>
  <c r="D16" i="18"/>
  <c r="B33" i="20" l="1"/>
  <c r="D33" i="1" s="1"/>
  <c r="D24" i="19"/>
  <c r="D32" i="1" s="1"/>
  <c r="D24" i="18"/>
  <c r="D31" i="1" s="1"/>
  <c r="F105" i="3"/>
  <c r="D93" i="3"/>
  <c r="G93" i="3"/>
  <c r="E17" i="17" l="1"/>
  <c r="E159" i="16"/>
  <c r="E158" i="16"/>
  <c r="E157" i="16"/>
  <c r="E156" i="16"/>
  <c r="E155" i="16"/>
  <c r="E154" i="16"/>
  <c r="E153" i="16"/>
  <c r="E152" i="16"/>
  <c r="E151" i="16"/>
  <c r="E150" i="16"/>
  <c r="E149" i="16"/>
  <c r="E148" i="16"/>
  <c r="E147" i="16"/>
  <c r="E146" i="16"/>
  <c r="E145" i="16"/>
  <c r="E17" i="16"/>
  <c r="H17" i="14"/>
  <c r="D17" i="13"/>
  <c r="D18" i="12"/>
  <c r="D17" i="12"/>
  <c r="D16" i="12"/>
  <c r="D18" i="11"/>
  <c r="C18" i="11"/>
  <c r="E17" i="11"/>
  <c r="E16" i="11"/>
  <c r="E52" i="10"/>
  <c r="B52" i="10"/>
  <c r="G51" i="10"/>
  <c r="D51" i="10"/>
  <c r="G50" i="10"/>
  <c r="D50" i="10"/>
  <c r="H50" i="10" s="1"/>
  <c r="G49" i="10"/>
  <c r="D49" i="10"/>
  <c r="G48" i="10"/>
  <c r="D48" i="10"/>
  <c r="G47" i="10"/>
  <c r="D47" i="10"/>
  <c r="G45" i="10"/>
  <c r="D45" i="10"/>
  <c r="G44" i="10"/>
  <c r="D44" i="10"/>
  <c r="G43" i="10"/>
  <c r="D43" i="10"/>
  <c r="G41" i="10"/>
  <c r="D41" i="10"/>
  <c r="G40" i="10"/>
  <c r="D40" i="10"/>
  <c r="G39" i="10"/>
  <c r="D39" i="10"/>
  <c r="E29" i="10"/>
  <c r="B29" i="10"/>
  <c r="G28" i="10"/>
  <c r="D28" i="10"/>
  <c r="G27" i="10"/>
  <c r="D27" i="10"/>
  <c r="E26" i="10"/>
  <c r="B26" i="10"/>
  <c r="G25" i="10"/>
  <c r="D25" i="10"/>
  <c r="G24" i="10"/>
  <c r="D24" i="10"/>
  <c r="G23" i="10"/>
  <c r="D23" i="10"/>
  <c r="E21" i="10"/>
  <c r="B21" i="10"/>
  <c r="G20" i="10"/>
  <c r="D20" i="10"/>
  <c r="G19" i="10"/>
  <c r="D19" i="10"/>
  <c r="G18" i="10"/>
  <c r="H18" i="10" s="1"/>
  <c r="D18" i="10"/>
  <c r="I52" i="9"/>
  <c r="H52" i="9"/>
  <c r="E52" i="9"/>
  <c r="C52" i="9"/>
  <c r="B52" i="9"/>
  <c r="J51" i="9"/>
  <c r="L51" i="9" s="1"/>
  <c r="D51" i="9"/>
  <c r="G51" i="9" s="1"/>
  <c r="J50" i="9"/>
  <c r="L50" i="9" s="1"/>
  <c r="D50" i="9"/>
  <c r="G50" i="9" s="1"/>
  <c r="J49" i="9"/>
  <c r="D49" i="9"/>
  <c r="G49" i="9" s="1"/>
  <c r="I46" i="9"/>
  <c r="E46" i="9"/>
  <c r="C46" i="9"/>
  <c r="B46" i="9"/>
  <c r="J45" i="9"/>
  <c r="L45" i="9" s="1"/>
  <c r="D45" i="9"/>
  <c r="G45" i="9" s="1"/>
  <c r="J44" i="9"/>
  <c r="L44" i="9" s="1"/>
  <c r="D44" i="9"/>
  <c r="G44" i="9" s="1"/>
  <c r="I41" i="9"/>
  <c r="H41" i="9"/>
  <c r="E41" i="9"/>
  <c r="C41" i="9"/>
  <c r="B41" i="9"/>
  <c r="J40" i="9"/>
  <c r="L40" i="9" s="1"/>
  <c r="D40" i="9"/>
  <c r="G40" i="9" s="1"/>
  <c r="J39" i="9"/>
  <c r="L39" i="9" s="1"/>
  <c r="D39" i="9"/>
  <c r="G39" i="9" s="1"/>
  <c r="J38" i="9"/>
  <c r="L38" i="9" s="1"/>
  <c r="D38" i="9"/>
  <c r="G38" i="9" s="1"/>
  <c r="J36" i="9"/>
  <c r="L36" i="9" s="1"/>
  <c r="D36" i="9"/>
  <c r="G36" i="9" s="1"/>
  <c r="J35" i="9"/>
  <c r="L35" i="9" s="1"/>
  <c r="D35" i="9"/>
  <c r="G35" i="9" s="1"/>
  <c r="J34" i="9"/>
  <c r="L34" i="9" s="1"/>
  <c r="D34" i="9"/>
  <c r="J33" i="9"/>
  <c r="L33" i="9" s="1"/>
  <c r="D33" i="9"/>
  <c r="G33" i="9" s="1"/>
  <c r="I29" i="9"/>
  <c r="H29" i="9"/>
  <c r="E29" i="9"/>
  <c r="C29" i="9"/>
  <c r="B29" i="9"/>
  <c r="J28" i="9"/>
  <c r="L28" i="9" s="1"/>
  <c r="D28" i="9"/>
  <c r="G28" i="9" s="1"/>
  <c r="J27" i="9"/>
  <c r="L27" i="9" s="1"/>
  <c r="D27" i="9"/>
  <c r="G27" i="9" s="1"/>
  <c r="J26" i="9"/>
  <c r="D26" i="9"/>
  <c r="G26" i="9" s="1"/>
  <c r="I23" i="9"/>
  <c r="H23" i="9"/>
  <c r="E23" i="9"/>
  <c r="C23" i="9"/>
  <c r="B23" i="9"/>
  <c r="L22" i="9"/>
  <c r="D22" i="9"/>
  <c r="G22" i="9" s="1"/>
  <c r="L21" i="9"/>
  <c r="D21" i="9"/>
  <c r="G21" i="9" s="1"/>
  <c r="L20" i="9"/>
  <c r="D20" i="9"/>
  <c r="G20" i="9" s="1"/>
  <c r="D19" i="9"/>
  <c r="L22" i="7"/>
  <c r="K22" i="7"/>
  <c r="E22" i="7"/>
  <c r="G22" i="7" s="1"/>
  <c r="L21" i="7"/>
  <c r="K21" i="7"/>
  <c r="E21" i="7"/>
  <c r="G21" i="7" s="1"/>
  <c r="L20" i="7"/>
  <c r="K20" i="7"/>
  <c r="E20" i="7"/>
  <c r="G20" i="7" s="1"/>
  <c r="L19" i="7"/>
  <c r="K19" i="7"/>
  <c r="E19" i="7"/>
  <c r="G19" i="7" s="1"/>
  <c r="L18" i="7"/>
  <c r="K18" i="7"/>
  <c r="E18" i="7"/>
  <c r="L17" i="7"/>
  <c r="K17" i="7"/>
  <c r="C38" i="6"/>
  <c r="B38" i="6"/>
  <c r="D22" i="5"/>
  <c r="D20" i="5"/>
  <c r="F30" i="4"/>
  <c r="C30" i="4"/>
  <c r="G29" i="4"/>
  <c r="D29" i="4"/>
  <c r="G28" i="4"/>
  <c r="D28" i="4"/>
  <c r="G27" i="4"/>
  <c r="D27" i="4"/>
  <c r="G26" i="4"/>
  <c r="D26" i="4"/>
  <c r="G22" i="4"/>
  <c r="D22" i="4"/>
  <c r="G21" i="4"/>
  <c r="D21" i="4"/>
  <c r="G20" i="4"/>
  <c r="D20" i="4"/>
  <c r="G18" i="4"/>
  <c r="D18" i="4"/>
  <c r="F135" i="3"/>
  <c r="C135" i="3"/>
  <c r="G134" i="3"/>
  <c r="D134" i="3"/>
  <c r="G133" i="3"/>
  <c r="D133" i="3"/>
  <c r="G132" i="3"/>
  <c r="D132" i="3"/>
  <c r="G125" i="3"/>
  <c r="G129" i="3" s="1"/>
  <c r="D125" i="3"/>
  <c r="D124" i="3"/>
  <c r="F113" i="3"/>
  <c r="F115" i="3" s="1"/>
  <c r="C113" i="3"/>
  <c r="D112" i="3"/>
  <c r="D111" i="3"/>
  <c r="D110" i="3"/>
  <c r="D109" i="3"/>
  <c r="D108" i="3"/>
  <c r="C105" i="3"/>
  <c r="G104" i="3"/>
  <c r="D104" i="3"/>
  <c r="G103" i="3"/>
  <c r="D103" i="3"/>
  <c r="G102" i="3"/>
  <c r="D102" i="3"/>
  <c r="G101" i="3"/>
  <c r="D101" i="3"/>
  <c r="G100" i="3"/>
  <c r="D100" i="3"/>
  <c r="G99" i="3"/>
  <c r="D99" i="3"/>
  <c r="G98" i="3"/>
  <c r="D98" i="3"/>
  <c r="G96" i="3"/>
  <c r="D96" i="3"/>
  <c r="G95" i="3"/>
  <c r="D95" i="3"/>
  <c r="G94" i="3"/>
  <c r="D94" i="3"/>
  <c r="G92" i="3"/>
  <c r="D92" i="3"/>
  <c r="G91" i="3"/>
  <c r="D91" i="3"/>
  <c r="F86" i="3"/>
  <c r="C86" i="3"/>
  <c r="F63" i="3"/>
  <c r="C63" i="3"/>
  <c r="G62" i="3"/>
  <c r="D62" i="3"/>
  <c r="G61" i="3"/>
  <c r="D61" i="3"/>
  <c r="F57" i="3"/>
  <c r="C57" i="3"/>
  <c r="G56" i="3"/>
  <c r="D56" i="3"/>
  <c r="G55" i="3"/>
  <c r="D55" i="3"/>
  <c r="G54" i="3"/>
  <c r="D54" i="3"/>
  <c r="G53" i="3"/>
  <c r="D53" i="3"/>
  <c r="G52" i="3"/>
  <c r="D52" i="3"/>
  <c r="G51" i="3"/>
  <c r="D51" i="3"/>
  <c r="G50" i="3"/>
  <c r="D50" i="3"/>
  <c r="G49" i="3"/>
  <c r="D49" i="3"/>
  <c r="F44" i="3"/>
  <c r="C44" i="3"/>
  <c r="G43" i="3"/>
  <c r="D43" i="3"/>
  <c r="G42" i="3"/>
  <c r="D42" i="3"/>
  <c r="G41" i="3"/>
  <c r="D41" i="3"/>
  <c r="G40" i="3"/>
  <c r="D40" i="3"/>
  <c r="F37" i="3"/>
  <c r="G35" i="3"/>
  <c r="D35" i="3"/>
  <c r="G34" i="3"/>
  <c r="D34" i="3"/>
  <c r="G33" i="3"/>
  <c r="D33" i="3"/>
  <c r="G32" i="3"/>
  <c r="D32" i="3"/>
  <c r="G31" i="3"/>
  <c r="D31" i="3"/>
  <c r="G30" i="3"/>
  <c r="D30" i="3"/>
  <c r="G29" i="3"/>
  <c r="D29" i="3"/>
  <c r="G28" i="3"/>
  <c r="D28" i="3"/>
  <c r="G27" i="3"/>
  <c r="D27" i="3"/>
  <c r="G26" i="3"/>
  <c r="D26" i="3"/>
  <c r="G20" i="3"/>
  <c r="D20" i="3"/>
  <c r="G19" i="3"/>
  <c r="D19" i="3"/>
  <c r="G18" i="3"/>
  <c r="D18" i="3"/>
  <c r="G17" i="3"/>
  <c r="D17" i="3"/>
  <c r="E18" i="17"/>
  <c r="D64" i="2"/>
  <c r="D63" i="2"/>
  <c r="D58" i="2"/>
  <c r="D44" i="2"/>
  <c r="H40" i="10" l="1"/>
  <c r="H45" i="10"/>
  <c r="H19" i="10"/>
  <c r="H24" i="10"/>
  <c r="H39" i="10"/>
  <c r="H41" i="10"/>
  <c r="H44" i="10"/>
  <c r="H47" i="10"/>
  <c r="H49" i="10"/>
  <c r="D21" i="10"/>
  <c r="H25" i="10"/>
  <c r="H27" i="10"/>
  <c r="H48" i="10"/>
  <c r="G21" i="10"/>
  <c r="E30" i="10"/>
  <c r="H43" i="10"/>
  <c r="H51" i="10"/>
  <c r="D26" i="10"/>
  <c r="G52" i="10"/>
  <c r="G29" i="10"/>
  <c r="G26" i="10"/>
  <c r="E19" i="11"/>
  <c r="D26" i="1" s="1"/>
  <c r="D70" i="2"/>
  <c r="J52" i="9"/>
  <c r="M35" i="9"/>
  <c r="J46" i="9"/>
  <c r="M36" i="9"/>
  <c r="D19" i="13"/>
  <c r="D29" i="1" s="1"/>
  <c r="H28" i="10"/>
  <c r="D29" i="10"/>
  <c r="B30" i="10"/>
  <c r="K28" i="7"/>
  <c r="G18" i="7"/>
  <c r="E28" i="7"/>
  <c r="L28" i="7"/>
  <c r="E160" i="16"/>
  <c r="C19" i="4" s="1"/>
  <c r="C23" i="4" s="1"/>
  <c r="C51" i="4" s="1"/>
  <c r="E19" i="17"/>
  <c r="E21" i="17" s="1"/>
  <c r="D25" i="17" s="1"/>
  <c r="D23" i="5"/>
  <c r="L41" i="9"/>
  <c r="M45" i="9"/>
  <c r="M50" i="9"/>
  <c r="M27" i="9"/>
  <c r="M38" i="9"/>
  <c r="J23" i="9"/>
  <c r="J29" i="9"/>
  <c r="M51" i="9"/>
  <c r="M33" i="9"/>
  <c r="L46" i="9"/>
  <c r="L49" i="9"/>
  <c r="L52" i="9" s="1"/>
  <c r="D129" i="3"/>
  <c r="D30" i="4"/>
  <c r="G22" i="3"/>
  <c r="D22" i="3"/>
  <c r="M21" i="7"/>
  <c r="N21" i="7" s="1"/>
  <c r="D20" i="12"/>
  <c r="D27" i="1" s="1"/>
  <c r="M40" i="9"/>
  <c r="J41" i="9"/>
  <c r="M28" i="9"/>
  <c r="M20" i="9"/>
  <c r="L19" i="9"/>
  <c r="L23" i="9" s="1"/>
  <c r="M22" i="9"/>
  <c r="D41" i="9"/>
  <c r="D29" i="9"/>
  <c r="D23" i="9"/>
  <c r="M19" i="7"/>
  <c r="N19" i="7" s="1"/>
  <c r="M20" i="7"/>
  <c r="N20" i="7" s="1"/>
  <c r="G30" i="4"/>
  <c r="H46" i="14"/>
  <c r="D21" i="2" s="1"/>
  <c r="D22" i="2" s="1"/>
  <c r="D20" i="1"/>
  <c r="D44" i="3"/>
  <c r="D63" i="3"/>
  <c r="D135" i="3"/>
  <c r="G57" i="3"/>
  <c r="G135" i="3"/>
  <c r="M17" i="7"/>
  <c r="M22" i="7"/>
  <c r="N22" i="7" s="1"/>
  <c r="M18" i="7"/>
  <c r="C115" i="3"/>
  <c r="D37" i="3"/>
  <c r="G105" i="3"/>
  <c r="F46" i="3"/>
  <c r="F88" i="3" s="1"/>
  <c r="F137" i="3" s="1"/>
  <c r="G44" i="3"/>
  <c r="G63" i="3"/>
  <c r="G86" i="3"/>
  <c r="G113" i="3"/>
  <c r="D105" i="3"/>
  <c r="G37" i="3"/>
  <c r="C37" i="3"/>
  <c r="C46" i="3" s="1"/>
  <c r="C88" i="3" s="1"/>
  <c r="C137" i="3" s="1"/>
  <c r="D57" i="3"/>
  <c r="D86" i="3"/>
  <c r="D113" i="3"/>
  <c r="H21" i="10"/>
  <c r="F19" i="4"/>
  <c r="G46" i="9"/>
  <c r="M44" i="9"/>
  <c r="M21" i="9"/>
  <c r="M39" i="9"/>
  <c r="D46" i="9"/>
  <c r="D52" i="9"/>
  <c r="G17" i="7"/>
  <c r="G19" i="9"/>
  <c r="L26" i="9"/>
  <c r="L29" i="9" s="1"/>
  <c r="G29" i="9"/>
  <c r="G34" i="9"/>
  <c r="M34" i="9" s="1"/>
  <c r="D52" i="10"/>
  <c r="G52" i="9"/>
  <c r="H20" i="10"/>
  <c r="H23" i="10"/>
  <c r="H26" i="10" s="1"/>
  <c r="H52" i="10" l="1"/>
  <c r="M46" i="9"/>
  <c r="H29" i="10"/>
  <c r="H30" i="10" s="1"/>
  <c r="H53" i="10" s="1"/>
  <c r="D25" i="1" s="1"/>
  <c r="G30" i="10"/>
  <c r="N18" i="7"/>
  <c r="D30" i="10"/>
  <c r="N17" i="7"/>
  <c r="N28" i="7" s="1"/>
  <c r="D23" i="1" s="1"/>
  <c r="G28" i="7"/>
  <c r="M28" i="7"/>
  <c r="D19" i="4"/>
  <c r="D23" i="4" s="1"/>
  <c r="D51" i="4" s="1"/>
  <c r="M49" i="9"/>
  <c r="M52" i="9" s="1"/>
  <c r="D46" i="3"/>
  <c r="D88" i="3" s="1"/>
  <c r="M41" i="9"/>
  <c r="G46" i="3"/>
  <c r="G88" i="3" s="1"/>
  <c r="D27" i="17"/>
  <c r="E27" i="17" s="1"/>
  <c r="D31" i="17"/>
  <c r="E31" i="17" s="1"/>
  <c r="D115" i="3"/>
  <c r="G115" i="3"/>
  <c r="D29" i="17"/>
  <c r="E29" i="17" s="1"/>
  <c r="D28" i="17"/>
  <c r="E28" i="17" s="1"/>
  <c r="D30" i="17"/>
  <c r="E30" i="17" s="1"/>
  <c r="E25" i="17"/>
  <c r="D26" i="17"/>
  <c r="E26" i="17" s="1"/>
  <c r="G23" i="9"/>
  <c r="M19" i="9"/>
  <c r="M23" i="9" s="1"/>
  <c r="M26" i="9"/>
  <c r="M29" i="9" s="1"/>
  <c r="G19" i="4"/>
  <c r="G23" i="4" s="1"/>
  <c r="G51" i="4" s="1"/>
  <c r="F23" i="4"/>
  <c r="F51" i="4" s="1"/>
  <c r="G41" i="9"/>
  <c r="G52" i="4" l="1"/>
  <c r="G137" i="3"/>
  <c r="D137" i="3"/>
  <c r="D19" i="1"/>
  <c r="E37" i="17"/>
  <c r="D30" i="2" s="1"/>
  <c r="D31" i="2" s="1"/>
  <c r="B16" i="8"/>
  <c r="D16" i="8" s="1"/>
  <c r="D17" i="8" s="1"/>
  <c r="D28" i="1" s="1"/>
  <c r="M53" i="9"/>
  <c r="D24" i="1" s="1"/>
  <c r="D35" i="2" l="1"/>
  <c r="D33" i="2" s="1"/>
  <c r="G138" i="3"/>
  <c r="D18" i="1" s="1"/>
  <c r="D34" i="1" s="1"/>
  <c r="D41" i="2" l="1"/>
  <c r="D36" i="2"/>
  <c r="D38" i="1" s="1"/>
  <c r="D39" i="1" s="1"/>
  <c r="D59" i="2" l="1"/>
  <c r="D60" i="2" s="1"/>
  <c r="D50" i="2"/>
  <c r="D48" i="2" s="1"/>
  <c r="D52" i="2" s="1"/>
  <c r="D71" i="2" l="1"/>
  <c r="D72" i="2" s="1"/>
  <c r="D73" i="2" s="1"/>
  <c r="D91" i="2" s="1"/>
  <c r="D35" i="1" s="1"/>
  <c r="D36" i="1" s="1"/>
</calcChain>
</file>

<file path=xl/sharedStrings.xml><?xml version="1.0" encoding="utf-8"?>
<sst xmlns="http://schemas.openxmlformats.org/spreadsheetml/2006/main" count="961" uniqueCount="575">
  <si>
    <t>NON-CONSOLIDATED</t>
  </si>
  <si>
    <t>CAPITAL ADEQUACY RETURNS</t>
  </si>
  <si>
    <t>SUMMARY PAGE</t>
  </si>
  <si>
    <t>Item</t>
  </si>
  <si>
    <t>$</t>
  </si>
  <si>
    <t>Regulatory Capital Required:</t>
  </si>
  <si>
    <t>Asset and Off-Balance Sheet Items</t>
  </si>
  <si>
    <t>Default Risk</t>
  </si>
  <si>
    <t>Investment Volatility Risk</t>
  </si>
  <si>
    <t>Off Balance Sheet Risk</t>
  </si>
  <si>
    <t>Foreign Currency Mismatch Risk</t>
  </si>
  <si>
    <t>Asset Liability Mismatch Risk</t>
  </si>
  <si>
    <t>Liquidity and Operational Risk</t>
  </si>
  <si>
    <t>Guarantee Risk</t>
  </si>
  <si>
    <t>A</t>
  </si>
  <si>
    <t>Total Regulatory Capital Available</t>
  </si>
  <si>
    <t>B</t>
  </si>
  <si>
    <t xml:space="preserve">Net Tier 1 </t>
  </si>
  <si>
    <t>C</t>
  </si>
  <si>
    <t>REGULATORY CAPITAL AVAILABLE</t>
  </si>
  <si>
    <t>Tier 1 - Core Capital</t>
  </si>
  <si>
    <t xml:space="preserve">    Ordinary Shares</t>
  </si>
  <si>
    <t xml:space="preserve">    Appropriated Surplus:</t>
  </si>
  <si>
    <t xml:space="preserve">      Participating</t>
  </si>
  <si>
    <t xml:space="preserve">      Non Participating</t>
  </si>
  <si>
    <t xml:space="preserve">Gross Tier 1 Capital (excluding Qualifying Preference Shares in Tier 1 Capital)                                                                  </t>
  </si>
  <si>
    <t xml:space="preserve">Deduct: </t>
  </si>
  <si>
    <t>Cash surrender value deficiencies calculated on an aggregate basis for each group of policies separately</t>
  </si>
  <si>
    <t>Negative reserves calculated policy by policy</t>
  </si>
  <si>
    <t>Non-permissible assets</t>
  </si>
  <si>
    <t>Net Tier 1 Capital (excluding Qualifying Preference Shares in Tier 1 Capital)</t>
  </si>
  <si>
    <t>X</t>
  </si>
  <si>
    <t>Minimum of Qualifying Preference Shares in Tier 1 Capital and 33% of Net Tier 1 Capital (excluding Qualifying Preference Shares in Tier 1 Capital )</t>
  </si>
  <si>
    <t xml:space="preserve">Qualifying Preference Shares in Tier 1 Capital </t>
  </si>
  <si>
    <t xml:space="preserve">33% of Net Tier 1 capital from Line X (excluding Qualifying Preference Shares in Tier 1 Capital ) </t>
  </si>
  <si>
    <t>Net Tier 1 Capital</t>
  </si>
  <si>
    <t>Tier 2 - Supplementary Capital</t>
  </si>
  <si>
    <t>Tier 2A - Hybrid (debt/equity) Capital Instruments</t>
  </si>
  <si>
    <t>Preference Shares (Qualifying Preference Shares in Tier 1 Capital not included in line B)</t>
  </si>
  <si>
    <t>Preference Shares (Qualifying Preference Shares that may be cumulative)</t>
  </si>
  <si>
    <t>Subordinated debt</t>
  </si>
  <si>
    <t>Accumulated net after-tax unrealized gains on Available for Sale and Held for Trading securities</t>
  </si>
  <si>
    <t>Bonds</t>
  </si>
  <si>
    <t>Equities</t>
  </si>
  <si>
    <t>Other</t>
  </si>
  <si>
    <t>20% of Net Tier 1 Capital</t>
  </si>
  <si>
    <t xml:space="preserve">    Other debentures</t>
  </si>
  <si>
    <t>Gross Tier 2A Capital</t>
  </si>
  <si>
    <t>D</t>
  </si>
  <si>
    <t>Tier 2B - Limited Life Instruments</t>
  </si>
  <si>
    <t xml:space="preserve">    Preference Shares</t>
  </si>
  <si>
    <t xml:space="preserve">    Subordinated debt</t>
  </si>
  <si>
    <t>Gross Tier 2B Capital</t>
  </si>
  <si>
    <t>E</t>
  </si>
  <si>
    <t>Limited to 50% of Net Tier 1 Capital (line C)</t>
  </si>
  <si>
    <t>F</t>
  </si>
  <si>
    <t>G</t>
  </si>
  <si>
    <t>Tier 2C - Other Capital Items</t>
  </si>
  <si>
    <t>Cash surrender value deficiencies calculated on an aggregate basis for each group of policies separately x 75%</t>
  </si>
  <si>
    <t>Other (specify)</t>
  </si>
  <si>
    <t>Gross Tier 2C Capital</t>
  </si>
  <si>
    <t>H</t>
  </si>
  <si>
    <t>D+G+H</t>
  </si>
  <si>
    <t>I</t>
  </si>
  <si>
    <t>J</t>
  </si>
  <si>
    <t>C+J</t>
  </si>
  <si>
    <t>K</t>
  </si>
  <si>
    <t>Deferred Tax Assets</t>
  </si>
  <si>
    <t>Investment in Financial Subsidiaries</t>
  </si>
  <si>
    <t>Total Deductions</t>
  </si>
  <si>
    <t>L</t>
  </si>
  <si>
    <t>K-L</t>
  </si>
  <si>
    <t>M</t>
  </si>
  <si>
    <t>Notes:</t>
  </si>
  <si>
    <t>ASSET DEFAULT RISK</t>
  </si>
  <si>
    <t>All Assets</t>
  </si>
  <si>
    <t>Investment Linked Business</t>
  </si>
  <si>
    <t>Factor</t>
  </si>
  <si>
    <t>Bank certificates of deposit</t>
  </si>
  <si>
    <t>Commercial paper including bankers acceptances secured by investment grade instrument</t>
  </si>
  <si>
    <t>Other commercial paper including bankers acceptances</t>
  </si>
  <si>
    <t xml:space="preserve">Rated "AA-" or higher </t>
  </si>
  <si>
    <t>Rated "A-" to “A+”</t>
  </si>
  <si>
    <t>Rated "BBB-" to “BBB+”</t>
  </si>
  <si>
    <t>Rated "BB- " to “BB+”</t>
  </si>
  <si>
    <t>Rated "B-" to “B+”</t>
  </si>
  <si>
    <t>Rated "CCC+" and below</t>
  </si>
  <si>
    <t>Unrated</t>
  </si>
  <si>
    <t xml:space="preserve">Subtotal </t>
  </si>
  <si>
    <t>Name (specify) and insert appropriate factor</t>
  </si>
  <si>
    <t>Subtotal Non-Performing assets</t>
  </si>
  <si>
    <t>Qualifying Unrated Asset Backed Securities</t>
  </si>
  <si>
    <t>Non-Qualifying Unrated Asset Backed Securities</t>
  </si>
  <si>
    <t>Subtotal Asset Backed Securities</t>
  </si>
  <si>
    <t>Repurchase Agreements or Reverse Repos</t>
  </si>
  <si>
    <t>Subtotal Repurchase Agreements or Reverse Repos</t>
  </si>
  <si>
    <t xml:space="preserve">Subtotal Leases </t>
  </si>
  <si>
    <t>TOTAL FIXED INCOME SECURITIES</t>
  </si>
  <si>
    <t>RECEIVABLES</t>
  </si>
  <si>
    <t>Policy Loans</t>
  </si>
  <si>
    <t xml:space="preserve">Other receivables </t>
  </si>
  <si>
    <t>Reinsurance recoverables from reinsurers:</t>
  </si>
  <si>
    <t xml:space="preserve">Unrated </t>
  </si>
  <si>
    <t>Subtotal Receivables</t>
  </si>
  <si>
    <t>Mortgages</t>
  </si>
  <si>
    <t>Subtotal Mortgages</t>
  </si>
  <si>
    <t>TOTAL RECEIVABLES</t>
  </si>
  <si>
    <t>Mutual Funds, Units and Other Collective Investment Schemes</t>
  </si>
  <si>
    <t>TOTAL MUTUAL FUNDS</t>
  </si>
  <si>
    <t>TOTAL SUBSIDIARIES/AFFILIATES/ASSOCIATES</t>
  </si>
  <si>
    <t>MISCELLANEOUS ITEMS</t>
  </si>
  <si>
    <t>Cash</t>
  </si>
  <si>
    <t>Fixed Assets (excluding Real Estate)</t>
  </si>
  <si>
    <t>TOTAL MISCELLANEOUS ITEMS</t>
  </si>
  <si>
    <t>Total</t>
  </si>
  <si>
    <t>Total Regulatory Capital Required for Asset Default Risk</t>
  </si>
  <si>
    <t>INVESTMENT VOLATILITY RISK</t>
  </si>
  <si>
    <t>Assets</t>
  </si>
  <si>
    <t>Equity Investments</t>
  </si>
  <si>
    <t>Quoted Common Shares</t>
  </si>
  <si>
    <t>Unquoted Common Shares</t>
  </si>
  <si>
    <t>Quoted Preference Shares</t>
  </si>
  <si>
    <t>Unquoted Preference Shares</t>
  </si>
  <si>
    <t>Subtotal Equity Investments</t>
  </si>
  <si>
    <t>Real Estate</t>
  </si>
  <si>
    <t>Income producing Real Estate</t>
  </si>
  <si>
    <t>Owner-Occupied Real Estate</t>
  </si>
  <si>
    <t>Oil, gas and mining properties/rights</t>
  </si>
  <si>
    <t>Subtotal Real Estate</t>
  </si>
  <si>
    <t>Subtotal Mutual Funds</t>
  </si>
  <si>
    <t>Subtotal Subsidiaries/Affiliates/Associates</t>
  </si>
  <si>
    <t>Total Regulatory Capital Required for Investment Volatility Risk</t>
  </si>
  <si>
    <t>Notes</t>
  </si>
  <si>
    <t>OFF BALANCE SHEET RISK</t>
  </si>
  <si>
    <t>Off Balance Sheet activity</t>
  </si>
  <si>
    <t>Balance</t>
  </si>
  <si>
    <t xml:space="preserve"> $</t>
  </si>
  <si>
    <t>Total Regulatory Capital Required for Off Balance Sheet Risk</t>
  </si>
  <si>
    <t>Note:</t>
  </si>
  <si>
    <t>FOREIGN CURRENCY MISMATCH RISK</t>
  </si>
  <si>
    <t>Currency</t>
  </si>
  <si>
    <t>Currencies issued by countries rated BBB and above (specify)</t>
  </si>
  <si>
    <t>Currencies issued by countries rated BBB- and below (specify)</t>
  </si>
  <si>
    <t xml:space="preserve">Total </t>
  </si>
  <si>
    <t>Total Regulatory Capital Required for Foreign Currency Mismatch Risk</t>
  </si>
  <si>
    <t>ASSET LIABILITY MISMATCH RISK</t>
  </si>
  <si>
    <t xml:space="preserve">Product Group </t>
  </si>
  <si>
    <t>Net Policy Liabilities</t>
  </si>
  <si>
    <t>Recalculated Net Policy Liabilities  Parallel + 1%</t>
  </si>
  <si>
    <t>Recalculated Net Policy Liabilities Parallel - 1%</t>
  </si>
  <si>
    <t xml:space="preserve">Maximum Absolute value of (B-A) or (C-A) </t>
  </si>
  <si>
    <t xml:space="preserve">Maximum Regulatory Capital Required  
(D x E) </t>
  </si>
  <si>
    <t>Supporting Asset Value</t>
  </si>
  <si>
    <t>Recalculated Supporting Asset Value Parallel + 1%</t>
  </si>
  <si>
    <t>Recalculated Supporting Asset Value Parallel - 1%</t>
  </si>
  <si>
    <t>Liability (B-A)      Less                   Asset (H-G)</t>
  </si>
  <si>
    <t>Liability (C-A)      Less                   Asset (I-G)</t>
  </si>
  <si>
    <t xml:space="preserve">Maximum Absolute value of J or K </t>
  </si>
  <si>
    <t>Group 1</t>
  </si>
  <si>
    <t>Group 2</t>
  </si>
  <si>
    <t>Group 3</t>
  </si>
  <si>
    <t>Group 4</t>
  </si>
  <si>
    <t>Group 5</t>
  </si>
  <si>
    <t>Group 6</t>
  </si>
  <si>
    <t>(a)  the assets are genuinely identifiable and valued at market value;</t>
  </si>
  <si>
    <t>LIQUIDITY AND OPERATIONAL RISK</t>
  </si>
  <si>
    <t>Balance Sheet</t>
  </si>
  <si>
    <t>Total Regulatory Capital Required for Liquidity and Operational Risk</t>
  </si>
  <si>
    <t>MORTALITY RISK</t>
  </si>
  <si>
    <t>Direct &amp; Assumed</t>
  </si>
  <si>
    <t>Reinsurance Ceded</t>
  </si>
  <si>
    <t>Type of Policy</t>
  </si>
  <si>
    <t>Sum Insured</t>
  </si>
  <si>
    <t>Policy Liability or Mortality Component</t>
  </si>
  <si>
    <t>Net Amount at Risk (A-B)</t>
  </si>
  <si>
    <t>Deductions</t>
  </si>
  <si>
    <t>Component (C-D)xE</t>
  </si>
  <si>
    <t>Net Amount at Risk (G-H)</t>
  </si>
  <si>
    <t>Component (IxJ)</t>
  </si>
  <si>
    <t>A. Individual Insurance (excluding AD&amp;D)</t>
  </si>
  <si>
    <t xml:space="preserve">Individual Life </t>
  </si>
  <si>
    <t xml:space="preserve">       Less than one year guaranteed term remaining</t>
  </si>
  <si>
    <t xml:space="preserve">      One to five years remaining</t>
  </si>
  <si>
    <t xml:space="preserve">      More than five years guaranteed term remaining</t>
  </si>
  <si>
    <t>Participating, Adjustable Life &amp; Universal Life</t>
  </si>
  <si>
    <t>Total Individual Insurance</t>
  </si>
  <si>
    <t>B. Group Insurance (excluding AD&amp;D)</t>
  </si>
  <si>
    <t>Total Group Insurance</t>
  </si>
  <si>
    <t>C. Accidental Death &amp; Dismemberment</t>
  </si>
  <si>
    <t>Group Insurance</t>
  </si>
  <si>
    <t>Total AD&amp;D Insurance</t>
  </si>
  <si>
    <t>D. Annuities Involving Life Contingencies</t>
  </si>
  <si>
    <t xml:space="preserve">      Individual </t>
  </si>
  <si>
    <t xml:space="preserve">      Group</t>
  </si>
  <si>
    <t>Total Annuities</t>
  </si>
  <si>
    <t>E. Other (specify &amp; insert factor)</t>
  </si>
  <si>
    <t>Total Other</t>
  </si>
  <si>
    <t>Total Regulatory Capital Required for Mortality Risk</t>
  </si>
  <si>
    <t>RETURN FOR THE YEAR ENDED:</t>
  </si>
  <si>
    <t>MORBIDITY RISK</t>
  </si>
  <si>
    <t>Annual Earned Premium</t>
  </si>
  <si>
    <t>Component (AxB)</t>
  </si>
  <si>
    <t>Annual Premium Ceded</t>
  </si>
  <si>
    <t>Component (DxE)</t>
  </si>
  <si>
    <t>A. New Claims Risk</t>
  </si>
  <si>
    <t xml:space="preserve">C </t>
  </si>
  <si>
    <t xml:space="preserve">Individual, Disability Income and premium waivers </t>
  </si>
  <si>
    <t>Group, Disability Income and premium waivers</t>
  </si>
  <si>
    <t>Other Accident and Sickness</t>
  </si>
  <si>
    <t>Health Insurance - Individual and Group</t>
  </si>
  <si>
    <t>Total New Claims Risk</t>
  </si>
  <si>
    <t>B. Continuing Claims Risk</t>
  </si>
  <si>
    <t>Reserve</t>
  </si>
  <si>
    <t>Amount Ceded</t>
  </si>
  <si>
    <t>Disabled Lives reserves</t>
  </si>
  <si>
    <t xml:space="preserve">Benefit period remaining - one year or less </t>
  </si>
  <si>
    <t xml:space="preserve">       Duration - two years or less </t>
  </si>
  <si>
    <t xml:space="preserve">      Duration - five years or less but more than two years</t>
  </si>
  <si>
    <t xml:space="preserve">      Duration - more than five years</t>
  </si>
  <si>
    <t>Benefit period remaining - two years or less but more than one year</t>
  </si>
  <si>
    <t xml:space="preserve">Benefit period remaining - more than two years </t>
  </si>
  <si>
    <t>Total Continuing Claims Risk</t>
  </si>
  <si>
    <t>Total Regulatory Capital Required for Morbidity Risk</t>
  </si>
  <si>
    <t>LAPSE RISK</t>
  </si>
  <si>
    <t>Individual Life</t>
  </si>
  <si>
    <t xml:space="preserve">A. Participating and Adjustable Premium </t>
  </si>
  <si>
    <t>B. Other policy series</t>
  </si>
  <si>
    <t>Total Regulatory Capital Required for Lapse Risk</t>
  </si>
  <si>
    <t>1 The net policy liabilities are to be recalculated using increased lapse margins for adverse deviation in accordance with the following  principles:</t>
  </si>
  <si>
    <t xml:space="preserve"> (i) for participating and adjustable premium policies, the lapse rate margin assumption shall be adjusted by seven point five per cent of the underlying lapse rate assumption;</t>
  </si>
  <si>
    <t xml:space="preserve"> (ii) for other policies, the lapse rate margin assumption shall be adjusted by fifteen per cent of the underlying lapse rate assumption;</t>
  </si>
  <si>
    <t xml:space="preserve"> (iii) where at a particular duration a lower lapse rate assumption results in a higher reserve, the lapse rate assumption shall be adjusted by reducing the rate; or</t>
  </si>
  <si>
    <t>(iv) where at a particular duration a higher lapse rate assumption results in a higher reserve, the lapse rate assumption is adjusted by increasing the rate.</t>
  </si>
  <si>
    <t>INTEREST MARGIN PRICING RISK</t>
  </si>
  <si>
    <t xml:space="preserve">Net Policy Liabilities </t>
  </si>
  <si>
    <t>Regulatory Capital Required (AxB)</t>
  </si>
  <si>
    <t>Deferred annuities that are renewable at new business rates; policies with no repricing risk; policy liabilities that are not discounted for interest.</t>
  </si>
  <si>
    <t>Adjustable premiums/adjustable interest credits, Universal life where the crediting rates are reasonably flexible</t>
  </si>
  <si>
    <t>All other policies</t>
  </si>
  <si>
    <t>Total Regulatory Capital Required for Interest Margin Pricing Risk</t>
  </si>
  <si>
    <t>GUARANTEE RISK</t>
  </si>
  <si>
    <t>Net Policy 
Liabilities</t>
  </si>
  <si>
    <t>Total Regulatory Capital Required for Guarantee Risk</t>
  </si>
  <si>
    <t>PROPERTY VALUATION FORM</t>
  </si>
  <si>
    <t>Details</t>
  </si>
  <si>
    <t>Date of Purchase</t>
  </si>
  <si>
    <t>Date of last valuation</t>
  </si>
  <si>
    <t>Name of Valuator</t>
  </si>
  <si>
    <t>Cost</t>
  </si>
  <si>
    <t>Market Value</t>
  </si>
  <si>
    <t>(dd/mm/yyyy)</t>
  </si>
  <si>
    <t>UNRATED BONDS VALUATION FORM</t>
  </si>
  <si>
    <t>Description</t>
  </si>
  <si>
    <t>Date of purchase</t>
  </si>
  <si>
    <t>Maturity Date</t>
  </si>
  <si>
    <t>QUOTED COMMON SHARES VALUATION FORM</t>
  </si>
  <si>
    <t>No. of shares</t>
  </si>
  <si>
    <t>Market Price</t>
  </si>
  <si>
    <t>Deductions from Net Tier 1 Capital (Not including non-permissible assets) (B1)</t>
  </si>
  <si>
    <t>Other Deductions from Regulatory Capital Available (B2)</t>
  </si>
  <si>
    <t>Maximum Value as a % of Adjusted Assets</t>
  </si>
  <si>
    <t>Permissible Value</t>
  </si>
  <si>
    <t>Non-Permissible Value</t>
  </si>
  <si>
    <t>Ordinary Shares not including ordinary shares in permissible real estate entities</t>
  </si>
  <si>
    <t>Mutual funds including unit trusts and other collective investment schemes not including money market funds</t>
  </si>
  <si>
    <t>Mortgages or other titles for repayment of a loan secured by real estate not including mortgages or debts due from  permissible real estate entities</t>
  </si>
  <si>
    <t xml:space="preserve">Interests in real estate </t>
  </si>
  <si>
    <t>Mortgages or other titles for repayment of a loan secured by real estate not including mortgages or debts due from  permissible real estate entities controlled by the insurer and the value of interests in real estate</t>
  </si>
  <si>
    <t>Securities rated below investment grade (S&amp;P rating BB and lower)</t>
  </si>
  <si>
    <t>Premium Adequacy</t>
  </si>
  <si>
    <t xml:space="preserve">Outstanding Claims </t>
  </si>
  <si>
    <t>Catastrophe Risk</t>
  </si>
  <si>
    <t>Catastrophe Reserve Fund</t>
  </si>
  <si>
    <t>PREMIUM ADEQUACY RISK</t>
  </si>
  <si>
    <t>Class of Insurance</t>
  </si>
  <si>
    <t xml:space="preserve"> Net Written Premium</t>
  </si>
  <si>
    <t xml:space="preserve">Factors
</t>
  </si>
  <si>
    <t xml:space="preserve">Motor Vehicle </t>
  </si>
  <si>
    <t>Marine, Aviation and Transport</t>
  </si>
  <si>
    <t>Workers Compensation</t>
  </si>
  <si>
    <t>Personal Accident</t>
  </si>
  <si>
    <t>Regulatory Capital Required for Premium Adequacy Risk</t>
  </si>
  <si>
    <t>OUTSTANDING CLAIM RISK</t>
  </si>
  <si>
    <t xml:space="preserve"> Outstanding Claims Net of Reinsurance</t>
  </si>
  <si>
    <t>Factors</t>
  </si>
  <si>
    <t>Total Regulatory Capital Required for Outstanding Claim Risk</t>
  </si>
  <si>
    <t>IBNRs are to be included.</t>
  </si>
  <si>
    <t>CATASTROPHE RISK</t>
  </si>
  <si>
    <t>Gross Aggregate</t>
  </si>
  <si>
    <t>Net Aggregate</t>
  </si>
  <si>
    <t>Probable Maximum Loss (PML)</t>
  </si>
  <si>
    <t>PML as % of Net Aggregate</t>
  </si>
  <si>
    <t xml:space="preserve">PML </t>
  </si>
  <si>
    <t>Catastrophe reinsurance program</t>
  </si>
  <si>
    <t>Retention</t>
  </si>
  <si>
    <t>Upper limit of Cover</t>
  </si>
  <si>
    <t>Catastrophe Risk Charge</t>
  </si>
  <si>
    <t>Shortfall between Net PML and Upper limit</t>
  </si>
  <si>
    <t>Reinstatement Cost</t>
  </si>
  <si>
    <t>Total Regulatory Capital Required for Catastrophe Risk</t>
  </si>
  <si>
    <r>
      <t>Tier 2B Capital Allowed</t>
    </r>
    <r>
      <rPr>
        <sz val="10"/>
        <rFont val="Arial"/>
        <family val="2"/>
      </rPr>
      <t xml:space="preserve">                                                 lesser of E &amp; F or zero if negative</t>
    </r>
  </si>
  <si>
    <r>
      <t>Total Tier 2 Capital</t>
    </r>
    <r>
      <rPr>
        <sz val="10"/>
        <rFont val="Arial"/>
        <family val="2"/>
      </rPr>
      <t xml:space="preserve">                                          </t>
    </r>
  </si>
  <si>
    <r>
      <t xml:space="preserve">Tier 2 Capital Allowed   </t>
    </r>
    <r>
      <rPr>
        <sz val="10"/>
        <rFont val="Arial"/>
        <family val="2"/>
      </rPr>
      <t xml:space="preserve">                                             lesser of C and I or zero if negative</t>
    </r>
  </si>
  <si>
    <r>
      <t>Total Tier 1 and 2 Capital</t>
    </r>
    <r>
      <rPr>
        <sz val="10"/>
        <rFont val="Arial"/>
        <family val="2"/>
      </rPr>
      <t xml:space="preserve">                                     </t>
    </r>
  </si>
  <si>
    <r>
      <t>Name (specify) and insert appropriate factor</t>
    </r>
    <r>
      <rPr>
        <vertAlign val="superscript"/>
        <sz val="10"/>
        <rFont val="Arial"/>
        <family val="2"/>
      </rPr>
      <t>3</t>
    </r>
  </si>
  <si>
    <r>
      <t>Assets</t>
    </r>
    <r>
      <rPr>
        <b/>
        <vertAlign val="superscript"/>
        <sz val="10"/>
        <rFont val="Arial"/>
        <family val="2"/>
      </rPr>
      <t>1</t>
    </r>
  </si>
  <si>
    <r>
      <t>Commercial paper</t>
    </r>
    <r>
      <rPr>
        <vertAlign val="superscript"/>
        <sz val="10"/>
        <rFont val="Arial"/>
        <family val="2"/>
      </rPr>
      <t xml:space="preserve"> </t>
    </r>
    <r>
      <rPr>
        <sz val="10"/>
        <rFont val="Arial"/>
        <family val="2"/>
      </rPr>
      <t>including bankers acceptances secured by bank deposit</t>
    </r>
  </si>
  <si>
    <r>
      <t>FIXED INCOME SECURITIES</t>
    </r>
    <r>
      <rPr>
        <b/>
        <vertAlign val="superscript"/>
        <sz val="10"/>
        <rFont val="Arial"/>
        <family val="2"/>
      </rPr>
      <t>2</t>
    </r>
  </si>
  <si>
    <r>
      <t>Non-Performing assets</t>
    </r>
    <r>
      <rPr>
        <b/>
        <vertAlign val="superscript"/>
        <sz val="10"/>
        <rFont val="Arial"/>
        <family val="2"/>
      </rPr>
      <t>4</t>
    </r>
  </si>
  <si>
    <r>
      <t>Specify and insert appropriate factor</t>
    </r>
    <r>
      <rPr>
        <vertAlign val="superscript"/>
        <sz val="10"/>
        <rFont val="Arial"/>
        <family val="2"/>
      </rPr>
      <t>5</t>
    </r>
  </si>
  <si>
    <r>
      <t xml:space="preserve">1 </t>
    </r>
    <r>
      <rPr>
        <sz val="10"/>
        <rFont val="Arial"/>
        <family val="2"/>
      </rPr>
      <t>Cost to reinstate the cover up to the amount of the PML. If there is a Reinstatement Premium Protection treaty in place which covers an insurer's reinstatement in the event of a catastrophe, then this cost is zero.</t>
    </r>
  </si>
  <si>
    <r>
      <t>Reinstatement cost</t>
    </r>
    <r>
      <rPr>
        <vertAlign val="superscript"/>
        <sz val="10"/>
        <rFont val="Arial"/>
        <family val="2"/>
      </rPr>
      <t>1</t>
    </r>
  </si>
  <si>
    <r>
      <t>Property</t>
    </r>
    <r>
      <rPr>
        <vertAlign val="superscript"/>
        <sz val="10"/>
        <rFont val="Arial"/>
        <family val="2"/>
      </rPr>
      <t>1</t>
    </r>
  </si>
  <si>
    <r>
      <t>Liability</t>
    </r>
    <r>
      <rPr>
        <vertAlign val="superscript"/>
        <sz val="10"/>
        <rFont val="Arial"/>
        <family val="2"/>
      </rPr>
      <t>2</t>
    </r>
  </si>
  <si>
    <r>
      <t>Pecuniary Loss</t>
    </r>
    <r>
      <rPr>
        <vertAlign val="superscript"/>
        <sz val="10"/>
        <rFont val="Arial"/>
        <family val="2"/>
      </rPr>
      <t>3</t>
    </r>
  </si>
  <si>
    <r>
      <rPr>
        <vertAlign val="superscript"/>
        <sz val="10"/>
        <rFont val="Arial"/>
        <family val="2"/>
      </rPr>
      <t>1</t>
    </r>
    <r>
      <rPr>
        <sz val="10"/>
        <rFont val="Arial"/>
        <family val="2"/>
      </rPr>
      <t xml:space="preserve">  Property includes Engineering, Fire, Contractors all risk, Boiler and machinery, Homeowners and Householders insurance  </t>
    </r>
  </si>
  <si>
    <r>
      <rPr>
        <vertAlign val="superscript"/>
        <sz val="10"/>
        <rFont val="Arial"/>
        <family val="2"/>
      </rPr>
      <t>2</t>
    </r>
    <r>
      <rPr>
        <sz val="10"/>
        <rFont val="Arial"/>
        <family val="2"/>
      </rPr>
      <t>  Liability includes Public, Products and Professional Liability</t>
    </r>
  </si>
  <si>
    <r>
      <t>Guarantees</t>
    </r>
    <r>
      <rPr>
        <vertAlign val="superscript"/>
        <sz val="10"/>
        <rFont val="Arial"/>
        <family val="2"/>
      </rPr>
      <t>1</t>
    </r>
  </si>
  <si>
    <r>
      <t>Recalculated Net Policy Liabilities</t>
    </r>
    <r>
      <rPr>
        <b/>
        <vertAlign val="superscript"/>
        <sz val="10"/>
        <rFont val="Arial"/>
        <family val="2"/>
      </rPr>
      <t>1</t>
    </r>
  </si>
  <si>
    <t>Reciprocal cross holdings in capital instruments, whether arranged directly or indirectly, between financial institutions that artificially inflate the capital position of the insurer</t>
  </si>
  <si>
    <t xml:space="preserve">Issued or guaranteed by Government of Trinidad and Tobago </t>
  </si>
  <si>
    <r>
      <t>Unrated (grandfathered)</t>
    </r>
    <r>
      <rPr>
        <vertAlign val="superscript"/>
        <sz val="10"/>
        <rFont val="Arial"/>
        <family val="2"/>
      </rPr>
      <t>3</t>
    </r>
    <r>
      <rPr>
        <sz val="10"/>
        <rFont val="Arial"/>
        <family val="2"/>
      </rPr>
      <t xml:space="preserve"> </t>
    </r>
  </si>
  <si>
    <t>Unrated and fully collateralized</t>
  </si>
  <si>
    <r>
      <t>Rated Asset Backed Securities</t>
    </r>
    <r>
      <rPr>
        <b/>
        <vertAlign val="superscript"/>
        <sz val="10"/>
        <rFont val="Arial"/>
        <family val="2"/>
      </rPr>
      <t>2</t>
    </r>
  </si>
  <si>
    <t>Subtotal Bonds and other evidences of indebtedness/Non performing assets</t>
  </si>
  <si>
    <r>
      <rPr>
        <vertAlign val="superscript"/>
        <sz val="10"/>
        <rFont val="Arial"/>
        <family val="2"/>
      </rPr>
      <t>2</t>
    </r>
    <r>
      <rPr>
        <sz val="10"/>
        <rFont val="Arial"/>
        <family val="2"/>
      </rPr>
      <t xml:space="preserve"> With regards to the credit ratings, see the list of recognized Credit Rating Agencies and their Equivalency Mapping on the Central Bank’s website</t>
    </r>
  </si>
  <si>
    <r>
      <rPr>
        <vertAlign val="superscript"/>
        <sz val="10"/>
        <rFont val="Arial"/>
        <family val="2"/>
      </rPr>
      <t>4</t>
    </r>
    <r>
      <rPr>
        <sz val="10"/>
        <rFont val="Arial"/>
        <family val="2"/>
      </rPr>
      <t xml:space="preserve"> Non-performing is defined as being overdue more than 60 days. The risk factor shall be the risk factor for those assets if they were not overdue increased by an additional 20%. This does not apply to assets that are deducted from capital available, mortgages that are overdue between 60 and 120 business days and subrogation aged less than 120 business days.</t>
    </r>
  </si>
  <si>
    <r>
      <rPr>
        <vertAlign val="superscript"/>
        <sz val="10"/>
        <rFont val="Arial"/>
        <family val="2"/>
      </rPr>
      <t>5</t>
    </r>
    <r>
      <rPr>
        <sz val="10"/>
        <rFont val="Arial"/>
        <family val="2"/>
      </rPr>
      <t xml:space="preserve"> If there is exposure to counterparty risk, the risk factor shall be the higher of that relevant to the securities to be repurchased or sold or that of the counterparty. If there is no exposure to counterparty risk, the risk factor shall be that relevant to the securities to be repurchased or sold.</t>
    </r>
  </si>
  <si>
    <t xml:space="preserve">Leases </t>
  </si>
  <si>
    <t xml:space="preserve">Where the insurer is the following: </t>
  </si>
  <si>
    <t>Lessee: (insert appropriate factor for the leased asset) (specify)</t>
  </si>
  <si>
    <t>Residential Mortgages overdue more than 120 business days</t>
  </si>
  <si>
    <t>Commercial Mortgages overdue more than 120 business days</t>
  </si>
  <si>
    <t>Outstanding premiums aged less than 60 business days (for long-term insurance business)</t>
  </si>
  <si>
    <t>Outstanding premiums aged less than 20 business days (for general insurance business)</t>
  </si>
  <si>
    <t xml:space="preserve">Debts due from non-financial subsidiaries controlled by the insurer and affiliates and associates of the insurer </t>
  </si>
  <si>
    <r>
      <rPr>
        <vertAlign val="superscript"/>
        <sz val="10"/>
        <rFont val="Arial"/>
        <family val="2"/>
      </rPr>
      <t>2</t>
    </r>
    <r>
      <rPr>
        <sz val="10"/>
        <rFont val="Arial"/>
        <family val="2"/>
      </rPr>
      <t xml:space="preserve"> Equity Fund means a fund where not less than 80% of the portfolio is invested in equities</t>
    </r>
  </si>
  <si>
    <r>
      <rPr>
        <vertAlign val="superscript"/>
        <sz val="10"/>
        <rFont val="Arial"/>
        <family val="2"/>
      </rPr>
      <t>3</t>
    </r>
    <r>
      <rPr>
        <sz val="10"/>
        <rFont val="Arial"/>
        <family val="2"/>
      </rPr>
      <t xml:space="preserve"> The risk factor is determined by looking through to the underlying securities or guarantees as if they were directly held or given</t>
    </r>
  </si>
  <si>
    <r>
      <t xml:space="preserve">Quoted Common Shares (grandfathered) </t>
    </r>
    <r>
      <rPr>
        <vertAlign val="superscript"/>
        <sz val="10"/>
        <rFont val="Arial"/>
        <family val="2"/>
      </rPr>
      <t>1</t>
    </r>
  </si>
  <si>
    <t>Funds, Mutual Funds, Units and other Collective Investment Schemes</t>
  </si>
  <si>
    <t xml:space="preserve">Investments in non-financial subsidiaries controlled by the insurer and affiliates and associates of the insurer </t>
  </si>
  <si>
    <r>
      <t>Specify the exposure to risk and insert appropriate risk factor for the counterparty</t>
    </r>
    <r>
      <rPr>
        <vertAlign val="superscript"/>
        <sz val="10"/>
        <rFont val="Arial"/>
        <family val="2"/>
      </rPr>
      <t>1</t>
    </r>
  </si>
  <si>
    <t>This risk charge does not apply to the portion of the assets backing and the liabilities of an insurer’s investment linked insurance business if:</t>
  </si>
  <si>
    <t xml:space="preserve">(b)  transfers into and out of the portfolio of assets occur at market value; and </t>
  </si>
  <si>
    <t>(c)  there is full pass through of investment returns to the policies and credited returns are not based on company's discretion.</t>
  </si>
  <si>
    <t>This risk charge does not apply to the portion of the assets backing and the liabilities of, an insurer’s investment linked insurance business if:</t>
  </si>
  <si>
    <t xml:space="preserve">Investment Linked Insurance Business Only </t>
  </si>
  <si>
    <t xml:space="preserve">Investment Linked policy liabilities </t>
  </si>
  <si>
    <t>Type</t>
  </si>
  <si>
    <t xml:space="preserve">Unrated securities </t>
  </si>
  <si>
    <t xml:space="preserve">Total Non-permissible Assets </t>
  </si>
  <si>
    <t xml:space="preserve">Lessor: Financial leases in respect of real estate in arrears </t>
  </si>
  <si>
    <r>
      <t>Lessor: Financial leases in respect of real estate - Counterparty risk factor</t>
    </r>
    <r>
      <rPr>
        <vertAlign val="superscript"/>
        <sz val="10"/>
        <rFont val="Arial"/>
        <family val="2"/>
      </rPr>
      <t xml:space="preserve"> 6</t>
    </r>
  </si>
  <si>
    <t>Outstanding premiums aged more than 60 business days (for long-term insurance business)</t>
  </si>
  <si>
    <t xml:space="preserve">T-bills Issued or guaranteed by Government of Trinidad and Tobago </t>
  </si>
  <si>
    <t>Investment</t>
  </si>
  <si>
    <t>Own Use</t>
  </si>
  <si>
    <t>TT Dollar</t>
  </si>
  <si>
    <t>U. S. Dollar</t>
  </si>
  <si>
    <t>Barbados Dollar</t>
  </si>
  <si>
    <t>Belize Dollar</t>
  </si>
  <si>
    <t>Canadian Dollar</t>
  </si>
  <si>
    <t>Swiss Franc</t>
  </si>
  <si>
    <t>Deutsche Mark</t>
  </si>
  <si>
    <t>EURO Currency</t>
  </si>
  <si>
    <t>French Franc</t>
  </si>
  <si>
    <t>U. K. Pound Sterling</t>
  </si>
  <si>
    <t>Guyana Dollar</t>
  </si>
  <si>
    <t>Jamaica Dollar</t>
  </si>
  <si>
    <t>Japanese Yen</t>
  </si>
  <si>
    <t>Netherlands Guilder</t>
  </si>
  <si>
    <t>East Caribbean Dollar</t>
  </si>
  <si>
    <t>Other Currencies</t>
  </si>
  <si>
    <t>LONG TERM INSURANCE BUSINESS</t>
  </si>
  <si>
    <t>GENERAL INSURANCE BUSINESS</t>
  </si>
  <si>
    <t>40060</t>
  </si>
  <si>
    <t>40050</t>
  </si>
  <si>
    <t>40042</t>
  </si>
  <si>
    <t>40041</t>
  </si>
  <si>
    <t>40040</t>
  </si>
  <si>
    <t>40031</t>
  </si>
  <si>
    <t>40020</t>
  </si>
  <si>
    <t>(c)  there is full pass through of investment returns to the policies and credited returns are not based on  company's discretion.</t>
  </si>
  <si>
    <t>Total Business</t>
  </si>
  <si>
    <t>Assets Backing Investment Linked Business</t>
  </si>
  <si>
    <t>Issued by Multilateral Agencies</t>
  </si>
  <si>
    <t>SHORT TERM SECURITIES</t>
  </si>
  <si>
    <t>TOTAL SHORT TERM SECURITIES</t>
  </si>
  <si>
    <r>
      <rPr>
        <vertAlign val="superscript"/>
        <sz val="10"/>
        <rFont val="Arial"/>
        <family val="2"/>
      </rPr>
      <t>1</t>
    </r>
    <r>
      <rPr>
        <sz val="10"/>
        <rFont val="Arial"/>
        <family val="2"/>
      </rPr>
      <t xml:space="preserve"> All assets are net of any depreciation or provision for diminution of value and inclusive of any investment income due and accrued.</t>
    </r>
  </si>
  <si>
    <t>Bonds and other evidence of indebtedness (Ratings refer to the rating of the instrument. In the event that the security is not rated, the rating of the Issuer applies. If neither the issuer nor the bond or other evidence of indebtedness is rated, the risk factor shall be the appropriate unrated categories below.)</t>
  </si>
  <si>
    <t xml:space="preserve">Lessor: Operating leases in respect of real estate </t>
  </si>
  <si>
    <r>
      <t>Equity Funds</t>
    </r>
    <r>
      <rPr>
        <vertAlign val="superscript"/>
        <sz val="10"/>
        <rFont val="Arial"/>
        <family val="2"/>
      </rPr>
      <t>2</t>
    </r>
  </si>
  <si>
    <t>Other including exchange traded funds</t>
  </si>
  <si>
    <t>Total Net Policy Liabilities</t>
  </si>
  <si>
    <t>Unrealised Gains</t>
  </si>
  <si>
    <t>Renewal date of catastrophe program (dd/mm/yyyy)</t>
  </si>
  <si>
    <t>Total Policy Liabilities</t>
  </si>
  <si>
    <t>Regulatory Capital Required 
(A x B)</t>
  </si>
  <si>
    <t xml:space="preserve">Regulatory Capital Required </t>
  </si>
  <si>
    <t>Regulatory Capital Required (C-F)</t>
  </si>
  <si>
    <t>Regulatory Capital Required (F-K)</t>
  </si>
  <si>
    <t>Regulatory Capital Required (Smaller of F or L)</t>
  </si>
  <si>
    <t>Absolute value of (A - B) x C</t>
  </si>
  <si>
    <t>Absolute value of (E - F) x G</t>
  </si>
  <si>
    <t>Regulatory Capital Required  
(A x B)</t>
  </si>
  <si>
    <t>Regulatory Capital Required  (AxB)</t>
  </si>
  <si>
    <t>Regulatory Capital Required  (AxD)</t>
  </si>
  <si>
    <t>Regulatory Capital Required 
(B-A)</t>
  </si>
  <si>
    <t>Regulatory Capital Required
(A x B)</t>
  </si>
  <si>
    <t>Regulatory Capital Required (A x B)</t>
  </si>
  <si>
    <r>
      <t>NON-PERMISSIBLE VALUES</t>
    </r>
    <r>
      <rPr>
        <b/>
        <vertAlign val="superscript"/>
        <sz val="10"/>
        <rFont val="Arial"/>
        <family val="2"/>
      </rPr>
      <t>1</t>
    </r>
  </si>
  <si>
    <r>
      <t>Aggregate Value on Balance Sheet</t>
    </r>
    <r>
      <rPr>
        <b/>
        <vertAlign val="superscript"/>
        <sz val="10"/>
        <rFont val="Arial"/>
        <family val="2"/>
      </rPr>
      <t>2</t>
    </r>
  </si>
  <si>
    <r>
      <t>Other (specify)</t>
    </r>
    <r>
      <rPr>
        <vertAlign val="superscript"/>
        <sz val="10"/>
        <rFont val="Arial"/>
        <family val="2"/>
      </rPr>
      <t>3</t>
    </r>
  </si>
  <si>
    <r>
      <t xml:space="preserve">3  </t>
    </r>
    <r>
      <rPr>
        <sz val="10"/>
        <rFont val="Arial"/>
        <family val="2"/>
      </rPr>
      <t>List</t>
    </r>
    <r>
      <rPr>
        <vertAlign val="superscript"/>
        <sz val="10"/>
        <rFont val="Arial"/>
        <family val="2"/>
      </rPr>
      <t xml:space="preserve"> </t>
    </r>
    <r>
      <rPr>
        <sz val="10"/>
        <rFont val="Arial"/>
        <family val="2"/>
      </rPr>
      <t>and state</t>
    </r>
    <r>
      <rPr>
        <vertAlign val="superscript"/>
        <sz val="10"/>
        <rFont val="Arial"/>
        <family val="2"/>
      </rPr>
      <t xml:space="preserve"> </t>
    </r>
    <r>
      <rPr>
        <sz val="10"/>
        <rFont val="Arial"/>
        <family val="2"/>
      </rPr>
      <t>the aggregate value of assets, credit exposures and reduction in liabilities prohibited by the Act or Regulations made thereunder, not including amounts in excess of the limits prescribed under section 85 of the Act</t>
    </r>
  </si>
  <si>
    <r>
      <t>2</t>
    </r>
    <r>
      <rPr>
        <sz val="10"/>
        <rFont val="Arial"/>
        <family val="2"/>
      </rPr>
      <t xml:space="preserve"> Excluding investment linked insurance business</t>
    </r>
  </si>
  <si>
    <t xml:space="preserve">Total Value of Assets Backing Investment Linked Business (A2) </t>
  </si>
  <si>
    <t xml:space="preserve">Total value of Assets on Balance Sheet (A1)                                                           </t>
  </si>
  <si>
    <t>Total Value of Assets not including Assets Backing Investment Linked Business (A = A1 - A2)</t>
  </si>
  <si>
    <t>Total of all deductions (B = B1 + B2)</t>
  </si>
  <si>
    <t>Adjusted Assets (A - B)</t>
  </si>
  <si>
    <t xml:space="preserve">   Other Reserves included in net equity</t>
  </si>
  <si>
    <t>Select Name of Insurer/ Financial Holding Company</t>
  </si>
  <si>
    <t>Bancassurance Caribbean Limited</t>
  </si>
  <si>
    <t>Of</t>
  </si>
  <si>
    <t>British American Insurance Company (Trinidad) Limited</t>
  </si>
  <si>
    <t>&amp; Financial Holding Companies</t>
  </si>
  <si>
    <t>Sagicor Life Inc.</t>
  </si>
  <si>
    <t>ScotiaLife Trinidad and Tobago Limited</t>
  </si>
  <si>
    <t>For The Year</t>
  </si>
  <si>
    <t>Report Date:</t>
  </si>
  <si>
    <t xml:space="preserve">Date Submitted </t>
  </si>
  <si>
    <t xml:space="preserve"> Annual Return approved by the Central Bank of Trinidad and Tobago</t>
  </si>
  <si>
    <t>Insurer/Financial Holding Company</t>
  </si>
  <si>
    <t>FOR THE QUARTER ENDED:</t>
  </si>
  <si>
    <t xml:space="preserve">   Residential Mortgages that are less than 60 business days overdue</t>
  </si>
  <si>
    <t xml:space="preserve">   Commercial Mortgages that are less than 60 business days overdue</t>
  </si>
  <si>
    <t>Residential Mortgages overdue between 60 and 120 business days</t>
  </si>
  <si>
    <t>Commercial Mortgages overdue between 60 and 120 business days</t>
  </si>
  <si>
    <t xml:space="preserve">   Undeveloped land</t>
  </si>
  <si>
    <t>Caribbean Atlantic Life Insurance Company Limited (CALICO)</t>
  </si>
  <si>
    <t>Gulf Insurance Limited</t>
  </si>
  <si>
    <t>Sagicor General Insurance Inc.</t>
  </si>
  <si>
    <t>Outstanding premiums aged more than 20 business days (for general insurance business)</t>
  </si>
  <si>
    <t>Reference</t>
  </si>
  <si>
    <t>Capital Adequacy Returns</t>
  </si>
  <si>
    <t>Next page is 40.011</t>
  </si>
  <si>
    <t xml:space="preserve"> Capital Adequacy Returns as stipulated by the Inspector of Financial Institutions</t>
  </si>
  <si>
    <t>Next page is 40.021</t>
  </si>
  <si>
    <t>Next page is 40.022</t>
  </si>
  <si>
    <t>Next page is 40.023</t>
  </si>
  <si>
    <t>Next page is 40.030</t>
  </si>
  <si>
    <t>Next page is 40.031</t>
  </si>
  <si>
    <t>Next page is 40.032</t>
  </si>
  <si>
    <t>Next page is 40.033</t>
  </si>
  <si>
    <t>Next page is 40.034</t>
  </si>
  <si>
    <t>Next page is 40.035</t>
  </si>
  <si>
    <t>Next page is 40.036</t>
  </si>
  <si>
    <t>Next page is 40.040</t>
  </si>
  <si>
    <t>Next Page is 40.041</t>
  </si>
  <si>
    <t>Next Page is 40.042</t>
  </si>
  <si>
    <t>Next Page is 40.050</t>
  </si>
  <si>
    <t>Next page is 40.051</t>
  </si>
  <si>
    <t>Next page is 40.052</t>
  </si>
  <si>
    <t>Next page is 40.060</t>
  </si>
  <si>
    <t>40.011</t>
  </si>
  <si>
    <t>40.020</t>
  </si>
  <si>
    <t>40.021</t>
  </si>
  <si>
    <t>40.022</t>
  </si>
  <si>
    <t>40.023</t>
  </si>
  <si>
    <t>40.030</t>
  </si>
  <si>
    <t>40.031</t>
  </si>
  <si>
    <t>40.032</t>
  </si>
  <si>
    <t>40.033</t>
  </si>
  <si>
    <t>40.034</t>
  </si>
  <si>
    <t>40.035</t>
  </si>
  <si>
    <t>40.036</t>
  </si>
  <si>
    <t>40.040</t>
  </si>
  <si>
    <t>40.041</t>
  </si>
  <si>
    <t>40.042</t>
  </si>
  <si>
    <t xml:space="preserve">Total Regulatory Capital Required                                                   </t>
  </si>
  <si>
    <t>sum of 1 to 14</t>
  </si>
  <si>
    <t xml:space="preserve">Regulatory Capital Ratio: </t>
  </si>
  <si>
    <t>B/A * 100</t>
  </si>
  <si>
    <t xml:space="preserve">Net Tier 1 Ratio: </t>
  </si>
  <si>
    <t>C/A * 100</t>
  </si>
  <si>
    <t>Insurance Act, 2018</t>
  </si>
  <si>
    <t>Trinidad &amp; Tobago Long Term and General Insurers</t>
  </si>
  <si>
    <t>Sections 82(1) and 145(1)(d)</t>
  </si>
  <si>
    <t>Next page is 40.020</t>
  </si>
  <si>
    <t>Mortality Risk</t>
  </si>
  <si>
    <t>Morbidity Risk</t>
  </si>
  <si>
    <t>Lapse Risk</t>
  </si>
  <si>
    <t>Interest Margin Pricing Risk</t>
  </si>
  <si>
    <r>
      <rPr>
        <vertAlign val="superscript"/>
        <sz val="10"/>
        <rFont val="Arial"/>
        <family val="2"/>
      </rPr>
      <t>3</t>
    </r>
    <r>
      <rPr>
        <sz val="10"/>
        <rFont val="Arial"/>
        <family val="2"/>
      </rPr>
      <t xml:space="preserve">  Pecuniary loss includes Bonds, Fidelity, Consequential loss  </t>
    </r>
  </si>
  <si>
    <t xml:space="preserve">Unrealised after-tax gains on real estate and unquoted equity included in Gross Tier 1 Capital </t>
  </si>
  <si>
    <r>
      <t xml:space="preserve">    Retained Earnings</t>
    </r>
    <r>
      <rPr>
        <vertAlign val="superscript"/>
        <sz val="10"/>
        <rFont val="Arial"/>
        <family val="2"/>
      </rPr>
      <t>1</t>
    </r>
  </si>
  <si>
    <r>
      <rPr>
        <vertAlign val="superscript"/>
        <sz val="10"/>
        <rFont val="Arial"/>
        <family val="2"/>
      </rPr>
      <t>3</t>
    </r>
    <r>
      <rPr>
        <sz val="10"/>
        <rFont val="Arial"/>
        <family val="2"/>
      </rPr>
      <t>Net of any deferred tax liabilities that would be extinguished if the goodwill or intangible assets were to become impaired or otherwise derecognized.</t>
    </r>
  </si>
  <si>
    <r>
      <rPr>
        <vertAlign val="superscript"/>
        <sz val="10"/>
        <rFont val="Arial"/>
        <family val="2"/>
      </rPr>
      <t>6</t>
    </r>
    <r>
      <rPr>
        <sz val="10"/>
        <rFont val="Arial"/>
        <family val="2"/>
      </rPr>
      <t>Minimum value of each of the amounts to be deducted shall be zero</t>
    </r>
  </si>
  <si>
    <r>
      <rPr>
        <vertAlign val="superscript"/>
        <sz val="10"/>
        <rFont val="Arial"/>
        <family val="2"/>
      </rPr>
      <t>7</t>
    </r>
    <r>
      <rPr>
        <sz val="10"/>
        <rFont val="Arial"/>
        <family val="2"/>
      </rPr>
      <t>Net of any associated deferred tax liability, related to the insurer's own employees and retirees</t>
    </r>
  </si>
  <si>
    <r>
      <rPr>
        <vertAlign val="superscript"/>
        <sz val="10"/>
        <rFont val="Arial"/>
        <family val="2"/>
      </rPr>
      <t xml:space="preserve">8 </t>
    </r>
    <r>
      <rPr>
        <sz val="10"/>
        <rFont val="Arial"/>
        <family val="2"/>
      </rPr>
      <t xml:space="preserve">Number of business days outstanding shall be measured from the date of acknowledgement and confirmation of the amount of the subrogation receivable due from that other insurer or third party </t>
    </r>
  </si>
  <si>
    <r>
      <t>Unrealized after-tax gains on real estate</t>
    </r>
    <r>
      <rPr>
        <vertAlign val="superscript"/>
        <sz val="10"/>
        <rFont val="Arial"/>
        <family val="2"/>
      </rPr>
      <t>2</t>
    </r>
  </si>
  <si>
    <r>
      <t>Goodwill</t>
    </r>
    <r>
      <rPr>
        <vertAlign val="superscript"/>
        <sz val="10"/>
        <rFont val="Arial"/>
        <family val="2"/>
      </rPr>
      <t>3</t>
    </r>
  </si>
  <si>
    <r>
      <t>Other intangibles</t>
    </r>
    <r>
      <rPr>
        <vertAlign val="superscript"/>
        <sz val="10"/>
        <rFont val="Arial"/>
        <family val="2"/>
      </rPr>
      <t>3</t>
    </r>
  </si>
  <si>
    <r>
      <t>Minimum of unrealized after-tax gains on real estate</t>
    </r>
    <r>
      <rPr>
        <vertAlign val="superscript"/>
        <sz val="10"/>
        <rFont val="Arial"/>
        <family val="2"/>
      </rPr>
      <t>4</t>
    </r>
    <r>
      <rPr>
        <sz val="10"/>
        <rFont val="Arial"/>
        <family val="2"/>
      </rPr>
      <t xml:space="preserve"> and 20% of Net Tier 1 Capital </t>
    </r>
  </si>
  <si>
    <r>
      <t>Accumulated net after-tax unrealized gains on real estate</t>
    </r>
    <r>
      <rPr>
        <vertAlign val="superscript"/>
        <sz val="10"/>
        <rFont val="Arial"/>
        <family val="2"/>
      </rPr>
      <t>5</t>
    </r>
  </si>
  <si>
    <r>
      <t>Deduct</t>
    </r>
    <r>
      <rPr>
        <b/>
        <vertAlign val="superscript"/>
        <sz val="10"/>
        <rFont val="Arial"/>
        <family val="2"/>
      </rPr>
      <t>6</t>
    </r>
    <r>
      <rPr>
        <sz val="10"/>
        <rFont val="Arial"/>
        <family val="2"/>
      </rPr>
      <t xml:space="preserve">:  </t>
    </r>
  </si>
  <si>
    <r>
      <t>Pension Plan Assets</t>
    </r>
    <r>
      <rPr>
        <vertAlign val="superscript"/>
        <sz val="10"/>
        <rFont val="Arial"/>
        <family val="2"/>
      </rPr>
      <t>7</t>
    </r>
  </si>
  <si>
    <r>
      <t>Subrogation aged more than 120 business days</t>
    </r>
    <r>
      <rPr>
        <vertAlign val="superscript"/>
        <sz val="10"/>
        <rFont val="Arial"/>
        <family val="2"/>
      </rPr>
      <t>8</t>
    </r>
  </si>
  <si>
    <r>
      <t>Unrealized after-tax gains on real estate (acquired prior to January 1, 2021</t>
    </r>
    <r>
      <rPr>
        <b/>
        <vertAlign val="superscript"/>
        <sz val="10"/>
        <rFont val="Arial"/>
        <family val="2"/>
      </rPr>
      <t>1</t>
    </r>
    <r>
      <rPr>
        <b/>
        <sz val="10"/>
        <rFont val="Arial"/>
        <family val="2"/>
      </rPr>
      <t>)</t>
    </r>
  </si>
  <si>
    <r>
      <t>Unrated Bonds (acquired prior to January 1, 2021</t>
    </r>
    <r>
      <rPr>
        <b/>
        <vertAlign val="superscript"/>
        <sz val="10"/>
        <rFont val="Arial"/>
        <family val="2"/>
      </rPr>
      <t>1</t>
    </r>
    <r>
      <rPr>
        <b/>
        <sz val="10"/>
        <rFont val="Arial"/>
        <family val="2"/>
      </rPr>
      <t>)</t>
    </r>
  </si>
  <si>
    <r>
      <t>Quoted common shares (acquired prior to January 1, 2021</t>
    </r>
    <r>
      <rPr>
        <b/>
        <vertAlign val="superscript"/>
        <sz val="10"/>
        <rFont val="Arial"/>
        <family val="2"/>
      </rPr>
      <t>1</t>
    </r>
    <r>
      <rPr>
        <b/>
        <sz val="10"/>
        <rFont val="Arial"/>
        <family val="2"/>
      </rPr>
      <t>)</t>
    </r>
  </si>
  <si>
    <t>Assuria Life(T&amp;T) Limited</t>
  </si>
  <si>
    <t>Bankers Insurance Company of Trinidad and Tobago Limited</t>
  </si>
  <si>
    <t>Capital Insurance limited</t>
  </si>
  <si>
    <t>Colonial Fire &amp; General Insurance Company Limited</t>
  </si>
  <si>
    <t>Colonial Life Insurance  Company (Trinidad) Limited</t>
  </si>
  <si>
    <t>Cuna Caribbean Insurance Society Limited</t>
  </si>
  <si>
    <t>Export-Import Bank of Trinidad and Tobago (Eximbank) Limited</t>
  </si>
  <si>
    <t>Furness Anchorage General Insurance Limited</t>
  </si>
  <si>
    <t>Guardian General Insurance Limited</t>
  </si>
  <si>
    <t>Guardian Life of the Caribbean Limited</t>
  </si>
  <si>
    <t>Maritime General Insurance Company Limited</t>
  </si>
  <si>
    <t>Maritime Life (Caribbean) Limited</t>
  </si>
  <si>
    <t>Massy United Insurance Company Limited</t>
  </si>
  <si>
    <t>Nagico Insurance (Trinidad and Tobago) Limited</t>
  </si>
  <si>
    <t>Nationwide Insurance Company Limited</t>
  </si>
  <si>
    <t>Pan-American Life Insurance Company of Trinidad and Tobago Limited</t>
  </si>
  <si>
    <t>Tatil Life Assurance Limited</t>
  </si>
  <si>
    <t>The Beacon Insurance Company Limited</t>
  </si>
  <si>
    <t>The Demerara Life Assurance Company of Trinidad and Tobago Limited</t>
  </si>
  <si>
    <t>The Great Northern Insurance Company Limited</t>
  </si>
  <si>
    <t>The Insurance Company of The West Indies Limited</t>
  </si>
  <si>
    <t>The New India Assurance Company (Trinidad and Tobago) Limited</t>
  </si>
  <si>
    <t>The Presidential Insurance Company Limited</t>
  </si>
  <si>
    <t>Trinidad and Tobago Insurance Limited</t>
  </si>
  <si>
    <t>Trinre Insurance Company Limited</t>
  </si>
  <si>
    <t>United Security Life Insurance Company Limited</t>
  </si>
  <si>
    <t>General Accident Insurance Company (Trinidad and Tobago) Limited</t>
  </si>
  <si>
    <r>
      <rPr>
        <vertAlign val="superscript"/>
        <sz val="10"/>
        <rFont val="Arial"/>
        <family val="2"/>
      </rPr>
      <t>2</t>
    </r>
    <r>
      <rPr>
        <sz val="10"/>
        <rFont val="Arial"/>
        <family val="2"/>
      </rPr>
      <t xml:space="preserve">Unrealised after-tax gains on real estate, prior to the date of commencement of the Insurance (Capital Adequacy) Regulations, 2020 shall be treated as though they were realised as at that date </t>
    </r>
  </si>
  <si>
    <r>
      <rPr>
        <vertAlign val="superscript"/>
        <sz val="10"/>
        <rFont val="Arial"/>
        <family val="2"/>
      </rPr>
      <t>4</t>
    </r>
    <r>
      <rPr>
        <sz val="10"/>
        <rFont val="Arial"/>
        <family val="2"/>
      </rPr>
      <t>This amount shall not include the unrealized gains on real estate prior to the date of commencement of the Insurance (Capital Adequacy) Regulations, 2020 that have been grandfathered.</t>
    </r>
  </si>
  <si>
    <r>
      <rPr>
        <vertAlign val="superscript"/>
        <sz val="10"/>
        <rFont val="Arial"/>
        <family val="2"/>
      </rPr>
      <t>5</t>
    </r>
    <r>
      <rPr>
        <sz val="10"/>
        <rFont val="Arial"/>
        <family val="2"/>
      </rPr>
      <t>Unrealised after-tax gains on real estate, after the date of commencement of the Insurance (Capital Adequacy) Regulations, 2020</t>
    </r>
  </si>
  <si>
    <r>
      <rPr>
        <vertAlign val="superscript"/>
        <sz val="10"/>
        <rFont val="Arial"/>
        <family val="2"/>
      </rPr>
      <t>3</t>
    </r>
    <r>
      <rPr>
        <sz val="10"/>
        <rFont val="Arial"/>
        <family val="2"/>
      </rPr>
      <t xml:space="preserve"> Unrated bonds acquired prior to the commencement of the Insurance (Capital Adequacy) Regulations, 2020 are grandfathered and a risk factor of 10% shall apply. </t>
    </r>
  </si>
  <si>
    <r>
      <rPr>
        <vertAlign val="superscript"/>
        <sz val="10"/>
        <rFont val="Arial"/>
        <family val="2"/>
      </rPr>
      <t>6</t>
    </r>
    <r>
      <rPr>
        <sz val="10"/>
        <rFont val="Arial"/>
        <family val="2"/>
      </rPr>
      <t xml:space="preserve"> See Schedule 7 of the Insurance (Capital Adequacy) Regulations, 2020 or the appropriate risk factor for the counterparty.</t>
    </r>
  </si>
  <si>
    <r>
      <rPr>
        <vertAlign val="superscript"/>
        <sz val="10"/>
        <rFont val="Arial"/>
        <family val="2"/>
      </rPr>
      <t xml:space="preserve">1 </t>
    </r>
    <r>
      <rPr>
        <sz val="10"/>
        <rFont val="Arial"/>
        <family val="2"/>
      </rPr>
      <t xml:space="preserve">Quoted common shares acquired prior to the commencement of the Insurance (Capital Adequacy) Regulations, 2020 are grandfathered and a risk factor of 15% shall apply. </t>
    </r>
  </si>
  <si>
    <r>
      <rPr>
        <vertAlign val="superscript"/>
        <sz val="10"/>
        <rFont val="Arial"/>
        <family val="2"/>
      </rPr>
      <t>1</t>
    </r>
    <r>
      <rPr>
        <sz val="10"/>
        <rFont val="Arial"/>
        <family val="2"/>
      </rPr>
      <t xml:space="preserve"> See Schedule 7 of the Insurance (Capital Adequacy) Regulations, 2020 for the appropriate risk factor for the counterparty</t>
    </r>
  </si>
  <si>
    <t>1 Risk charge shall be no less than 5% of the reserves held for the guarantees and shall apply as at the insurer’s first financial year end following commencement of the Insurance (Capital Adequacy) Regulations, 2020</t>
  </si>
  <si>
    <r>
      <rPr>
        <vertAlign val="superscript"/>
        <sz val="10"/>
        <rFont val="Arial"/>
        <family val="2"/>
      </rPr>
      <t>1</t>
    </r>
    <r>
      <rPr>
        <sz val="10"/>
        <rFont val="Arial"/>
        <family val="2"/>
      </rPr>
      <t xml:space="preserve"> Date of commencement of the Insurance (Capital Adequacy)Regulations, 2020</t>
    </r>
  </si>
  <si>
    <r>
      <rPr>
        <vertAlign val="superscript"/>
        <sz val="10"/>
        <rFont val="Arial"/>
        <family val="2"/>
      </rPr>
      <t>1</t>
    </r>
    <r>
      <rPr>
        <sz val="10"/>
        <rFont val="Arial"/>
        <family val="2"/>
      </rPr>
      <t xml:space="preserve"> Date of commencement of the Insurance (Capital Adequacy) Regulations, 2020</t>
    </r>
  </si>
  <si>
    <r>
      <t>1</t>
    </r>
    <r>
      <rPr>
        <sz val="10"/>
        <rFont val="Arial"/>
        <family val="2"/>
      </rPr>
      <t xml:space="preserve"> List all non-permissible assets as defined in Regulation 2 of the Insurance (Capital Adequacy) Regulations, 2020</t>
    </r>
  </si>
  <si>
    <t>Liabilities</t>
  </si>
  <si>
    <t>Catastrophe Exposure</t>
  </si>
  <si>
    <t>Long Term Insurance Business Items</t>
  </si>
  <si>
    <t>General Insurance Business Items</t>
  </si>
  <si>
    <t>NOTES</t>
  </si>
  <si>
    <t>Next page is NOTES</t>
  </si>
  <si>
    <r>
      <rPr>
        <vertAlign val="superscript"/>
        <sz val="10"/>
        <rFont val="Arial"/>
        <family val="2"/>
      </rPr>
      <t>1</t>
    </r>
    <r>
      <rPr>
        <sz val="10"/>
        <rFont val="Arial"/>
        <family val="2"/>
      </rPr>
      <t>Total amount on balance sheet.</t>
    </r>
  </si>
  <si>
    <t>NOTES TO THE CAPITAL ADEQUACY RETURNS</t>
  </si>
  <si>
    <t>V1.1, Last updated: March 17, 2021</t>
  </si>
  <si>
    <r>
      <t>Subrogation aged less than 120 business days</t>
    </r>
    <r>
      <rPr>
        <vertAlign val="superscript"/>
        <sz val="10"/>
        <rFont val="Arial"/>
        <family val="2"/>
      </rPr>
      <t>8</t>
    </r>
  </si>
  <si>
    <r>
      <t>Money Market Funds</t>
    </r>
    <r>
      <rPr>
        <vertAlign val="superscript"/>
        <sz val="10"/>
        <rFont val="Arial"/>
        <family val="2"/>
      </rPr>
      <t>9</t>
    </r>
  </si>
  <si>
    <r>
      <t>Bond Funds</t>
    </r>
    <r>
      <rPr>
        <vertAlign val="superscript"/>
        <sz val="10"/>
        <rFont val="Arial"/>
        <family val="2"/>
      </rPr>
      <t xml:space="preserve">10 </t>
    </r>
  </si>
  <si>
    <r>
      <t>Name (specify) and insert appropriate factor</t>
    </r>
    <r>
      <rPr>
        <vertAlign val="superscript"/>
        <sz val="10"/>
        <rFont val="Arial"/>
        <family val="2"/>
      </rPr>
      <t>11</t>
    </r>
  </si>
  <si>
    <r>
      <t>All Other Assets not described in either Schedule 4 or Schedule 6</t>
    </r>
    <r>
      <rPr>
        <vertAlign val="superscript"/>
        <sz val="10"/>
        <rFont val="Arial"/>
        <family val="2"/>
      </rPr>
      <t>12</t>
    </r>
    <r>
      <rPr>
        <sz val="10"/>
        <rFont val="Arial"/>
        <family val="2"/>
      </rPr>
      <t xml:space="preserve"> and not required to be deducted </t>
    </r>
  </si>
  <si>
    <r>
      <rPr>
        <vertAlign val="superscript"/>
        <sz val="10"/>
        <rFont val="Arial"/>
        <family val="2"/>
      </rPr>
      <t>8</t>
    </r>
    <r>
      <rPr>
        <sz val="10"/>
        <rFont val="Arial"/>
        <family val="2"/>
      </rPr>
      <t xml:space="preserve"> Number of business days outstanding shall be measured from the date of acknowledgement and confirmation of the amount of the subrogation receivable due from that other insurer or third party </t>
    </r>
  </si>
  <si>
    <r>
      <rPr>
        <vertAlign val="superscript"/>
        <sz val="10"/>
        <rFont val="Arial"/>
        <family val="2"/>
      </rPr>
      <t xml:space="preserve">9 </t>
    </r>
    <r>
      <rPr>
        <sz val="10"/>
        <rFont val="Arial"/>
        <family val="2"/>
      </rPr>
      <t>Money market fund means a fund where 90% of the portfolio is invested in any or all of cash, cash equivalents  and other evidences of indebtedness that have a remaining term to maturity of not more than one year</t>
    </r>
  </si>
  <si>
    <r>
      <rPr>
        <vertAlign val="superscript"/>
        <sz val="10"/>
        <rFont val="Arial"/>
        <family val="2"/>
      </rPr>
      <t>10</t>
    </r>
    <r>
      <rPr>
        <sz val="10"/>
        <rFont val="Arial"/>
        <family val="2"/>
      </rPr>
      <t xml:space="preserve"> Bond fund means a fund where not less than 70% of the portfolio is invested in bonds, debentures, notes or similar instruments representing indebtedness, whether secured or unsecured, that have an original tenor of more than one year</t>
    </r>
  </si>
  <si>
    <r>
      <rPr>
        <vertAlign val="superscript"/>
        <sz val="10"/>
        <rFont val="Arial"/>
        <family val="2"/>
      </rPr>
      <t xml:space="preserve">11 </t>
    </r>
    <r>
      <rPr>
        <sz val="10"/>
        <rFont val="Arial"/>
        <family val="2"/>
      </rPr>
      <t>The risk factor is determined by looking through to the underlying securities or guarantees as if they were directly held or given</t>
    </r>
  </si>
  <si>
    <r>
      <rPr>
        <vertAlign val="superscript"/>
        <sz val="10"/>
        <rFont val="Arial"/>
        <family val="2"/>
      </rPr>
      <t xml:space="preserve">12 </t>
    </r>
    <r>
      <rPr>
        <sz val="10"/>
        <rFont val="Arial"/>
        <family val="2"/>
      </rPr>
      <t>Schedules 4 and 6 of the Insurance (Capital Adequacy) Regulations, 2020</t>
    </r>
  </si>
  <si>
    <r>
      <t>Agent or broker debit balances aged less than 60 business days</t>
    </r>
    <r>
      <rPr>
        <vertAlign val="superscript"/>
        <sz val="10"/>
        <rFont val="Arial"/>
        <family val="2"/>
      </rPr>
      <t>7</t>
    </r>
  </si>
  <si>
    <t>Please Enter the Address of the Financial Institution</t>
  </si>
  <si>
    <t>Postal Code</t>
  </si>
  <si>
    <t>Please Enter the City in which the Financial Institution resides</t>
  </si>
  <si>
    <t>DD/MMM/YYYY</t>
  </si>
  <si>
    <r>
      <rPr>
        <vertAlign val="superscript"/>
        <sz val="10"/>
        <rFont val="Arial"/>
        <family val="2"/>
      </rPr>
      <t>7</t>
    </r>
    <r>
      <rPr>
        <sz val="10"/>
        <rFont val="Arial"/>
        <family val="2"/>
      </rPr>
      <t xml:space="preserve"> Amounts due from agents or brokers includes any policyholders' premiums  that were paid to the agents or brokers and which have not yet been remitted to the insurer.</t>
    </r>
  </si>
  <si>
    <t>Outstanding agent or broker debit balances aged more than 60 business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</si>
</sst>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_(* \(#,##0.00\);_(* &quot;-&quot;??_);_(@_)"/>
    <numFmt numFmtId="164" formatCode="_-&quot;$&quot;* #,##0.00_-;\-&quot;$&quot;* #,##0.00_-;_-&quot;$&quot;* &quot;-&quot;??_-;_-@_-"/>
    <numFmt numFmtId="165" formatCode="_-* #,##0.00_-;\-* #,##0.00_-;_-* &quot;-&quot;??_-;_-@_-"/>
    <numFmt numFmtId="166" formatCode="_(&quot;$&quot;* #,##0.00_);_(&quot;$&quot;* \(#,##0.00\);_(&quot;$&quot;* &quot;-&quot;??_);_(@_)"/>
    <numFmt numFmtId="167" formatCode="General_)"/>
    <numFmt numFmtId="168" formatCode="dd/mm/yyyy;@"/>
    <numFmt numFmtId="169" formatCode="_(* #,##0_);_(* \(#,##0\);_(* &quot;-&quot;??_);_(@_)"/>
    <numFmt numFmtId="170" formatCode="0.0%"/>
    <numFmt numFmtId="171" formatCode="0.00000"/>
    <numFmt numFmtId="172" formatCode="0.000"/>
    <numFmt numFmtId="173" formatCode="_-[$€-2]* #,##0.00_-;\-[$€-2]* #,##0.00_-;_-[$€-2]* &quot;-&quot;??_-"/>
    <numFmt numFmtId="174" formatCode="#,##0_);[Red]\-#,##0_)"/>
    <numFmt numFmtId="175" formatCode="_(* #,##0.00000_);_(* \(#,##0.00000\);_(* &quot;-&quot;??_);_(@_)"/>
    <numFmt numFmtId="176" formatCode="d/m/yy;@"/>
    <numFmt numFmtId="177" formatCode="[$-409]mmmm\ d\,\ yyyy;@"/>
  </numFmts>
  <fonts count="92">
    <font>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u/>
      <sz val="10"/>
      <color indexed="12"/>
      <name val="Arial"/>
      <family val="2"/>
    </font>
    <font>
      <b/>
      <u/>
      <sz val="10"/>
      <color indexed="12"/>
      <name val="Arial"/>
      <family val="2"/>
    </font>
    <font>
      <sz val="12"/>
      <name val="Arial"/>
      <family val="2"/>
    </font>
    <font>
      <sz val="11"/>
      <name val="Times New Roman"/>
      <family val="1"/>
    </font>
    <font>
      <b/>
      <sz val="12"/>
      <color rgb="FFFF0000"/>
      <name val="Arial"/>
      <family val="2"/>
    </font>
    <font>
      <b/>
      <u/>
      <sz val="11"/>
      <name val="Arial"/>
      <family val="2"/>
    </font>
    <font>
      <b/>
      <sz val="11"/>
      <name val="Arial"/>
      <family val="2"/>
    </font>
    <font>
      <b/>
      <sz val="12"/>
      <name val="Arial"/>
      <family val="2"/>
    </font>
    <font>
      <sz val="10"/>
      <name val="Times New Roman"/>
      <family val="1"/>
    </font>
    <font>
      <sz val="9"/>
      <name val="Arial"/>
      <family val="2"/>
    </font>
    <font>
      <sz val="10"/>
      <name val="Arial"/>
      <family val="2"/>
    </font>
    <font>
      <b/>
      <sz val="14"/>
      <name val="Arial"/>
      <family val="2"/>
    </font>
    <font>
      <sz val="11"/>
      <name val="Arial"/>
      <family val="2"/>
    </font>
    <font>
      <sz val="11"/>
      <color indexed="8"/>
      <name val="Calibri"/>
      <family val="2"/>
    </font>
    <font>
      <sz val="11"/>
      <color indexed="9"/>
      <name val="Calibri"/>
      <family val="2"/>
    </font>
    <font>
      <sz val="8"/>
      <name val="Garamond"/>
      <family val="1"/>
    </font>
    <font>
      <sz val="12"/>
      <name val="Frutiger 45 Light"/>
      <family val="2"/>
    </font>
    <font>
      <sz val="11"/>
      <color indexed="20"/>
      <name val="Calibri"/>
      <family val="2"/>
    </font>
    <font>
      <b/>
      <sz val="11"/>
      <color indexed="52"/>
      <name val="Calibri"/>
      <family val="2"/>
    </font>
    <font>
      <i/>
      <sz val="12"/>
      <name val="Frutiger 45 Light"/>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indexed="12"/>
      <name val="SWISS"/>
    </font>
    <font>
      <u/>
      <sz val="10"/>
      <color indexed="12"/>
      <name val="Times New Roman"/>
      <family val="1"/>
    </font>
    <font>
      <sz val="11"/>
      <color indexed="62"/>
      <name val="Calibri"/>
      <family val="2"/>
    </font>
    <font>
      <sz val="10"/>
      <color indexed="8"/>
      <name val="Arial"/>
      <family val="2"/>
    </font>
    <font>
      <sz val="11"/>
      <color indexed="52"/>
      <name val="Calibri"/>
      <family val="2"/>
    </font>
    <font>
      <b/>
      <sz val="14"/>
      <name val="Frutiger 87ExtraBlackCn"/>
      <family val="2"/>
    </font>
    <font>
      <sz val="11"/>
      <color indexed="60"/>
      <name val="Calibri"/>
      <family val="2"/>
    </font>
    <font>
      <sz val="12"/>
      <name val="SWISS"/>
    </font>
    <font>
      <b/>
      <i/>
      <sz val="12"/>
      <name val="Frutiger 45 Light"/>
      <family val="2"/>
    </font>
    <font>
      <b/>
      <sz val="11"/>
      <color indexed="63"/>
      <name val="Calibri"/>
      <family val="2"/>
    </font>
    <font>
      <b/>
      <i/>
      <sz val="11"/>
      <color indexed="8"/>
      <name val="Times New Roman"/>
      <family val="1"/>
    </font>
    <font>
      <b/>
      <sz val="10"/>
      <name val="Arial"/>
      <family val="2"/>
    </font>
    <font>
      <sz val="12"/>
      <name val="Helv"/>
    </font>
    <font>
      <b/>
      <sz val="12"/>
      <name val="Frutiger 45 Light"/>
      <family val="2"/>
    </font>
    <font>
      <b/>
      <sz val="18"/>
      <color indexed="56"/>
      <name val="Cambria"/>
      <family val="2"/>
    </font>
    <font>
      <b/>
      <sz val="11"/>
      <color indexed="8"/>
      <name val="Calibri"/>
      <family val="2"/>
    </font>
    <font>
      <sz val="10"/>
      <name val="Frutiger"/>
    </font>
    <font>
      <sz val="11"/>
      <color indexed="10"/>
      <name val="Calibri"/>
      <family val="2"/>
    </font>
    <font>
      <u/>
      <sz val="10"/>
      <color theme="10"/>
      <name val="Times New Roman"/>
      <family val="1"/>
    </font>
    <font>
      <b/>
      <i/>
      <sz val="11"/>
      <name val="Arial"/>
      <family val="2"/>
    </font>
    <font>
      <i/>
      <sz val="11"/>
      <name val="Arial"/>
      <family val="2"/>
    </font>
    <font>
      <sz val="8"/>
      <name val="Arial"/>
      <family val="2"/>
    </font>
    <font>
      <b/>
      <sz val="16"/>
      <name val="Arial"/>
      <family val="2"/>
    </font>
    <font>
      <sz val="10"/>
      <color rgb="FFFF0000"/>
      <name val="Arial"/>
      <family val="2"/>
    </font>
    <font>
      <vertAlign val="superscript"/>
      <sz val="10"/>
      <name val="Arial"/>
      <family val="2"/>
    </font>
    <font>
      <b/>
      <vertAlign val="superscript"/>
      <sz val="10"/>
      <name val="Arial"/>
      <family val="2"/>
    </font>
    <font>
      <b/>
      <sz val="10"/>
      <color indexed="12"/>
      <name val="Arial"/>
      <family val="2"/>
    </font>
    <font>
      <sz val="10"/>
      <color indexed="12"/>
      <name val="Arial"/>
      <family val="2"/>
    </font>
    <font>
      <b/>
      <sz val="10"/>
      <color rgb="FFFF0000"/>
      <name val="Arial"/>
      <family val="2"/>
    </font>
    <font>
      <b/>
      <u/>
      <sz val="10"/>
      <name val="Arial"/>
      <family val="2"/>
    </font>
    <font>
      <b/>
      <i/>
      <sz val="10"/>
      <name val="Arial"/>
      <family val="2"/>
    </font>
    <font>
      <i/>
      <sz val="10"/>
      <name val="Arial"/>
      <family val="2"/>
    </font>
    <font>
      <b/>
      <strike/>
      <sz val="10"/>
      <name val="Arial"/>
      <family val="2"/>
    </font>
    <font>
      <b/>
      <sz val="10"/>
      <color indexed="8"/>
      <name val="Arial"/>
      <family val="2"/>
    </font>
    <font>
      <sz val="10"/>
      <name val="Arial"/>
      <family val="2"/>
    </font>
    <font>
      <sz val="11"/>
      <color theme="1"/>
      <name val="Times New Roman"/>
      <family val="2"/>
    </font>
    <font>
      <sz val="11"/>
      <color indexed="8"/>
      <name val="Times New Roman"/>
      <family val="2"/>
    </font>
    <font>
      <sz val="11"/>
      <color indexed="8"/>
      <name val="Times New Roman"/>
      <family val="1"/>
    </font>
    <font>
      <sz val="10"/>
      <name val="Arial Unicode MS"/>
      <family val="2"/>
    </font>
    <font>
      <b/>
      <sz val="11"/>
      <color indexed="16"/>
      <name val="Times New Roman"/>
      <family val="1"/>
    </font>
    <font>
      <b/>
      <sz val="22"/>
      <color indexed="8"/>
      <name val="Times New Roman"/>
      <family val="1"/>
    </font>
    <font>
      <b/>
      <i/>
      <sz val="12"/>
      <color rgb="FFFF0000"/>
      <name val="Arial"/>
      <family val="2"/>
    </font>
    <font>
      <b/>
      <sz val="36"/>
      <name val="Times New Roman"/>
      <family val="1"/>
    </font>
    <font>
      <sz val="16"/>
      <name val="Arial"/>
      <family val="2"/>
    </font>
    <font>
      <sz val="16"/>
      <name val="Times New Roman"/>
      <family val="1"/>
    </font>
    <font>
      <b/>
      <sz val="22"/>
      <name val="Times New Roman"/>
      <family val="1"/>
    </font>
    <font>
      <b/>
      <i/>
      <sz val="14"/>
      <name val="Arial"/>
      <family val="2"/>
    </font>
    <font>
      <sz val="14"/>
      <name val="Arial"/>
      <family val="2"/>
    </font>
    <font>
      <sz val="24"/>
      <name val="Arial"/>
      <family val="2"/>
    </font>
    <font>
      <sz val="18"/>
      <name val="Arial"/>
      <family val="2"/>
    </font>
    <font>
      <sz val="24"/>
      <name val="Times New Roman"/>
      <family val="1"/>
    </font>
    <font>
      <b/>
      <sz val="16"/>
      <color indexed="8"/>
      <name val="Arial"/>
      <family val="2"/>
    </font>
    <font>
      <b/>
      <sz val="12"/>
      <name val="Times New Roman"/>
      <family val="1"/>
    </font>
    <font>
      <sz val="14"/>
      <name val="Times New Roman"/>
      <family val="1"/>
    </font>
    <font>
      <i/>
      <sz val="10"/>
      <name val="Times New Roman"/>
      <family val="1"/>
    </font>
    <font>
      <b/>
      <sz val="35.5"/>
      <name val="Times New Roman"/>
      <family val="1"/>
    </font>
    <font>
      <b/>
      <sz val="9"/>
      <name val="Arial"/>
      <family val="2"/>
    </font>
    <font>
      <b/>
      <sz val="18"/>
      <name val="Arial"/>
      <family val="2"/>
    </font>
  </fonts>
  <fills count="33">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00FFFF"/>
        <bgColor indexed="64"/>
      </patternFill>
    </fill>
    <fill>
      <patternFill patternType="solid">
        <fgColor indexed="9"/>
        <bgColor indexed="64"/>
      </patternFill>
    </fill>
    <fill>
      <patternFill patternType="solid">
        <fgColor rgb="FF66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35"/>
        <bgColor indexed="64"/>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theme="4" tint="0.79998168889431442"/>
        <bgColor indexed="65"/>
      </patternFill>
    </fill>
  </fills>
  <borders count="6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theme="0"/>
      </left>
      <right/>
      <top style="thin">
        <color theme="0"/>
      </top>
      <bottom style="thin">
        <color theme="0"/>
      </bottom>
      <diagonal/>
    </border>
    <border>
      <left style="thin">
        <color indexed="64"/>
      </left>
      <right style="thin">
        <color auto="1"/>
      </right>
      <top/>
      <bottom style="thin">
        <color indexed="64"/>
      </bottom>
      <diagonal/>
    </border>
    <border>
      <left/>
      <right/>
      <top style="thin">
        <color indexed="64"/>
      </top>
      <bottom style="thin">
        <color indexed="64"/>
      </bottom>
      <diagonal/>
    </border>
    <border>
      <left/>
      <right/>
      <top style="thin">
        <color theme="0"/>
      </top>
      <bottom style="thin">
        <color theme="0"/>
      </bottom>
      <diagonal/>
    </border>
    <border>
      <left/>
      <right/>
      <top style="dotted">
        <color indexed="64"/>
      </top>
      <bottom/>
      <diagonal/>
    </border>
    <border>
      <left style="thin">
        <color auto="1"/>
      </left>
      <right style="thin">
        <color auto="1"/>
      </right>
      <top/>
      <bottom/>
      <diagonal/>
    </border>
    <border>
      <left style="thin">
        <color theme="0"/>
      </left>
      <right style="thin">
        <color theme="0"/>
      </right>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auto="1"/>
      </left>
      <right style="thin">
        <color indexed="64"/>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style="thin">
        <color theme="0"/>
      </left>
      <right style="thin">
        <color theme="0"/>
      </right>
      <top/>
      <bottom/>
      <diagonal/>
    </border>
    <border>
      <left/>
      <right style="thin">
        <color indexed="64"/>
      </right>
      <top/>
      <bottom/>
      <diagonal/>
    </border>
    <border>
      <left/>
      <right/>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top/>
      <bottom style="thin">
        <color theme="0"/>
      </bottom>
      <diagonal/>
    </border>
    <border>
      <left style="thin">
        <color theme="0"/>
      </left>
      <right/>
      <top/>
      <bottom/>
      <diagonal/>
    </border>
    <border>
      <left/>
      <right/>
      <top style="double">
        <color auto="1"/>
      </top>
      <bottom/>
      <diagonal/>
    </border>
    <border>
      <left/>
      <right/>
      <top/>
      <bottom style="double">
        <color auto="1"/>
      </bottom>
      <diagonal/>
    </border>
    <border>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auto="1"/>
      </bottom>
      <diagonal/>
    </border>
    <border>
      <left/>
      <right style="medium">
        <color indexed="64"/>
      </right>
      <top style="double">
        <color indexed="64"/>
      </top>
      <bottom/>
      <diagonal/>
    </border>
    <border>
      <left/>
      <right style="medium">
        <color indexed="64"/>
      </right>
      <top/>
      <bottom style="double">
        <color auto="1"/>
      </bottom>
      <diagonal/>
    </border>
    <border>
      <left style="medium">
        <color indexed="64"/>
      </left>
      <right/>
      <top style="double">
        <color indexed="64"/>
      </top>
      <bottom/>
      <diagonal/>
    </border>
    <border>
      <left style="medium">
        <color indexed="64"/>
      </left>
      <right/>
      <top style="double">
        <color indexed="64"/>
      </top>
      <bottom style="double">
        <color indexed="64"/>
      </bottom>
      <diagonal/>
    </border>
    <border>
      <left/>
      <right style="medium">
        <color indexed="64"/>
      </right>
      <top style="double">
        <color auto="1"/>
      </top>
      <bottom style="double">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auto="1"/>
      </bottom>
      <diagonal/>
    </border>
    <border>
      <left/>
      <right style="double">
        <color indexed="64"/>
      </right>
      <top style="double">
        <color indexed="64"/>
      </top>
      <bottom style="double">
        <color auto="1"/>
      </bottom>
      <diagonal/>
    </border>
    <border>
      <left/>
      <right/>
      <top style="double">
        <color indexed="64"/>
      </top>
      <bottom/>
      <diagonal/>
    </border>
  </borders>
  <cellStyleXfs count="18700">
    <xf numFmtId="167" fontId="0" fillId="0" borderId="0"/>
    <xf numFmtId="43" fontId="9" fillId="0" borderId="0" applyFont="0" applyFill="0" applyBorder="0" applyAlignment="0" applyProtection="0"/>
    <xf numFmtId="9" fontId="9" fillId="0" borderId="0" applyFont="0" applyFill="0" applyBorder="0" applyAlignment="0" applyProtection="0"/>
    <xf numFmtId="0" fontId="7" fillId="0" borderId="0" applyNumberFormat="0" applyFill="0" applyBorder="0" applyAlignment="0" applyProtection="0">
      <alignment vertical="top"/>
      <protection locked="0"/>
    </xf>
    <xf numFmtId="0" fontId="10"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2" fillId="0" borderId="2">
      <alignment horizontal="center"/>
    </xf>
    <xf numFmtId="0" fontId="23" fillId="0" borderId="1">
      <alignment horizontal="left" wrapText="1" indent="2"/>
    </xf>
    <xf numFmtId="0" fontId="24" fillId="8" borderId="0" applyNumberFormat="0" applyBorder="0" applyAlignment="0" applyProtection="0"/>
    <xf numFmtId="0" fontId="25" fillId="25" borderId="18" applyNumberFormat="0" applyAlignment="0" applyProtection="0"/>
    <xf numFmtId="0" fontId="25" fillId="25" borderId="18" applyNumberFormat="0" applyAlignment="0" applyProtection="0"/>
    <xf numFmtId="0" fontId="25" fillId="25" borderId="18" applyNumberFormat="0" applyAlignment="0" applyProtection="0"/>
    <xf numFmtId="0" fontId="25" fillId="25" borderId="18" applyNumberFormat="0" applyAlignment="0" applyProtection="0"/>
    <xf numFmtId="0" fontId="26" fillId="0" borderId="0">
      <alignment wrapText="1"/>
    </xf>
    <xf numFmtId="0" fontId="27" fillId="26" borderId="19" applyNumberFormat="0" applyAlignment="0" applyProtection="0"/>
    <xf numFmtId="165" fontId="20"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2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73" fontId="17" fillId="0" borderId="0" applyFont="0" applyFill="0" applyBorder="0" applyAlignment="0" applyProtection="0"/>
    <xf numFmtId="0" fontId="29" fillId="0" borderId="0" applyNumberFormat="0" applyFill="0" applyBorder="0" applyAlignment="0" applyProtection="0"/>
    <xf numFmtId="0" fontId="30" fillId="9" borderId="0" applyNumberFormat="0" applyBorder="0" applyAlignment="0" applyProtection="0"/>
    <xf numFmtId="0" fontId="31" fillId="0" borderId="20" applyNumberFormat="0" applyFill="0" applyAlignment="0" applyProtection="0"/>
    <xf numFmtId="0" fontId="32" fillId="0" borderId="21" applyNumberFormat="0" applyFill="0" applyAlignment="0" applyProtection="0"/>
    <xf numFmtId="0" fontId="33" fillId="0" borderId="22"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12" borderId="18" applyNumberFormat="0" applyAlignment="0" applyProtection="0"/>
    <xf numFmtId="0" fontId="36" fillId="12" borderId="18" applyNumberFormat="0" applyAlignment="0" applyProtection="0"/>
    <xf numFmtId="0" fontId="36" fillId="12" borderId="18" applyNumberFormat="0" applyAlignment="0" applyProtection="0"/>
    <xf numFmtId="0" fontId="36" fillId="12" borderId="18" applyNumberFormat="0" applyAlignment="0" applyProtection="0"/>
    <xf numFmtId="174" fontId="37" fillId="27" borderId="2" applyAlignment="0">
      <protection locked="0"/>
    </xf>
    <xf numFmtId="49" fontId="17" fillId="28" borderId="0" applyBorder="0">
      <alignment horizontal="left"/>
      <protection locked="0"/>
    </xf>
    <xf numFmtId="0" fontId="38" fillId="0" borderId="23" applyNumberFormat="0" applyFill="0" applyAlignment="0" applyProtection="0"/>
    <xf numFmtId="0" fontId="39" fillId="0" borderId="0"/>
    <xf numFmtId="0" fontId="40" fillId="2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0" fontId="28" fillId="0" borderId="0"/>
    <xf numFmtId="0" fontId="15" fillId="0" borderId="0"/>
    <xf numFmtId="0" fontId="15" fillId="0" borderId="0"/>
    <xf numFmtId="0" fontId="17" fillId="0" borderId="0"/>
    <xf numFmtId="0" fontId="17" fillId="0" borderId="0"/>
    <xf numFmtId="0" fontId="15" fillId="0" borderId="0"/>
    <xf numFmtId="0" fontId="28" fillId="0" borderId="0"/>
    <xf numFmtId="0" fontId="17" fillId="0" borderId="0"/>
    <xf numFmtId="0" fontId="28"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28" fillId="0" borderId="0"/>
    <xf numFmtId="0" fontId="17" fillId="0" borderId="0"/>
    <xf numFmtId="0" fontId="15"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167" fontId="9" fillId="0" borderId="0"/>
    <xf numFmtId="0" fontId="17" fillId="0" borderId="0"/>
    <xf numFmtId="0" fontId="17" fillId="0" borderId="0"/>
    <xf numFmtId="0" fontId="15" fillId="0" borderId="0"/>
    <xf numFmtId="0" fontId="15"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41" fillId="30" borderId="24" applyNumberFormat="0" applyFont="0" applyAlignment="0" applyProtection="0"/>
    <xf numFmtId="0" fontId="42" fillId="0" borderId="25">
      <alignment horizontal="left" wrapText="1" indent="1"/>
    </xf>
    <xf numFmtId="0" fontId="43" fillId="25" borderId="26" applyNumberFormat="0" applyAlignment="0" applyProtection="0"/>
    <xf numFmtId="0" fontId="43" fillId="25" borderId="26" applyNumberFormat="0" applyAlignment="0" applyProtection="0"/>
    <xf numFmtId="0" fontId="43" fillId="25" borderId="26" applyNumberFormat="0" applyAlignment="0" applyProtection="0"/>
    <xf numFmtId="0" fontId="43" fillId="25" borderId="26" applyNumberFormat="0" applyAlignment="0" applyProtection="0"/>
    <xf numFmtId="0" fontId="43" fillId="25" borderId="26" applyNumberFormat="0" applyAlignment="0" applyProtection="0"/>
    <xf numFmtId="0" fontId="44" fillId="5" borderId="0">
      <alignment horizontal="right"/>
    </xf>
    <xf numFmtId="9" fontId="15"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1" fontId="45" fillId="31" borderId="0" applyNumberFormat="0" applyFont="0" applyBorder="0" applyAlignment="0"/>
    <xf numFmtId="0" fontId="17" fillId="28" borderId="2" applyNumberFormat="0" applyAlignment="0">
      <alignment horizontal="left"/>
    </xf>
    <xf numFmtId="0" fontId="6" fillId="5" borderId="27" applyNumberFormat="0" applyFill="0" applyAlignment="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7" fillId="0" borderId="28">
      <alignment vertical="center" wrapText="1"/>
    </xf>
    <xf numFmtId="0" fontId="48" fillId="0" borderId="0" applyNumberFormat="0" applyFill="0" applyBorder="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50" fillId="0" borderId="30">
      <alignment horizontal="center"/>
    </xf>
    <xf numFmtId="0" fontId="17" fillId="0" borderId="0" applyNumberFormat="0" applyFont="0" applyBorder="0">
      <alignment horizontal="right"/>
      <protection locked="0"/>
    </xf>
    <xf numFmtId="0" fontId="51" fillId="0" borderId="0" applyNumberFormat="0" applyFill="0" applyBorder="0" applyAlignment="0" applyProtection="0"/>
    <xf numFmtId="0" fontId="52" fillId="0" borderId="0" applyNumberFormat="0" applyFill="0" applyBorder="0" applyAlignment="0" applyProtection="0"/>
    <xf numFmtId="43" fontId="15"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9" fontId="17" fillId="28" borderId="0" applyBorder="0">
      <alignment horizontal="left"/>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8" borderId="2" applyNumberFormat="0" applyAlignment="0">
      <alignment horizontal="left"/>
    </xf>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41" fillId="30" borderId="33" applyNumberFormat="0" applyFon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8" fillId="0" borderId="0"/>
    <xf numFmtId="0" fontId="69" fillId="0" borderId="0"/>
    <xf numFmtId="0" fontId="17" fillId="0" borderId="0"/>
    <xf numFmtId="0" fontId="69" fillId="32" borderId="0" applyNumberFormat="0" applyBorder="0" applyAlignment="0" applyProtection="0"/>
    <xf numFmtId="43" fontId="70" fillId="0" borderId="0" applyFont="0" applyFill="0" applyBorder="0" applyAlignment="0" applyProtection="0"/>
    <xf numFmtId="166" fontId="70" fillId="0" borderId="0" applyFont="0" applyFill="0" applyBorder="0" applyAlignment="0" applyProtection="0"/>
    <xf numFmtId="9" fontId="70" fillId="0" borderId="0" applyFont="0" applyFill="0" applyBorder="0" applyAlignment="0" applyProtection="0"/>
    <xf numFmtId="0" fontId="2" fillId="0" borderId="0"/>
    <xf numFmtId="43"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72" fillId="0" borderId="0"/>
    <xf numFmtId="43" fontId="17" fillId="0" borderId="0" applyFont="0" applyFill="0" applyBorder="0" applyAlignment="0" applyProtection="0"/>
    <xf numFmtId="9" fontId="17" fillId="0" borderId="0" applyFont="0" applyFill="0" applyBorder="0" applyAlignment="0" applyProtection="0"/>
    <xf numFmtId="0" fontId="17" fillId="0" borderId="0" applyFont="0" applyFill="0" applyBorder="0" applyAlignment="0" applyProtection="0"/>
    <xf numFmtId="40" fontId="71" fillId="5" borderId="0">
      <alignment horizontal="right"/>
    </xf>
    <xf numFmtId="0" fontId="73" fillId="5" borderId="39"/>
    <xf numFmtId="0" fontId="73" fillId="0" borderId="0" applyBorder="0">
      <alignment horizontal="centerContinuous"/>
    </xf>
    <xf numFmtId="0" fontId="74" fillId="0" borderId="0" applyBorder="0">
      <alignment horizontal="centerContinuous"/>
    </xf>
    <xf numFmtId="9" fontId="17"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17" fillId="0" borderId="0" applyFont="0" applyFill="0" applyBorder="0" applyAlignment="0" applyProtection="0"/>
    <xf numFmtId="43" fontId="17" fillId="0" borderId="0" applyFont="0" applyFill="0" applyBorder="0" applyAlignment="0" applyProtection="0"/>
    <xf numFmtId="0" fontId="17" fillId="0" borderId="0">
      <alignment vertical="top"/>
    </xf>
    <xf numFmtId="0" fontId="17" fillId="0" borderId="0">
      <alignment vertical="top"/>
    </xf>
    <xf numFmtId="0" fontId="2" fillId="0" borderId="0"/>
    <xf numFmtId="0" fontId="73" fillId="5" borderId="39"/>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3" fillId="0" borderId="1">
      <alignment horizontal="left" wrapText="1" indent="2"/>
    </xf>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5" fillId="25" borderId="32" applyNumberFormat="0" applyAlignment="0" applyProtection="0"/>
    <xf numFmtId="0" fontId="27" fillId="26" borderId="19" applyNumberFormat="0" applyAlignment="0" applyProtection="0"/>
    <xf numFmtId="0" fontId="27" fillId="26" borderId="19" applyNumberFormat="0" applyAlignment="0" applyProtection="0"/>
    <xf numFmtId="0" fontId="27" fillId="26" borderId="19"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6" fillId="12" borderId="32" applyNumberFormat="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9" fillId="0" borderId="0"/>
    <xf numFmtId="167" fontId="9" fillId="0" borderId="0"/>
    <xf numFmtId="0" fontId="1" fillId="0" borderId="0"/>
    <xf numFmtId="167" fontId="9" fillId="0" borderId="0"/>
    <xf numFmtId="167" fontId="9" fillId="0" borderId="0"/>
    <xf numFmtId="167" fontId="9" fillId="0" borderId="0"/>
    <xf numFmtId="167" fontId="9" fillId="0" borderId="0"/>
    <xf numFmtId="167" fontId="9" fillId="0" borderId="0"/>
    <xf numFmtId="167" fontId="9" fillId="0" borderId="0"/>
    <xf numFmtId="167"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9"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1" fillId="30" borderId="33" applyNumberFormat="0" applyFon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43" fillId="25" borderId="34" applyNumberFormat="0" applyAlignment="0" applyProtection="0"/>
    <xf numFmtId="0" fontId="73" fillId="5" borderId="39"/>
    <xf numFmtId="0" fontId="73" fillId="5" borderId="39"/>
    <xf numFmtId="0" fontId="73" fillId="5" borderId="39"/>
    <xf numFmtId="0" fontId="73" fillId="5" borderId="39"/>
    <xf numFmtId="0" fontId="73" fillId="5" borderId="39"/>
    <xf numFmtId="0" fontId="73" fillId="5" borderId="39"/>
    <xf numFmtId="0" fontId="73" fillId="5" borderId="39"/>
    <xf numFmtId="0" fontId="73" fillId="5" borderId="39"/>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xf numFmtId="0" fontId="49" fillId="0" borderId="35" applyNumberFormat="0" applyFill="0" applyAlignment="0" applyProtection="0"/>
  </cellStyleXfs>
  <cellXfs count="565">
    <xf numFmtId="167" fontId="0" fillId="0" borderId="0" xfId="0"/>
    <xf numFmtId="167" fontId="12" fillId="2" borderId="0" xfId="0" applyFont="1" applyFill="1" applyBorder="1" applyAlignment="1" applyProtection="1">
      <alignment horizontal="left"/>
    </xf>
    <xf numFmtId="167" fontId="13" fillId="2" borderId="0" xfId="0" quotePrefix="1" applyFont="1" applyFill="1" applyBorder="1" applyAlignment="1" applyProtection="1">
      <alignment horizontal="left"/>
    </xf>
    <xf numFmtId="167" fontId="13" fillId="2" borderId="0" xfId="0" applyFont="1" applyFill="1" applyProtection="1"/>
    <xf numFmtId="3" fontId="16" fillId="2" borderId="0" xfId="5" applyNumberFormat="1" applyFont="1" applyFill="1" applyAlignment="1" applyProtection="1">
      <alignment horizontal="right"/>
    </xf>
    <xf numFmtId="167" fontId="17" fillId="2" borderId="2" xfId="0" applyFont="1" applyFill="1" applyBorder="1" applyAlignment="1" applyProtection="1">
      <alignment wrapText="1"/>
    </xf>
    <xf numFmtId="167" fontId="17" fillId="2" borderId="2" xfId="0" applyFont="1" applyFill="1" applyBorder="1" applyProtection="1"/>
    <xf numFmtId="167" fontId="9" fillId="0" borderId="0" xfId="0" applyFont="1" applyProtection="1"/>
    <xf numFmtId="167" fontId="19" fillId="2" borderId="0" xfId="0" applyFont="1" applyFill="1" applyProtection="1"/>
    <xf numFmtId="167" fontId="9" fillId="2" borderId="0" xfId="0" applyFont="1" applyFill="1" applyProtection="1"/>
    <xf numFmtId="167" fontId="19" fillId="2" borderId="0" xfId="0" applyFont="1" applyFill="1" applyBorder="1" applyProtection="1"/>
    <xf numFmtId="167" fontId="13" fillId="2" borderId="0" xfId="0" applyFont="1" applyFill="1" applyBorder="1" applyAlignment="1" applyProtection="1">
      <alignment horizontal="center"/>
    </xf>
    <xf numFmtId="168" fontId="45" fillId="2" borderId="1" xfId="4" applyNumberFormat="1" applyFont="1" applyFill="1" applyBorder="1" applyProtection="1"/>
    <xf numFmtId="167" fontId="19" fillId="2" borderId="0" xfId="0" quotePrefix="1" applyFont="1" applyFill="1" applyBorder="1" applyAlignment="1" applyProtection="1">
      <alignment horizontal="left"/>
    </xf>
    <xf numFmtId="167" fontId="9" fillId="0" borderId="0" xfId="0" applyFont="1" applyAlignment="1" applyProtection="1"/>
    <xf numFmtId="167" fontId="54" fillId="2" borderId="0" xfId="0" applyFont="1" applyFill="1" applyBorder="1" applyAlignment="1" applyProtection="1">
      <alignment horizontal="center"/>
    </xf>
    <xf numFmtId="167" fontId="9" fillId="2" borderId="0" xfId="0" applyFont="1" applyFill="1" applyAlignment="1" applyProtection="1"/>
    <xf numFmtId="167" fontId="45" fillId="2" borderId="2" xfId="0" applyFont="1" applyFill="1" applyBorder="1" applyAlignment="1" applyProtection="1">
      <alignment horizontal="center"/>
    </xf>
    <xf numFmtId="167" fontId="45" fillId="2" borderId="2" xfId="0" applyFont="1" applyFill="1" applyBorder="1" applyProtection="1"/>
    <xf numFmtId="167" fontId="17" fillId="2" borderId="2" xfId="0" applyFont="1" applyFill="1" applyBorder="1" applyAlignment="1" applyProtection="1">
      <alignment horizontal="center"/>
    </xf>
    <xf numFmtId="167" fontId="17" fillId="2" borderId="2" xfId="0" applyFont="1" applyFill="1" applyBorder="1" applyAlignment="1" applyProtection="1">
      <alignment horizontal="left" indent="1"/>
    </xf>
    <xf numFmtId="169" fontId="17" fillId="3" borderId="2" xfId="1" applyNumberFormat="1" applyFont="1" applyFill="1" applyBorder="1" applyProtection="1"/>
    <xf numFmtId="167" fontId="45" fillId="2" borderId="2" xfId="0" applyFont="1" applyFill="1" applyBorder="1" applyAlignment="1" applyProtection="1">
      <alignment horizontal="left"/>
    </xf>
    <xf numFmtId="169" fontId="17" fillId="4" borderId="2" xfId="1" applyNumberFormat="1" applyFont="1" applyFill="1" applyBorder="1" applyProtection="1"/>
    <xf numFmtId="169" fontId="9" fillId="3" borderId="2" xfId="1" applyNumberFormat="1" applyFont="1" applyFill="1" applyBorder="1" applyProtection="1"/>
    <xf numFmtId="169" fontId="17" fillId="0" borderId="2" xfId="6" applyNumberFormat="1" applyFont="1" applyFill="1" applyBorder="1" applyProtection="1">
      <protection locked="0"/>
    </xf>
    <xf numFmtId="169" fontId="17" fillId="3" borderId="2" xfId="6" applyNumberFormat="1" applyFont="1" applyFill="1" applyBorder="1" applyProtection="1"/>
    <xf numFmtId="169" fontId="17" fillId="2" borderId="2" xfId="6" applyNumberFormat="1" applyFont="1" applyFill="1" applyBorder="1" applyProtection="1"/>
    <xf numFmtId="169" fontId="17" fillId="3" borderId="2" xfId="0" applyNumberFormat="1" applyFont="1" applyFill="1" applyBorder="1" applyProtection="1"/>
    <xf numFmtId="167" fontId="17" fillId="2" borderId="2" xfId="0" applyFont="1" applyFill="1" applyBorder="1" applyAlignment="1" applyProtection="1">
      <alignment horizontal="right"/>
    </xf>
    <xf numFmtId="169" fontId="17" fillId="4" borderId="2" xfId="0" applyNumberFormat="1" applyFont="1" applyFill="1" applyBorder="1" applyProtection="1"/>
    <xf numFmtId="169" fontId="17" fillId="2" borderId="2" xfId="0" applyNumberFormat="1" applyFont="1" applyFill="1" applyBorder="1" applyProtection="1"/>
    <xf numFmtId="169" fontId="17" fillId="0" borderId="2" xfId="6" applyNumberFormat="1" applyFont="1" applyBorder="1" applyProtection="1">
      <protection locked="0"/>
    </xf>
    <xf numFmtId="169" fontId="17" fillId="4" borderId="2" xfId="6" applyNumberFormat="1" applyFont="1" applyFill="1" applyBorder="1" applyProtection="1"/>
    <xf numFmtId="167" fontId="45" fillId="2" borderId="2" xfId="0" applyFont="1" applyFill="1" applyBorder="1" applyAlignment="1" applyProtection="1">
      <alignment wrapText="1"/>
    </xf>
    <xf numFmtId="167" fontId="17" fillId="2" borderId="5" xfId="0" applyFont="1" applyFill="1" applyBorder="1" applyProtection="1"/>
    <xf numFmtId="167" fontId="17" fillId="2" borderId="6" xfId="0" applyFont="1" applyFill="1" applyBorder="1" applyProtection="1"/>
    <xf numFmtId="167" fontId="17" fillId="2" borderId="6" xfId="0" applyFont="1" applyFill="1" applyBorder="1" applyAlignment="1" applyProtection="1">
      <alignment horizontal="right"/>
    </xf>
    <xf numFmtId="167" fontId="17" fillId="2" borderId="7" xfId="0" applyFont="1" applyFill="1" applyBorder="1" applyProtection="1"/>
    <xf numFmtId="167" fontId="17" fillId="2" borderId="2" xfId="0" applyFont="1" applyFill="1" applyBorder="1" applyAlignment="1" applyProtection="1">
      <alignment horizontal="left" indent="2"/>
    </xf>
    <xf numFmtId="169" fontId="17" fillId="0" borderId="2" xfId="0" applyNumberFormat="1" applyFont="1" applyFill="1" applyBorder="1" applyProtection="1">
      <protection locked="0"/>
    </xf>
    <xf numFmtId="167" fontId="17" fillId="2" borderId="2" xfId="0" applyFont="1" applyFill="1" applyBorder="1" applyAlignment="1" applyProtection="1">
      <alignment horizontal="left"/>
    </xf>
    <xf numFmtId="167" fontId="17" fillId="2" borderId="14" xfId="0" applyFont="1" applyFill="1" applyBorder="1" applyProtection="1"/>
    <xf numFmtId="9" fontId="17" fillId="2" borderId="2" xfId="8" applyFont="1" applyFill="1" applyBorder="1" applyProtection="1"/>
    <xf numFmtId="3" fontId="17" fillId="2" borderId="2" xfId="0" applyNumberFormat="1" applyFont="1" applyFill="1" applyBorder="1" applyProtection="1"/>
    <xf numFmtId="3" fontId="17" fillId="2" borderId="2" xfId="8" applyNumberFormat="1" applyFont="1" applyFill="1" applyBorder="1" applyProtection="1"/>
    <xf numFmtId="3" fontId="17" fillId="2" borderId="2" xfId="2" applyNumberFormat="1" applyFont="1" applyFill="1" applyBorder="1" applyProtection="1"/>
    <xf numFmtId="9" fontId="17" fillId="2" borderId="2" xfId="8" applyFont="1" applyFill="1" applyBorder="1" applyAlignment="1" applyProtection="1">
      <alignment horizontal="center"/>
    </xf>
    <xf numFmtId="3" fontId="17" fillId="0" borderId="2" xfId="0" applyNumberFormat="1" applyFont="1" applyBorder="1" applyProtection="1">
      <protection locked="0"/>
    </xf>
    <xf numFmtId="169" fontId="17" fillId="3" borderId="2" xfId="9" applyNumberFormat="1" applyFont="1" applyFill="1" applyBorder="1" applyProtection="1"/>
    <xf numFmtId="169" fontId="17" fillId="0" borderId="2" xfId="1" applyNumberFormat="1" applyFont="1" applyBorder="1" applyProtection="1">
      <protection locked="0"/>
    </xf>
    <xf numFmtId="169" fontId="17" fillId="3" borderId="2" xfId="7" applyNumberFormat="1" applyFont="1" applyFill="1" applyBorder="1" applyProtection="1"/>
    <xf numFmtId="3" fontId="17" fillId="2" borderId="14" xfId="0" applyNumberFormat="1" applyFont="1" applyFill="1" applyBorder="1" applyProtection="1"/>
    <xf numFmtId="169" fontId="17" fillId="4" borderId="2" xfId="9" applyNumberFormat="1" applyFont="1" applyFill="1" applyBorder="1" applyProtection="1"/>
    <xf numFmtId="169" fontId="17" fillId="2" borderId="2" xfId="9" applyNumberFormat="1" applyFont="1" applyFill="1" applyBorder="1" applyProtection="1"/>
    <xf numFmtId="169" fontId="17" fillId="2" borderId="2" xfId="1" applyNumberFormat="1" applyFont="1" applyFill="1" applyBorder="1" applyProtection="1"/>
    <xf numFmtId="169" fontId="17" fillId="2" borderId="2" xfId="7" applyNumberFormat="1" applyFont="1" applyFill="1" applyBorder="1" applyProtection="1"/>
    <xf numFmtId="3" fontId="17" fillId="0" borderId="2" xfId="0" applyNumberFormat="1" applyFont="1" applyFill="1" applyBorder="1" applyProtection="1">
      <protection locked="0"/>
    </xf>
    <xf numFmtId="169" fontId="17" fillId="0" borderId="2" xfId="1" applyNumberFormat="1" applyFont="1" applyFill="1" applyBorder="1" applyProtection="1">
      <protection locked="0"/>
    </xf>
    <xf numFmtId="167" fontId="17" fillId="0" borderId="2" xfId="0" applyFont="1" applyFill="1" applyBorder="1" applyAlignment="1" applyProtection="1">
      <alignment horizontal="left" indent="1"/>
      <protection locked="0"/>
    </xf>
    <xf numFmtId="167" fontId="17" fillId="0" borderId="2" xfId="0" applyFont="1" applyBorder="1" applyAlignment="1" applyProtection="1">
      <alignment horizontal="left" indent="1"/>
      <protection locked="0"/>
    </xf>
    <xf numFmtId="10" fontId="45" fillId="2" borderId="2" xfId="8" applyNumberFormat="1" applyFont="1" applyFill="1" applyBorder="1" applyAlignment="1" applyProtection="1">
      <alignment wrapText="1"/>
    </xf>
    <xf numFmtId="9" fontId="17" fillId="0" borderId="2" xfId="8" applyFont="1" applyFill="1" applyBorder="1" applyProtection="1">
      <protection locked="0"/>
    </xf>
    <xf numFmtId="169" fontId="45" fillId="4" borderId="2" xfId="6" applyNumberFormat="1" applyFont="1" applyFill="1" applyBorder="1" applyProtection="1"/>
    <xf numFmtId="169" fontId="45" fillId="4" borderId="2" xfId="1" applyNumberFormat="1" applyFont="1" applyFill="1" applyBorder="1" applyProtection="1"/>
    <xf numFmtId="167" fontId="45" fillId="2" borderId="2" xfId="0" applyFont="1" applyFill="1" applyBorder="1" applyAlignment="1" applyProtection="1">
      <alignment horizontal="center" wrapText="1"/>
    </xf>
    <xf numFmtId="169" fontId="45" fillId="2" borderId="2" xfId="7" applyNumberFormat="1" applyFont="1" applyFill="1" applyBorder="1" applyAlignment="1" applyProtection="1">
      <alignment horizontal="center" wrapText="1"/>
    </xf>
    <xf numFmtId="167" fontId="60" fillId="2" borderId="11" xfId="0" applyFont="1" applyFill="1" applyBorder="1" applyAlignment="1" applyProtection="1">
      <alignment horizontal="center" wrapText="1"/>
    </xf>
    <xf numFmtId="169" fontId="45" fillId="2" borderId="2" xfId="7" applyNumberFormat="1" applyFont="1" applyFill="1" applyBorder="1" applyAlignment="1" applyProtection="1">
      <alignment horizontal="center"/>
    </xf>
    <xf numFmtId="167" fontId="61" fillId="2" borderId="11" xfId="0" applyFont="1" applyFill="1" applyBorder="1" applyAlignment="1" applyProtection="1">
      <alignment horizontal="right"/>
    </xf>
    <xf numFmtId="10" fontId="45" fillId="2" borderId="2" xfId="8" applyNumberFormat="1" applyFont="1" applyFill="1" applyBorder="1" applyProtection="1"/>
    <xf numFmtId="10" fontId="17" fillId="2" borderId="2" xfId="8" applyNumberFormat="1" applyFont="1" applyFill="1" applyBorder="1" applyProtection="1"/>
    <xf numFmtId="169" fontId="17" fillId="0" borderId="2" xfId="7" applyNumberFormat="1" applyFont="1" applyFill="1" applyBorder="1" applyProtection="1">
      <protection locked="0"/>
    </xf>
    <xf numFmtId="169" fontId="17" fillId="0" borderId="2" xfId="7" applyNumberFormat="1" applyFont="1" applyBorder="1" applyProtection="1">
      <protection locked="0"/>
    </xf>
    <xf numFmtId="167" fontId="17" fillId="2" borderId="2" xfId="0" applyFont="1" applyFill="1" applyBorder="1" applyAlignment="1" applyProtection="1">
      <alignment horizontal="left" vertical="center" wrapText="1"/>
    </xf>
    <xf numFmtId="10" fontId="17" fillId="2" borderId="2" xfId="8" applyNumberFormat="1" applyFont="1" applyFill="1" applyBorder="1" applyAlignment="1" applyProtection="1">
      <alignment horizontal="right"/>
    </xf>
    <xf numFmtId="169" fontId="17" fillId="4" borderId="2" xfId="7" applyNumberFormat="1" applyFont="1" applyFill="1" applyBorder="1" applyProtection="1"/>
    <xf numFmtId="3" fontId="17" fillId="2" borderId="11" xfId="0" applyNumberFormat="1" applyFont="1" applyFill="1" applyBorder="1" applyProtection="1"/>
    <xf numFmtId="167" fontId="17" fillId="2" borderId="11" xfId="0" applyFont="1" applyFill="1" applyBorder="1" applyProtection="1"/>
    <xf numFmtId="167" fontId="45" fillId="0" borderId="2" xfId="0" applyFont="1" applyFill="1" applyBorder="1" applyProtection="1">
      <protection locked="0"/>
    </xf>
    <xf numFmtId="10" fontId="17" fillId="0" borderId="2" xfId="8" applyNumberFormat="1" applyFont="1" applyFill="1" applyBorder="1" applyProtection="1">
      <protection locked="0"/>
    </xf>
    <xf numFmtId="10" fontId="17" fillId="2" borderId="11" xfId="8" applyNumberFormat="1" applyFont="1" applyFill="1" applyBorder="1" applyProtection="1"/>
    <xf numFmtId="10" fontId="17" fillId="2" borderId="2" xfId="0" applyNumberFormat="1" applyFont="1" applyFill="1" applyBorder="1" applyProtection="1"/>
    <xf numFmtId="10" fontId="57" fillId="2" borderId="2" xfId="8" applyNumberFormat="1" applyFont="1" applyFill="1" applyBorder="1" applyProtection="1"/>
    <xf numFmtId="167" fontId="17" fillId="0" borderId="2" xfId="0" applyFont="1" applyFill="1" applyBorder="1" applyProtection="1">
      <protection locked="0"/>
    </xf>
    <xf numFmtId="10" fontId="17" fillId="0" borderId="2" xfId="0" applyNumberFormat="1" applyFont="1" applyFill="1" applyBorder="1" applyProtection="1">
      <protection locked="0"/>
    </xf>
    <xf numFmtId="3" fontId="45" fillId="2" borderId="2" xfId="0" applyNumberFormat="1" applyFont="1" applyFill="1" applyBorder="1" applyProtection="1"/>
    <xf numFmtId="10" fontId="17" fillId="2" borderId="2" xfId="0" applyNumberFormat="1" applyFont="1" applyFill="1" applyBorder="1" applyAlignment="1" applyProtection="1">
      <alignment horizontal="right" vertical="center" wrapText="1"/>
    </xf>
    <xf numFmtId="10" fontId="17" fillId="2" borderId="2" xfId="0" applyNumberFormat="1" applyFont="1" applyFill="1" applyBorder="1" applyAlignment="1" applyProtection="1">
      <alignment vertical="center" wrapText="1"/>
    </xf>
    <xf numFmtId="169" fontId="17" fillId="2" borderId="11" xfId="7" applyNumberFormat="1" applyFont="1" applyFill="1" applyBorder="1" applyProtection="1"/>
    <xf numFmtId="169" fontId="17" fillId="2" borderId="2" xfId="8" applyNumberFormat="1" applyFont="1" applyFill="1" applyBorder="1" applyProtection="1"/>
    <xf numFmtId="169" fontId="45" fillId="2" borderId="2" xfId="8" applyNumberFormat="1" applyFont="1" applyFill="1" applyBorder="1" applyProtection="1"/>
    <xf numFmtId="169" fontId="45" fillId="4" borderId="2" xfId="7" applyNumberFormat="1" applyFont="1" applyFill="1" applyBorder="1" applyProtection="1"/>
    <xf numFmtId="167" fontId="17" fillId="0" borderId="0" xfId="0" applyFont="1" applyProtection="1"/>
    <xf numFmtId="167" fontId="17" fillId="2" borderId="0" xfId="0" applyFont="1" applyFill="1" applyProtection="1"/>
    <xf numFmtId="49" fontId="62" fillId="2" borderId="0" xfId="0" quotePrefix="1" applyNumberFormat="1" applyFont="1" applyFill="1" applyAlignment="1" applyProtection="1">
      <alignment horizontal="center"/>
    </xf>
    <xf numFmtId="167" fontId="45" fillId="2" borderId="0" xfId="0" applyFont="1" applyFill="1" applyAlignment="1" applyProtection="1">
      <alignment horizontal="center"/>
    </xf>
    <xf numFmtId="167" fontId="63" fillId="2" borderId="0" xfId="0" applyFont="1" applyFill="1" applyBorder="1" applyAlignment="1" applyProtection="1">
      <alignment horizontal="left"/>
    </xf>
    <xf numFmtId="167" fontId="17" fillId="2" borderId="0" xfId="0" applyFont="1" applyFill="1" applyBorder="1" applyProtection="1"/>
    <xf numFmtId="167" fontId="45" fillId="2" borderId="0" xfId="0" quotePrefix="1" applyFont="1" applyFill="1" applyBorder="1" applyAlignment="1" applyProtection="1">
      <alignment horizontal="left"/>
    </xf>
    <xf numFmtId="167" fontId="45" fillId="2" borderId="0" xfId="0" applyFont="1" applyFill="1" applyProtection="1"/>
    <xf numFmtId="167" fontId="45" fillId="2" borderId="0" xfId="0" applyFont="1" applyFill="1" applyBorder="1" applyAlignment="1" applyProtection="1">
      <alignment horizontal="center"/>
    </xf>
    <xf numFmtId="167" fontId="17" fillId="2" borderId="0" xfId="0" quotePrefix="1" applyFont="1" applyFill="1" applyBorder="1" applyAlignment="1" applyProtection="1">
      <alignment horizontal="left"/>
    </xf>
    <xf numFmtId="167" fontId="17" fillId="0" borderId="0" xfId="0" applyFont="1" applyAlignment="1" applyProtection="1">
      <alignment horizontal="left"/>
    </xf>
    <xf numFmtId="167" fontId="65" fillId="2" borderId="0" xfId="0" applyFont="1" applyFill="1" applyBorder="1" applyAlignment="1" applyProtection="1">
      <alignment horizontal="center"/>
    </xf>
    <xf numFmtId="167" fontId="17" fillId="2" borderId="0" xfId="0" applyFont="1" applyFill="1" applyAlignment="1" applyProtection="1"/>
    <xf numFmtId="3" fontId="45" fillId="2" borderId="2" xfId="0" applyNumberFormat="1" applyFont="1" applyFill="1" applyBorder="1" applyAlignment="1" applyProtection="1">
      <alignment horizontal="center" wrapText="1"/>
    </xf>
    <xf numFmtId="3" fontId="45" fillId="2" borderId="2" xfId="0" applyNumberFormat="1" applyFont="1" applyFill="1" applyBorder="1" applyAlignment="1" applyProtection="1">
      <alignment horizontal="center"/>
    </xf>
    <xf numFmtId="167" fontId="17" fillId="2" borderId="9" xfId="0" applyFont="1" applyFill="1" applyBorder="1" applyProtection="1"/>
    <xf numFmtId="0" fontId="45" fillId="2" borderId="0" xfId="122" applyFont="1" applyFill="1" applyProtection="1"/>
    <xf numFmtId="3" fontId="17" fillId="0" borderId="0" xfId="5" applyNumberFormat="1" applyFont="1" applyAlignment="1" applyProtection="1">
      <alignment horizontal="left"/>
    </xf>
    <xf numFmtId="167" fontId="17" fillId="2" borderId="0" xfId="0" applyFont="1" applyFill="1" applyAlignment="1" applyProtection="1">
      <alignment horizontal="center"/>
    </xf>
    <xf numFmtId="167" fontId="17" fillId="0" borderId="0" xfId="0" applyFont="1" applyAlignment="1" applyProtection="1">
      <alignment horizontal="center"/>
    </xf>
    <xf numFmtId="167" fontId="45" fillId="0" borderId="0" xfId="0" applyFont="1" applyProtection="1"/>
    <xf numFmtId="167" fontId="45" fillId="2" borderId="15" xfId="0" quotePrefix="1" applyFont="1" applyFill="1" applyBorder="1" applyAlignment="1" applyProtection="1">
      <alignment horizontal="left"/>
    </xf>
    <xf numFmtId="167" fontId="17" fillId="0" borderId="0" xfId="0" applyFont="1" applyAlignment="1" applyProtection="1"/>
    <xf numFmtId="169" fontId="45" fillId="2" borderId="2" xfId="10" applyNumberFormat="1" applyFont="1" applyFill="1" applyBorder="1" applyAlignment="1" applyProtection="1">
      <alignment horizontal="center"/>
    </xf>
    <xf numFmtId="167" fontId="17" fillId="2" borderId="2" xfId="0" applyFont="1" applyFill="1" applyBorder="1" applyAlignment="1" applyProtection="1">
      <alignment horizontal="left" indent="3"/>
    </xf>
    <xf numFmtId="169" fontId="17" fillId="3" borderId="2" xfId="10" applyNumberFormat="1" applyFont="1" applyFill="1" applyBorder="1" applyProtection="1"/>
    <xf numFmtId="167" fontId="17" fillId="0" borderId="2" xfId="0" applyFont="1" applyBorder="1" applyAlignment="1" applyProtection="1">
      <alignment horizontal="left" indent="2"/>
      <protection locked="0"/>
    </xf>
    <xf numFmtId="167" fontId="17" fillId="0" borderId="2" xfId="0" applyFont="1" applyBorder="1" applyAlignment="1" applyProtection="1">
      <alignment horizontal="left" indent="3"/>
      <protection locked="0"/>
    </xf>
    <xf numFmtId="167" fontId="17" fillId="0" borderId="0" xfId="0" quotePrefix="1" applyFont="1" applyFill="1" applyAlignment="1" applyProtection="1">
      <alignment horizontal="center"/>
    </xf>
    <xf numFmtId="167" fontId="17" fillId="2" borderId="0" xfId="0" quotePrefix="1" applyFont="1" applyFill="1" applyAlignment="1" applyProtection="1">
      <alignment horizontal="center"/>
    </xf>
    <xf numFmtId="167" fontId="17" fillId="0" borderId="0" xfId="0" applyFont="1" applyFill="1" applyAlignment="1" applyProtection="1">
      <alignment horizontal="center"/>
    </xf>
    <xf numFmtId="3" fontId="17" fillId="0" borderId="0" xfId="0" applyNumberFormat="1" applyFont="1" applyFill="1" applyProtection="1"/>
    <xf numFmtId="167" fontId="45" fillId="0" borderId="0" xfId="0" applyFont="1" applyFill="1" applyAlignment="1" applyProtection="1">
      <alignment horizontal="right"/>
    </xf>
    <xf numFmtId="3" fontId="17" fillId="2" borderId="0" xfId="0" applyNumberFormat="1" applyFont="1" applyFill="1" applyBorder="1" applyAlignment="1" applyProtection="1">
      <alignment horizontal="center"/>
    </xf>
    <xf numFmtId="3" fontId="57" fillId="0" borderId="0" xfId="0" applyNumberFormat="1" applyFont="1" applyFill="1" applyBorder="1" applyAlignment="1" applyProtection="1">
      <alignment horizontal="center"/>
    </xf>
    <xf numFmtId="167" fontId="65" fillId="0" borderId="0" xfId="0" applyFont="1" applyFill="1" applyBorder="1" applyAlignment="1" applyProtection="1">
      <alignment horizontal="center"/>
    </xf>
    <xf numFmtId="3" fontId="17" fillId="0" borderId="0" xfId="0" quotePrefix="1" applyNumberFormat="1" applyFont="1" applyFill="1" applyBorder="1" applyAlignment="1" applyProtection="1">
      <alignment horizontal="right"/>
    </xf>
    <xf numFmtId="167" fontId="66" fillId="0" borderId="0" xfId="0" quotePrefix="1" applyFont="1" applyFill="1" applyAlignment="1" applyProtection="1">
      <alignment horizontal="left"/>
    </xf>
    <xf numFmtId="167" fontId="45" fillId="2" borderId="3" xfId="0" applyFont="1" applyFill="1" applyBorder="1" applyAlignment="1" applyProtection="1">
      <alignment vertical="center"/>
    </xf>
    <xf numFmtId="167" fontId="45" fillId="2" borderId="13" xfId="0" applyFont="1" applyFill="1" applyBorder="1" applyAlignment="1" applyProtection="1">
      <alignment horizontal="center" vertical="center"/>
    </xf>
    <xf numFmtId="167" fontId="17" fillId="2" borderId="13" xfId="0" applyFont="1" applyFill="1" applyBorder="1" applyAlignment="1" applyProtection="1">
      <alignment horizontal="center" vertical="center"/>
    </xf>
    <xf numFmtId="167" fontId="45" fillId="2" borderId="0" xfId="0" applyFont="1" applyFill="1" applyBorder="1" applyAlignment="1" applyProtection="1">
      <alignment vertical="center"/>
    </xf>
    <xf numFmtId="167" fontId="45" fillId="2" borderId="0" xfId="0" applyFont="1" applyFill="1" applyBorder="1" applyAlignment="1" applyProtection="1">
      <alignment horizontal="center" vertical="center"/>
    </xf>
    <xf numFmtId="167" fontId="17" fillId="2" borderId="0" xfId="0" applyFont="1" applyFill="1" applyBorder="1" applyAlignment="1" applyProtection="1">
      <alignment horizontal="center" vertical="center"/>
    </xf>
    <xf numFmtId="169" fontId="17" fillId="2" borderId="0" xfId="7" applyNumberFormat="1" applyFont="1" applyFill="1" applyBorder="1" applyAlignment="1" applyProtection="1">
      <alignment horizontal="center" vertical="center"/>
    </xf>
    <xf numFmtId="169" fontId="45" fillId="6" borderId="2" xfId="7" applyNumberFormat="1" applyFont="1" applyFill="1" applyBorder="1" applyAlignment="1" applyProtection="1">
      <alignment horizontal="center" vertical="center"/>
    </xf>
    <xf numFmtId="167" fontId="17" fillId="2" borderId="0" xfId="0" applyFont="1" applyFill="1" applyBorder="1" applyAlignment="1" applyProtection="1">
      <alignment vertical="center"/>
    </xf>
    <xf numFmtId="167" fontId="45" fillId="2" borderId="12" xfId="0" applyFont="1" applyFill="1" applyBorder="1" applyAlignment="1" applyProtection="1">
      <alignment vertical="center"/>
    </xf>
    <xf numFmtId="167" fontId="45" fillId="2" borderId="2" xfId="0" applyFont="1" applyFill="1" applyBorder="1" applyAlignment="1" applyProtection="1">
      <alignment horizontal="center" vertical="center" wrapText="1"/>
    </xf>
    <xf numFmtId="0" fontId="67" fillId="2" borderId="2" xfId="14" applyFont="1" applyFill="1" applyBorder="1" applyAlignment="1" applyProtection="1">
      <alignment horizontal="center" vertical="center" wrapText="1"/>
    </xf>
    <xf numFmtId="169" fontId="67" fillId="2" borderId="2" xfId="7" applyNumberFormat="1" applyFont="1" applyFill="1" applyBorder="1" applyAlignment="1" applyProtection="1">
      <alignment horizontal="center" vertical="center" wrapText="1"/>
    </xf>
    <xf numFmtId="167" fontId="17" fillId="2" borderId="2" xfId="0" applyFont="1" applyFill="1" applyBorder="1" applyAlignment="1" applyProtection="1">
      <alignment vertical="center" wrapText="1"/>
    </xf>
    <xf numFmtId="169" fontId="17" fillId="0" borderId="2" xfId="7" applyNumberFormat="1" applyFont="1" applyFill="1" applyBorder="1" applyAlignment="1" applyProtection="1">
      <alignment horizontal="center" vertical="center"/>
      <protection locked="0"/>
    </xf>
    <xf numFmtId="9" fontId="17" fillId="2" borderId="2" xfId="0" applyNumberFormat="1" applyFont="1" applyFill="1" applyBorder="1" applyAlignment="1" applyProtection="1">
      <alignment horizontal="center" vertical="center" wrapText="1"/>
    </xf>
    <xf numFmtId="169" fontId="17" fillId="2" borderId="2" xfId="7" applyNumberFormat="1" applyFont="1" applyFill="1" applyBorder="1" applyAlignment="1" applyProtection="1">
      <alignment horizontal="center" vertical="center"/>
    </xf>
    <xf numFmtId="169" fontId="17" fillId="2" borderId="2" xfId="7" applyNumberFormat="1" applyFont="1" applyFill="1" applyBorder="1" applyAlignment="1" applyProtection="1">
      <alignment horizontal="center" vertical="center" wrapText="1"/>
    </xf>
    <xf numFmtId="167" fontId="17" fillId="2" borderId="10" xfId="0" applyFont="1" applyFill="1" applyBorder="1" applyAlignment="1" applyProtection="1">
      <alignment vertical="center" wrapText="1"/>
    </xf>
    <xf numFmtId="169" fontId="17" fillId="0" borderId="10" xfId="7" applyNumberFormat="1" applyFont="1" applyFill="1" applyBorder="1" applyAlignment="1" applyProtection="1">
      <alignment horizontal="center" vertical="center"/>
      <protection locked="0"/>
    </xf>
    <xf numFmtId="9" fontId="17" fillId="2" borderId="10" xfId="0" applyNumberFormat="1" applyFont="1" applyFill="1" applyBorder="1" applyAlignment="1" applyProtection="1">
      <alignment horizontal="center" vertical="center" wrapText="1"/>
    </xf>
    <xf numFmtId="0" fontId="45" fillId="6" borderId="3" xfId="14" applyFont="1" applyFill="1" applyBorder="1" applyAlignment="1" applyProtection="1">
      <alignment horizontal="left" vertical="center"/>
    </xf>
    <xf numFmtId="0" fontId="45" fillId="6" borderId="13" xfId="14" applyFont="1" applyFill="1" applyBorder="1" applyAlignment="1" applyProtection="1">
      <alignment horizontal="center" vertical="center"/>
    </xf>
    <xf numFmtId="3" fontId="17" fillId="2" borderId="0" xfId="0" applyNumberFormat="1" applyFont="1" applyFill="1" applyProtection="1"/>
    <xf numFmtId="167" fontId="45" fillId="2" borderId="0" xfId="0" applyFont="1" applyFill="1" applyAlignment="1" applyProtection="1">
      <alignment horizontal="right"/>
    </xf>
    <xf numFmtId="3" fontId="57" fillId="2" borderId="0" xfId="0" applyNumberFormat="1" applyFont="1" applyFill="1" applyBorder="1" applyAlignment="1" applyProtection="1">
      <alignment horizontal="center"/>
    </xf>
    <xf numFmtId="167" fontId="45" fillId="2" borderId="9" xfId="0" applyFont="1" applyFill="1" applyBorder="1" applyProtection="1"/>
    <xf numFmtId="167" fontId="17" fillId="2" borderId="8" xfId="0" applyFont="1" applyFill="1" applyBorder="1" applyProtection="1"/>
    <xf numFmtId="167" fontId="45" fillId="2" borderId="2" xfId="0" applyFont="1" applyFill="1" applyBorder="1" applyAlignment="1" applyProtection="1">
      <alignment horizontal="center" vertical="center"/>
    </xf>
    <xf numFmtId="167" fontId="17" fillId="0" borderId="2" xfId="0" applyFont="1" applyBorder="1" applyProtection="1">
      <protection locked="0"/>
    </xf>
    <xf numFmtId="169" fontId="17" fillId="3" borderId="2" xfId="13" applyNumberFormat="1" applyFont="1" applyFill="1" applyBorder="1" applyProtection="1"/>
    <xf numFmtId="169" fontId="45" fillId="4" borderId="2" xfId="13" applyNumberFormat="1" applyFont="1" applyFill="1" applyBorder="1" applyProtection="1"/>
    <xf numFmtId="169" fontId="45" fillId="4" borderId="2" xfId="9" applyNumberFormat="1" applyFont="1" applyFill="1" applyBorder="1" applyProtection="1"/>
    <xf numFmtId="167" fontId="17" fillId="2" borderId="17" xfId="0" applyFont="1" applyFill="1" applyBorder="1" applyProtection="1"/>
    <xf numFmtId="167" fontId="17" fillId="0" borderId="0" xfId="0" applyFont="1" applyFill="1" applyProtection="1"/>
    <xf numFmtId="167" fontId="17" fillId="0" borderId="2" xfId="0" applyFont="1" applyBorder="1" applyProtection="1"/>
    <xf numFmtId="167" fontId="45" fillId="2" borderId="0" xfId="0" applyFont="1" applyFill="1" applyBorder="1" applyProtection="1"/>
    <xf numFmtId="14" fontId="17" fillId="0" borderId="2" xfId="0" applyNumberFormat="1" applyFont="1" applyBorder="1" applyProtection="1">
      <protection locked="0"/>
    </xf>
    <xf numFmtId="165" fontId="17" fillId="3" borderId="2" xfId="9" applyFont="1" applyFill="1" applyBorder="1" applyProtection="1"/>
    <xf numFmtId="0" fontId="17" fillId="0" borderId="0" xfId="122" applyFont="1" applyAlignment="1" applyProtection="1">
      <alignment horizontal="center"/>
    </xf>
    <xf numFmtId="0" fontId="17" fillId="0" borderId="0" xfId="122" applyFont="1" applyProtection="1"/>
    <xf numFmtId="0" fontId="17" fillId="2" borderId="0" xfId="122" quotePrefix="1" applyFont="1" applyFill="1" applyAlignment="1" applyProtection="1">
      <alignment horizontal="center"/>
    </xf>
    <xf numFmtId="0" fontId="17" fillId="2" borderId="0" xfId="122" applyFont="1" applyFill="1" applyAlignment="1" applyProtection="1">
      <alignment horizontal="center"/>
    </xf>
    <xf numFmtId="0" fontId="17" fillId="2" borderId="0" xfId="122" applyFont="1" applyFill="1" applyProtection="1"/>
    <xf numFmtId="0" fontId="45" fillId="2" borderId="0" xfId="122" quotePrefix="1" applyFont="1" applyFill="1" applyBorder="1" applyAlignment="1" applyProtection="1">
      <alignment horizontal="left"/>
    </xf>
    <xf numFmtId="0" fontId="17" fillId="2" borderId="0" xfId="122" applyFont="1" applyFill="1" applyBorder="1" applyAlignment="1" applyProtection="1">
      <alignment horizontal="center"/>
    </xf>
    <xf numFmtId="0" fontId="17" fillId="0" borderId="0" xfId="122" applyFont="1" applyFill="1" applyBorder="1" applyAlignment="1" applyProtection="1">
      <alignment horizontal="center"/>
    </xf>
    <xf numFmtId="14" fontId="45" fillId="0" borderId="0" xfId="4" applyNumberFormat="1" applyFont="1" applyFill="1" applyProtection="1"/>
    <xf numFmtId="0" fontId="45" fillId="2" borderId="0" xfId="122" applyFont="1" applyFill="1" applyBorder="1" applyAlignment="1" applyProtection="1">
      <alignment horizontal="center"/>
    </xf>
    <xf numFmtId="0" fontId="17" fillId="0" borderId="0" xfId="122" applyFont="1" applyAlignment="1" applyProtection="1">
      <alignment horizontal="left"/>
    </xf>
    <xf numFmtId="0" fontId="17" fillId="2" borderId="2" xfId="14" applyFont="1" applyFill="1" applyBorder="1" applyProtection="1"/>
    <xf numFmtId="0" fontId="45" fillId="2" borderId="31" xfId="14" applyFont="1" applyFill="1" applyBorder="1" applyAlignment="1" applyProtection="1">
      <alignment horizontal="center"/>
    </xf>
    <xf numFmtId="0" fontId="17" fillId="2" borderId="2" xfId="14" applyFont="1" applyFill="1" applyBorder="1" applyAlignment="1" applyProtection="1">
      <alignment horizontal="left" indent="1"/>
    </xf>
    <xf numFmtId="169" fontId="17" fillId="0" borderId="2" xfId="14" applyNumberFormat="1" applyFont="1" applyBorder="1" applyProtection="1">
      <protection locked="0"/>
    </xf>
    <xf numFmtId="0" fontId="17" fillId="2" borderId="0" xfId="14" applyFont="1" applyFill="1" applyBorder="1" applyProtection="1"/>
    <xf numFmtId="169" fontId="17" fillId="2" borderId="0" xfId="14" applyNumberFormat="1" applyFont="1" applyFill="1" applyBorder="1" applyProtection="1"/>
    <xf numFmtId="9" fontId="17" fillId="0" borderId="2" xfId="8" applyFont="1" applyBorder="1" applyProtection="1">
      <protection locked="0"/>
    </xf>
    <xf numFmtId="0" fontId="17" fillId="2" borderId="0" xfId="14" applyFont="1" applyFill="1" applyBorder="1" applyAlignment="1" applyProtection="1">
      <alignment horizontal="left" indent="1"/>
    </xf>
    <xf numFmtId="169" fontId="17" fillId="6" borderId="2" xfId="14" applyNumberFormat="1" applyFont="1" applyFill="1" applyBorder="1" applyProtection="1"/>
    <xf numFmtId="0" fontId="17" fillId="2" borderId="0" xfId="14" applyFont="1" applyFill="1" applyProtection="1"/>
    <xf numFmtId="0" fontId="45" fillId="2" borderId="3" xfId="14" applyFont="1" applyFill="1" applyBorder="1" applyAlignment="1" applyProtection="1"/>
    <xf numFmtId="169" fontId="17" fillId="6" borderId="2" xfId="9" applyNumberFormat="1" applyFont="1" applyFill="1" applyBorder="1" applyProtection="1"/>
    <xf numFmtId="0" fontId="17" fillId="2" borderId="0" xfId="14" applyFont="1" applyFill="1" applyAlignment="1" applyProtection="1">
      <alignment horizontal="center"/>
    </xf>
    <xf numFmtId="0" fontId="17" fillId="2" borderId="0" xfId="14" applyFont="1" applyFill="1" applyAlignment="1" applyProtection="1">
      <alignment horizontal="left" vertical="distributed"/>
    </xf>
    <xf numFmtId="0" fontId="17" fillId="2" borderId="0" xfId="14" applyFont="1" applyFill="1" applyAlignment="1" applyProtection="1">
      <alignment horizontal="center" vertical="distributed"/>
    </xf>
    <xf numFmtId="168" fontId="45" fillId="2" borderId="0" xfId="4" applyNumberFormat="1" applyFont="1" applyFill="1" applyBorder="1" applyProtection="1"/>
    <xf numFmtId="0" fontId="45" fillId="2" borderId="0" xfId="122" applyFont="1" applyFill="1" applyAlignment="1" applyProtection="1">
      <alignment horizontal="center"/>
    </xf>
    <xf numFmtId="0" fontId="45" fillId="2" borderId="31" xfId="122" applyFont="1" applyFill="1" applyBorder="1" applyAlignment="1" applyProtection="1">
      <alignment horizontal="center" wrapText="1"/>
    </xf>
    <xf numFmtId="0" fontId="45" fillId="2" borderId="16" xfId="122" applyFont="1" applyFill="1" applyBorder="1" applyAlignment="1" applyProtection="1">
      <alignment horizontal="center" wrapText="1"/>
    </xf>
    <xf numFmtId="0" fontId="45" fillId="2" borderId="12" xfId="122" applyFont="1" applyFill="1" applyBorder="1" applyAlignment="1" applyProtection="1">
      <alignment horizontal="center" wrapText="1"/>
    </xf>
    <xf numFmtId="0" fontId="45" fillId="2" borderId="2" xfId="122" applyFont="1" applyFill="1" applyBorder="1" applyAlignment="1" applyProtection="1">
      <alignment horizontal="center" wrapText="1"/>
    </xf>
    <xf numFmtId="0" fontId="17" fillId="2" borderId="2" xfId="122" applyFont="1" applyFill="1" applyBorder="1" applyProtection="1"/>
    <xf numFmtId="169" fontId="17" fillId="6" borderId="2" xfId="7" applyNumberFormat="1" applyFont="1" applyFill="1" applyBorder="1" applyProtection="1"/>
    <xf numFmtId="169" fontId="17" fillId="0" borderId="2" xfId="9" applyNumberFormat="1" applyFont="1" applyBorder="1" applyProtection="1">
      <protection locked="0"/>
    </xf>
    <xf numFmtId="0" fontId="45" fillId="2" borderId="3" xfId="122" applyFont="1" applyFill="1" applyBorder="1" applyProtection="1"/>
    <xf numFmtId="0" fontId="45" fillId="2" borderId="0" xfId="122" applyFont="1" applyFill="1" applyBorder="1" applyProtection="1"/>
    <xf numFmtId="169" fontId="17" fillId="2" borderId="0" xfId="7" applyNumberFormat="1" applyFont="1" applyFill="1" applyBorder="1" applyProtection="1"/>
    <xf numFmtId="169" fontId="45" fillId="2" borderId="0" xfId="7" applyNumberFormat="1" applyFont="1" applyFill="1" applyBorder="1" applyProtection="1"/>
    <xf numFmtId="9" fontId="17" fillId="2" borderId="0" xfId="122" applyNumberFormat="1" applyFont="1" applyFill="1" applyAlignment="1" applyProtection="1">
      <alignment horizontal="left" indent="1"/>
    </xf>
    <xf numFmtId="0" fontId="65" fillId="2" borderId="0" xfId="122" applyFont="1" applyFill="1" applyBorder="1" applyAlignment="1" applyProtection="1">
      <alignment horizontal="center"/>
    </xf>
    <xf numFmtId="169" fontId="17" fillId="0" borderId="2" xfId="219" applyNumberFormat="1" applyFont="1" applyBorder="1" applyProtection="1">
      <protection locked="0"/>
    </xf>
    <xf numFmtId="169" fontId="17" fillId="2" borderId="2" xfId="219" applyNumberFormat="1" applyFont="1" applyFill="1" applyBorder="1" applyProtection="1"/>
    <xf numFmtId="169" fontId="17" fillId="6" borderId="2" xfId="219" applyNumberFormat="1" applyFont="1" applyFill="1" applyBorder="1" applyProtection="1"/>
    <xf numFmtId="0" fontId="17" fillId="2" borderId="0" xfId="122" applyFont="1" applyFill="1" applyAlignment="1" applyProtection="1">
      <alignment horizontal="left"/>
    </xf>
    <xf numFmtId="167" fontId="45" fillId="0" borderId="0" xfId="0" quotePrefix="1" applyFont="1" applyFill="1" applyAlignment="1" applyProtection="1">
      <alignment horizontal="center"/>
    </xf>
    <xf numFmtId="169" fontId="17" fillId="2" borderId="2" xfId="13" applyNumberFormat="1" applyFont="1" applyFill="1" applyBorder="1" applyProtection="1"/>
    <xf numFmtId="3" fontId="17" fillId="0" borderId="2" xfId="0" applyNumberFormat="1" applyFont="1" applyBorder="1" applyAlignment="1" applyProtection="1">
      <alignment horizontal="left" indent="3"/>
      <protection locked="0"/>
    </xf>
    <xf numFmtId="167" fontId="17" fillId="0" borderId="2" xfId="0" applyFont="1" applyFill="1" applyBorder="1" applyAlignment="1" applyProtection="1">
      <alignment horizontal="left" indent="3"/>
      <protection locked="0"/>
    </xf>
    <xf numFmtId="3" fontId="17" fillId="2" borderId="0" xfId="0" applyNumberFormat="1" applyFont="1" applyFill="1" applyBorder="1" applyProtection="1"/>
    <xf numFmtId="9" fontId="17" fillId="2" borderId="0" xfId="8" applyFont="1" applyFill="1" applyBorder="1" applyProtection="1"/>
    <xf numFmtId="169" fontId="17" fillId="2" borderId="0" xfId="13" applyNumberFormat="1" applyFont="1" applyFill="1" applyBorder="1" applyProtection="1"/>
    <xf numFmtId="167" fontId="63" fillId="2" borderId="0" xfId="0" applyFont="1" applyFill="1" applyBorder="1" applyProtection="1"/>
    <xf numFmtId="0" fontId="45" fillId="2" borderId="2" xfId="11" applyFont="1" applyFill="1" applyBorder="1" applyAlignment="1" applyProtection="1">
      <alignment horizontal="center" wrapText="1"/>
    </xf>
    <xf numFmtId="0" fontId="45" fillId="2" borderId="2" xfId="11" applyFont="1" applyFill="1" applyBorder="1" applyAlignment="1" applyProtection="1">
      <alignment horizontal="center"/>
    </xf>
    <xf numFmtId="167" fontId="17" fillId="2" borderId="2" xfId="0" applyFont="1" applyFill="1" applyBorder="1" applyAlignment="1" applyProtection="1">
      <alignment vertical="top" wrapText="1"/>
    </xf>
    <xf numFmtId="169" fontId="17" fillId="3" borderId="2" xfId="11" applyNumberFormat="1" applyFont="1" applyFill="1" applyBorder="1" applyProtection="1"/>
    <xf numFmtId="167" fontId="17" fillId="2" borderId="2" xfId="0" applyFont="1" applyFill="1" applyBorder="1" applyAlignment="1" applyProtection="1">
      <alignment horizontal="left" vertical="top"/>
    </xf>
    <xf numFmtId="169" fontId="17" fillId="0" borderId="2" xfId="9" applyNumberFormat="1" applyFont="1" applyFill="1" applyBorder="1" applyProtection="1">
      <protection locked="0"/>
    </xf>
    <xf numFmtId="169" fontId="45" fillId="4" borderId="2" xfId="0" applyNumberFormat="1" applyFont="1" applyFill="1" applyBorder="1" applyAlignment="1" applyProtection="1"/>
    <xf numFmtId="169" fontId="45" fillId="2" borderId="2" xfId="0" applyNumberFormat="1" applyFont="1" applyFill="1" applyBorder="1" applyAlignment="1" applyProtection="1"/>
    <xf numFmtId="169" fontId="45" fillId="4" borderId="2" xfId="12" applyNumberFormat="1" applyFont="1" applyFill="1" applyBorder="1" applyProtection="1"/>
    <xf numFmtId="167" fontId="45" fillId="2" borderId="2" xfId="0" applyFont="1" applyFill="1" applyBorder="1" applyAlignment="1" applyProtection="1">
      <alignment horizontal="left" wrapText="1"/>
    </xf>
    <xf numFmtId="167" fontId="17" fillId="2" borderId="2" xfId="0" applyFont="1" applyFill="1" applyBorder="1" applyAlignment="1" applyProtection="1">
      <alignment horizontal="left" wrapText="1"/>
    </xf>
    <xf numFmtId="167" fontId="45" fillId="2" borderId="0" xfId="0" quotePrefix="1" applyFont="1" applyFill="1" applyAlignment="1" applyProtection="1">
      <alignment horizontal="center"/>
    </xf>
    <xf numFmtId="3" fontId="45" fillId="2" borderId="0" xfId="0" applyNumberFormat="1" applyFont="1" applyFill="1" applyBorder="1" applyAlignment="1" applyProtection="1">
      <alignment horizontal="center"/>
    </xf>
    <xf numFmtId="9" fontId="45" fillId="2" borderId="2" xfId="8" applyFont="1" applyFill="1" applyBorder="1" applyAlignment="1" applyProtection="1">
      <alignment horizontal="center"/>
    </xf>
    <xf numFmtId="169" fontId="17" fillId="0" borderId="2" xfId="1" applyNumberFormat="1" applyFont="1" applyBorder="1" applyAlignment="1" applyProtection="1">
      <alignment horizontal="left" indent="3"/>
      <protection locked="0"/>
    </xf>
    <xf numFmtId="169" fontId="45" fillId="3" borderId="2" xfId="9" applyNumberFormat="1" applyFont="1" applyFill="1" applyBorder="1" applyAlignment="1" applyProtection="1">
      <alignment horizontal="center"/>
    </xf>
    <xf numFmtId="170" fontId="45" fillId="2" borderId="2" xfId="0" applyNumberFormat="1" applyFont="1" applyFill="1" applyBorder="1" applyAlignment="1" applyProtection="1">
      <alignment horizontal="center"/>
    </xf>
    <xf numFmtId="169" fontId="45" fillId="3" borderId="2" xfId="9" applyNumberFormat="1" applyFont="1" applyFill="1" applyBorder="1" applyAlignment="1" applyProtection="1">
      <alignment horizontal="left" wrapText="1"/>
    </xf>
    <xf numFmtId="169" fontId="45" fillId="4" borderId="2" xfId="0" applyNumberFormat="1" applyFont="1" applyFill="1" applyBorder="1" applyAlignment="1" applyProtection="1">
      <alignment horizontal="left" wrapText="1"/>
    </xf>
    <xf numFmtId="169" fontId="45" fillId="2" borderId="2" xfId="9" applyNumberFormat="1" applyFont="1" applyFill="1" applyBorder="1" applyAlignment="1" applyProtection="1">
      <alignment horizontal="center"/>
    </xf>
    <xf numFmtId="169" fontId="45" fillId="4" borderId="2" xfId="1" applyNumberFormat="1" applyFont="1" applyFill="1" applyBorder="1" applyAlignment="1" applyProtection="1">
      <alignment horizontal="center"/>
    </xf>
    <xf numFmtId="167" fontId="45" fillId="2" borderId="2" xfId="0" applyFont="1" applyFill="1" applyBorder="1" applyAlignment="1" applyProtection="1"/>
    <xf numFmtId="167" fontId="17" fillId="2" borderId="2" xfId="0" applyFont="1" applyFill="1" applyBorder="1" applyAlignment="1" applyProtection="1">
      <alignment horizontal="left" wrapText="1" indent="1"/>
    </xf>
    <xf numFmtId="167" fontId="17" fillId="2" borderId="11" xfId="0" applyFont="1" applyFill="1" applyBorder="1" applyAlignment="1" applyProtection="1">
      <alignment horizontal="right"/>
    </xf>
    <xf numFmtId="9" fontId="17" fillId="2" borderId="37" xfId="0" applyNumberFormat="1" applyFont="1" applyFill="1" applyBorder="1" applyAlignment="1" applyProtection="1">
      <alignment horizontal="center" vertical="center" wrapText="1"/>
    </xf>
    <xf numFmtId="167" fontId="17" fillId="2" borderId="36" xfId="0" applyFont="1" applyFill="1" applyBorder="1" applyAlignment="1" applyProtection="1">
      <alignment vertical="center" wrapText="1"/>
    </xf>
    <xf numFmtId="167" fontId="45" fillId="2" borderId="0" xfId="0" applyFont="1" applyFill="1" applyBorder="1" applyAlignment="1" applyProtection="1"/>
    <xf numFmtId="167" fontId="17" fillId="2" borderId="2" xfId="0" applyFont="1" applyFill="1" applyBorder="1" applyProtection="1"/>
    <xf numFmtId="167" fontId="45" fillId="2" borderId="2" xfId="0" applyFont="1" applyFill="1" applyBorder="1" applyProtection="1"/>
    <xf numFmtId="167" fontId="17" fillId="2" borderId="2" xfId="0" applyFont="1" applyFill="1" applyBorder="1" applyAlignment="1" applyProtection="1">
      <alignment horizontal="left"/>
    </xf>
    <xf numFmtId="10" fontId="17" fillId="2" borderId="2" xfId="8" applyNumberFormat="1" applyFont="1" applyFill="1" applyBorder="1" applyProtection="1"/>
    <xf numFmtId="167" fontId="17" fillId="0" borderId="0" xfId="0" applyFont="1" applyProtection="1"/>
    <xf numFmtId="167" fontId="17" fillId="2" borderId="0" xfId="0" applyFont="1" applyFill="1" applyProtection="1"/>
    <xf numFmtId="167" fontId="17" fillId="2" borderId="9" xfId="0" applyFont="1" applyFill="1" applyBorder="1" applyProtection="1"/>
    <xf numFmtId="167" fontId="17" fillId="2" borderId="0" xfId="0" applyFont="1" applyFill="1" applyAlignment="1" applyProtection="1">
      <alignment wrapText="1"/>
    </xf>
    <xf numFmtId="169" fontId="17" fillId="2" borderId="2" xfId="7" applyNumberFormat="1" applyFont="1" applyFill="1" applyBorder="1" applyAlignment="1" applyProtection="1">
      <alignment horizontal="center" vertical="center"/>
    </xf>
    <xf numFmtId="169" fontId="17" fillId="2" borderId="2" xfId="7" applyNumberFormat="1" applyFont="1" applyFill="1" applyBorder="1" applyAlignment="1" applyProtection="1">
      <alignment horizontal="center" vertical="center" wrapText="1"/>
    </xf>
    <xf numFmtId="167" fontId="17" fillId="2" borderId="2" xfId="0" applyFont="1" applyFill="1" applyBorder="1" applyAlignment="1" applyProtection="1">
      <alignment horizontal="left" wrapText="1" indent="1"/>
    </xf>
    <xf numFmtId="10" fontId="17" fillId="2" borderId="2" xfId="8" applyNumberFormat="1" applyFont="1" applyFill="1" applyBorder="1" applyProtection="1">
      <protection locked="0"/>
    </xf>
    <xf numFmtId="169" fontId="17" fillId="2" borderId="2" xfId="7" applyNumberFormat="1" applyFont="1" applyFill="1" applyBorder="1" applyProtection="1">
      <protection locked="0"/>
    </xf>
    <xf numFmtId="167" fontId="65" fillId="2" borderId="0" xfId="0" applyFont="1" applyFill="1" applyBorder="1" applyAlignment="1" applyProtection="1">
      <alignment horizontal="center"/>
    </xf>
    <xf numFmtId="167" fontId="58" fillId="2" borderId="0" xfId="0" applyFont="1" applyFill="1" applyBorder="1" applyProtection="1"/>
    <xf numFmtId="167" fontId="37" fillId="2" borderId="2" xfId="0" applyFont="1" applyFill="1" applyBorder="1" applyProtection="1"/>
    <xf numFmtId="167" fontId="17" fillId="2" borderId="38" xfId="0" applyFont="1" applyFill="1" applyBorder="1" applyProtection="1"/>
    <xf numFmtId="167" fontId="17" fillId="0" borderId="0" xfId="0" applyFont="1" applyBorder="1" applyProtection="1"/>
    <xf numFmtId="167" fontId="17" fillId="2" borderId="2" xfId="0" applyFont="1" applyFill="1" applyBorder="1" applyAlignment="1" applyProtection="1">
      <alignment horizontal="left" wrapText="1" indent="4"/>
    </xf>
    <xf numFmtId="167" fontId="17" fillId="0" borderId="2" xfId="0" applyFont="1" applyFill="1" applyBorder="1" applyAlignment="1" applyProtection="1">
      <alignment horizontal="left" indent="4"/>
      <protection locked="0"/>
    </xf>
    <xf numFmtId="167" fontId="17" fillId="2" borderId="0" xfId="0" applyFont="1" applyFill="1" applyAlignment="1" applyProtection="1"/>
    <xf numFmtId="167" fontId="45" fillId="2" borderId="0" xfId="0" applyFont="1" applyFill="1" applyBorder="1" applyAlignment="1" applyProtection="1">
      <alignment horizontal="center"/>
    </xf>
    <xf numFmtId="169" fontId="17" fillId="0" borderId="2" xfId="7" applyNumberFormat="1" applyFont="1" applyBorder="1" applyAlignment="1" applyProtection="1">
      <alignment horizontal="center"/>
      <protection locked="0"/>
    </xf>
    <xf numFmtId="169" fontId="45" fillId="0" borderId="2" xfId="1" applyNumberFormat="1" applyFont="1" applyFill="1" applyBorder="1" applyAlignment="1" applyProtection="1">
      <alignment horizontal="center" vertical="center"/>
      <protection locked="0"/>
    </xf>
    <xf numFmtId="168" fontId="17" fillId="0" borderId="2" xfId="14" applyNumberFormat="1" applyFont="1" applyBorder="1" applyAlignment="1" applyProtection="1">
      <alignment horizontal="right"/>
      <protection locked="0"/>
    </xf>
    <xf numFmtId="167" fontId="17" fillId="2" borderId="0" xfId="0" applyFont="1" applyFill="1" applyAlignment="1" applyProtection="1"/>
    <xf numFmtId="167" fontId="45" fillId="2" borderId="2" xfId="0" applyFont="1" applyFill="1" applyBorder="1" applyAlignment="1" applyProtection="1">
      <alignment horizontal="left"/>
    </xf>
    <xf numFmtId="167" fontId="45" fillId="2" borderId="0" xfId="0" applyFont="1" applyFill="1" applyBorder="1" applyAlignment="1" applyProtection="1">
      <alignment horizontal="center"/>
    </xf>
    <xf numFmtId="167" fontId="45" fillId="2" borderId="2" xfId="0" applyFont="1" applyFill="1" applyBorder="1" applyAlignment="1" applyProtection="1">
      <alignment horizontal="center" wrapText="1"/>
    </xf>
    <xf numFmtId="167" fontId="45" fillId="2" borderId="2" xfId="0" applyFont="1" applyFill="1" applyBorder="1" applyAlignment="1" applyProtection="1">
      <alignment horizontal="center"/>
    </xf>
    <xf numFmtId="167" fontId="45" fillId="2" borderId="0" xfId="0" applyFont="1" applyFill="1" applyAlignment="1" applyProtection="1">
      <alignment horizontal="center"/>
    </xf>
    <xf numFmtId="167" fontId="45" fillId="2" borderId="10" xfId="0" applyFont="1" applyFill="1" applyBorder="1" applyAlignment="1" applyProtection="1">
      <alignment horizontal="center" vertical="center" wrapText="1"/>
    </xf>
    <xf numFmtId="167" fontId="45" fillId="2" borderId="2" xfId="0" applyFont="1" applyFill="1" applyBorder="1" applyAlignment="1" applyProtection="1">
      <alignment horizontal="center"/>
    </xf>
    <xf numFmtId="167" fontId="45" fillId="2" borderId="2" xfId="0" applyFont="1" applyFill="1" applyBorder="1" applyAlignment="1" applyProtection="1">
      <alignment horizontal="center" wrapText="1"/>
    </xf>
    <xf numFmtId="167" fontId="17" fillId="2" borderId="2" xfId="0" applyFont="1" applyFill="1" applyBorder="1" applyAlignment="1" applyProtection="1">
      <alignment horizontal="left"/>
    </xf>
    <xf numFmtId="167" fontId="17" fillId="2" borderId="2" xfId="0" applyFont="1" applyFill="1" applyBorder="1" applyAlignment="1" applyProtection="1">
      <alignment horizontal="center"/>
    </xf>
    <xf numFmtId="167" fontId="17" fillId="2" borderId="0" xfId="0" applyFont="1" applyFill="1" applyAlignment="1" applyProtection="1">
      <alignment horizontal="center"/>
    </xf>
    <xf numFmtId="0" fontId="45" fillId="2" borderId="0" xfId="122" applyFont="1" applyFill="1" applyAlignment="1" applyProtection="1">
      <alignment horizontal="center"/>
    </xf>
    <xf numFmtId="167" fontId="45" fillId="2" borderId="2" xfId="0" applyFont="1" applyFill="1" applyBorder="1" applyAlignment="1" applyProtection="1">
      <alignment horizontal="center" vertical="center"/>
    </xf>
    <xf numFmtId="167" fontId="45" fillId="2" borderId="0" xfId="0" applyFont="1" applyFill="1" applyBorder="1" applyAlignment="1" applyProtection="1">
      <alignment horizontal="center" wrapText="1"/>
    </xf>
    <xf numFmtId="169" fontId="45" fillId="2" borderId="0" xfId="9" applyNumberFormat="1" applyFont="1" applyFill="1" applyBorder="1" applyAlignment="1" applyProtection="1">
      <alignment horizontal="center"/>
    </xf>
    <xf numFmtId="170" fontId="45" fillId="2" borderId="0" xfId="0" applyNumberFormat="1" applyFont="1" applyFill="1" applyBorder="1" applyAlignment="1" applyProtection="1">
      <alignment horizontal="center"/>
    </xf>
    <xf numFmtId="167" fontId="45" fillId="2" borderId="0" xfId="0" applyFont="1" applyFill="1" applyAlignment="1" applyProtection="1">
      <alignment horizontal="center"/>
    </xf>
    <xf numFmtId="167" fontId="45" fillId="2" borderId="0" xfId="0" applyFont="1" applyFill="1" applyBorder="1" applyAlignment="1" applyProtection="1">
      <alignment horizontal="center"/>
    </xf>
    <xf numFmtId="167" fontId="45" fillId="2" borderId="2" xfId="0" applyFont="1" applyFill="1" applyBorder="1" applyAlignment="1" applyProtection="1">
      <alignment horizontal="center"/>
    </xf>
    <xf numFmtId="167" fontId="45" fillId="2" borderId="2" xfId="0" applyFont="1" applyFill="1" applyBorder="1" applyAlignment="1" applyProtection="1">
      <alignment horizontal="center" wrapText="1"/>
    </xf>
    <xf numFmtId="167" fontId="17" fillId="2" borderId="2" xfId="0" applyFont="1" applyFill="1" applyBorder="1" applyAlignment="1" applyProtection="1">
      <alignment horizontal="center"/>
    </xf>
    <xf numFmtId="167" fontId="17" fillId="2" borderId="0" xfId="0" applyFont="1" applyFill="1" applyAlignment="1" applyProtection="1">
      <alignment horizontal="center"/>
    </xf>
    <xf numFmtId="167" fontId="45" fillId="2" borderId="0" xfId="0" applyFont="1" applyFill="1" applyBorder="1" applyAlignment="1" applyProtection="1">
      <alignment horizontal="center" vertical="center"/>
    </xf>
    <xf numFmtId="167" fontId="45" fillId="2" borderId="2" xfId="0" applyFont="1" applyFill="1" applyBorder="1" applyAlignment="1" applyProtection="1">
      <alignment horizontal="center" vertical="center"/>
    </xf>
    <xf numFmtId="167" fontId="58" fillId="2" borderId="0" xfId="0" applyFont="1" applyFill="1" applyBorder="1" applyAlignment="1" applyProtection="1">
      <alignment horizontal="left"/>
    </xf>
    <xf numFmtId="167" fontId="17" fillId="2" borderId="40" xfId="0" applyFont="1" applyFill="1" applyBorder="1" applyProtection="1"/>
    <xf numFmtId="43" fontId="17" fillId="3" borderId="2" xfId="7" applyNumberFormat="1" applyFont="1" applyFill="1" applyBorder="1" applyProtection="1"/>
    <xf numFmtId="167" fontId="61" fillId="2" borderId="14" xfId="0" applyFont="1" applyFill="1" applyBorder="1" applyAlignment="1" applyProtection="1">
      <alignment horizontal="right"/>
    </xf>
    <xf numFmtId="169" fontId="17" fillId="2" borderId="2" xfId="10" applyNumberFormat="1" applyFont="1" applyFill="1" applyBorder="1" applyProtection="1"/>
    <xf numFmtId="169" fontId="45" fillId="4" borderId="2" xfId="10" applyNumberFormat="1" applyFont="1" applyFill="1" applyBorder="1" applyProtection="1"/>
    <xf numFmtId="172" fontId="45" fillId="2" borderId="2" xfId="9" applyNumberFormat="1" applyFont="1" applyFill="1" applyBorder="1" applyAlignment="1" applyProtection="1">
      <alignment horizontal="center"/>
    </xf>
    <xf numFmtId="10" fontId="45" fillId="2" borderId="2" xfId="8" applyNumberFormat="1" applyFont="1" applyFill="1" applyBorder="1" applyAlignment="1" applyProtection="1">
      <alignment horizontal="center"/>
    </xf>
    <xf numFmtId="167" fontId="45" fillId="2" borderId="10" xfId="0" applyFont="1" applyFill="1" applyBorder="1" applyAlignment="1" applyProtection="1">
      <alignment horizontal="center" vertical="center"/>
    </xf>
    <xf numFmtId="169" fontId="17" fillId="0" borderId="2" xfId="1" applyNumberFormat="1" applyFont="1" applyFill="1" applyBorder="1" applyAlignment="1" applyProtection="1">
      <alignment horizontal="right"/>
      <protection locked="0"/>
    </xf>
    <xf numFmtId="169" fontId="17" fillId="5" borderId="2" xfId="1" applyNumberFormat="1" applyFont="1" applyFill="1" applyBorder="1" applyProtection="1">
      <protection locked="0"/>
    </xf>
    <xf numFmtId="169" fontId="17" fillId="0" borderId="2" xfId="1" applyNumberFormat="1" applyFont="1" applyFill="1" applyBorder="1" applyAlignment="1" applyProtection="1">
      <alignment horizontal="left"/>
      <protection locked="0"/>
    </xf>
    <xf numFmtId="3" fontId="17" fillId="2" borderId="2" xfId="0" applyNumberFormat="1" applyFont="1" applyFill="1" applyBorder="1" applyAlignment="1" applyProtection="1">
      <alignment horizontal="center"/>
    </xf>
    <xf numFmtId="3" fontId="45" fillId="4" borderId="2" xfId="0" applyNumberFormat="1" applyFont="1" applyFill="1" applyBorder="1" applyAlignment="1" applyProtection="1">
      <alignment horizontal="center"/>
    </xf>
    <xf numFmtId="167" fontId="45" fillId="4" borderId="2" xfId="0" applyFont="1" applyFill="1" applyBorder="1" applyAlignment="1" applyProtection="1">
      <alignment horizontal="center"/>
    </xf>
    <xf numFmtId="167" fontId="45" fillId="0" borderId="0" xfId="0" applyFont="1" applyAlignment="1" applyProtection="1">
      <alignment horizontal="center"/>
    </xf>
    <xf numFmtId="171" fontId="45" fillId="4" borderId="2" xfId="0" applyNumberFormat="1" applyFont="1" applyFill="1" applyBorder="1" applyAlignment="1" applyProtection="1">
      <alignment horizontal="center"/>
    </xf>
    <xf numFmtId="167" fontId="17" fillId="2" borderId="0" xfId="0" applyFont="1" applyFill="1" applyBorder="1" applyAlignment="1" applyProtection="1">
      <alignment horizontal="center"/>
    </xf>
    <xf numFmtId="172" fontId="45" fillId="2" borderId="2" xfId="0" applyNumberFormat="1" applyFont="1" applyFill="1" applyBorder="1" applyAlignment="1" applyProtection="1">
      <alignment horizontal="center"/>
    </xf>
    <xf numFmtId="167" fontId="17" fillId="4" borderId="2" xfId="0" applyFont="1" applyFill="1" applyBorder="1" applyAlignment="1" applyProtection="1">
      <alignment horizontal="center"/>
    </xf>
    <xf numFmtId="167" fontId="45" fillId="2" borderId="12" xfId="0" applyFont="1" applyFill="1" applyBorder="1" applyAlignment="1" applyProtection="1">
      <alignment horizontal="center" vertical="center"/>
    </xf>
    <xf numFmtId="0" fontId="45" fillId="2" borderId="10" xfId="14" applyFont="1" applyFill="1" applyBorder="1" applyAlignment="1" applyProtection="1">
      <alignment horizontal="center" vertical="center" wrapText="1"/>
    </xf>
    <xf numFmtId="10" fontId="45" fillId="0" borderId="2" xfId="8" applyNumberFormat="1" applyFont="1" applyFill="1" applyBorder="1" applyAlignment="1" applyProtection="1">
      <alignment horizontal="center"/>
      <protection locked="0"/>
    </xf>
    <xf numFmtId="9" fontId="45" fillId="0" borderId="2" xfId="8" applyFont="1" applyFill="1" applyBorder="1" applyProtection="1">
      <protection locked="0"/>
    </xf>
    <xf numFmtId="169" fontId="45" fillId="2" borderId="0" xfId="122" applyNumberFormat="1" applyFont="1" applyFill="1" applyBorder="1" applyAlignment="1" applyProtection="1">
      <alignment horizontal="center"/>
    </xf>
    <xf numFmtId="2" fontId="45" fillId="2" borderId="2" xfId="122" applyNumberFormat="1" applyFont="1" applyFill="1" applyBorder="1" applyAlignment="1" applyProtection="1">
      <alignment horizontal="center"/>
    </xf>
    <xf numFmtId="2" fontId="45" fillId="2" borderId="4" xfId="122" applyNumberFormat="1" applyFont="1" applyFill="1" applyBorder="1" applyAlignment="1" applyProtection="1">
      <alignment horizontal="center"/>
    </xf>
    <xf numFmtId="0" fontId="45" fillId="2" borderId="4" xfId="122" applyFont="1" applyFill="1" applyBorder="1" applyAlignment="1" applyProtection="1">
      <alignment horizontal="center"/>
    </xf>
    <xf numFmtId="0" fontId="45" fillId="2" borderId="0" xfId="122" applyFont="1" applyFill="1" applyAlignment="1" applyProtection="1">
      <alignment horizontal="left"/>
    </xf>
    <xf numFmtId="0" fontId="45" fillId="0" borderId="0" xfId="122" applyFont="1" applyProtection="1"/>
    <xf numFmtId="0" fontId="45" fillId="2" borderId="2" xfId="122" applyFont="1" applyFill="1" applyBorder="1" applyAlignment="1" applyProtection="1">
      <alignment horizontal="center"/>
    </xf>
    <xf numFmtId="167" fontId="17" fillId="2" borderId="2" xfId="0" applyFont="1" applyFill="1" applyBorder="1" applyAlignment="1" applyProtection="1">
      <alignment horizontal="center"/>
    </xf>
    <xf numFmtId="169" fontId="45" fillId="2" borderId="2" xfId="1" applyNumberFormat="1" applyFont="1" applyFill="1" applyBorder="1" applyProtection="1"/>
    <xf numFmtId="169" fontId="45" fillId="4" borderId="2" xfId="1" applyNumberFormat="1" applyFont="1" applyFill="1" applyBorder="1" applyAlignment="1" applyProtection="1">
      <alignment horizontal="center"/>
      <protection locked="0"/>
    </xf>
    <xf numFmtId="169" fontId="17" fillId="0" borderId="2" xfId="1" applyNumberFormat="1" applyFont="1" applyFill="1" applyBorder="1" applyAlignment="1" applyProtection="1">
      <alignment horizontal="center"/>
      <protection locked="0"/>
    </xf>
    <xf numFmtId="9" fontId="17" fillId="0" borderId="2" xfId="2" applyFont="1" applyBorder="1" applyAlignment="1" applyProtection="1">
      <alignment horizontal="left" indent="3"/>
      <protection locked="0"/>
    </xf>
    <xf numFmtId="9" fontId="17" fillId="0" borderId="2" xfId="2" applyFont="1" applyBorder="1" applyProtection="1">
      <protection locked="0"/>
    </xf>
    <xf numFmtId="175" fontId="45" fillId="2" borderId="2" xfId="1" applyNumberFormat="1" applyFont="1" applyFill="1" applyBorder="1" applyAlignment="1" applyProtection="1">
      <alignment horizontal="center"/>
    </xf>
    <xf numFmtId="175" fontId="45" fillId="2" borderId="2" xfId="1" applyNumberFormat="1" applyFont="1" applyFill="1" applyBorder="1" applyAlignment="1" applyProtection="1">
      <alignment horizontal="center"/>
      <protection locked="0"/>
    </xf>
    <xf numFmtId="175" fontId="17" fillId="2" borderId="2" xfId="1" applyNumberFormat="1" applyFont="1" applyFill="1" applyBorder="1" applyAlignment="1" applyProtection="1">
      <alignment horizontal="center"/>
    </xf>
    <xf numFmtId="171" fontId="45" fillId="2" borderId="2" xfId="1" applyNumberFormat="1" applyFont="1" applyFill="1" applyBorder="1" applyAlignment="1" applyProtection="1">
      <alignment horizontal="center"/>
    </xf>
    <xf numFmtId="171" fontId="45" fillId="2" borderId="2" xfId="0" applyNumberFormat="1" applyFont="1" applyFill="1" applyBorder="1" applyAlignment="1" applyProtection="1">
      <alignment horizontal="center"/>
    </xf>
    <xf numFmtId="171" fontId="17" fillId="2" borderId="2" xfId="1" applyNumberFormat="1" applyFont="1" applyFill="1" applyBorder="1" applyAlignment="1" applyProtection="1">
      <alignment horizontal="center"/>
    </xf>
    <xf numFmtId="167" fontId="17" fillId="2" borderId="46" xfId="0" applyFont="1" applyFill="1" applyBorder="1" applyProtection="1"/>
    <xf numFmtId="167" fontId="17" fillId="2" borderId="47" xfId="0" applyFont="1" applyFill="1" applyBorder="1" applyProtection="1"/>
    <xf numFmtId="167" fontId="45" fillId="2" borderId="0" xfId="0" applyFont="1" applyFill="1" applyBorder="1" applyAlignment="1" applyProtection="1">
      <alignment horizontal="left"/>
    </xf>
    <xf numFmtId="167" fontId="45" fillId="2" borderId="3" xfId="0" applyFont="1" applyFill="1" applyBorder="1" applyAlignment="1" applyProtection="1">
      <alignment horizontal="left" vertical="center" indent="2"/>
    </xf>
    <xf numFmtId="169" fontId="17" fillId="0" borderId="2" xfId="1" applyNumberFormat="1" applyFont="1" applyBorder="1" applyAlignment="1" applyProtection="1">
      <alignment horizontal="center"/>
      <protection locked="0"/>
    </xf>
    <xf numFmtId="167" fontId="17" fillId="0" borderId="2" xfId="0" applyFont="1" applyFill="1" applyBorder="1" applyAlignment="1" applyProtection="1">
      <alignment horizontal="left" wrapText="1"/>
      <protection locked="0"/>
    </xf>
    <xf numFmtId="167" fontId="17" fillId="0" borderId="2" xfId="0" applyFont="1" applyBorder="1" applyAlignment="1" applyProtection="1">
      <alignment horizontal="left" wrapText="1"/>
      <protection locked="0"/>
    </xf>
    <xf numFmtId="167" fontId="17" fillId="0" borderId="2" xfId="0" applyFont="1" applyBorder="1" applyAlignment="1" applyProtection="1">
      <alignment wrapText="1"/>
      <protection locked="0"/>
    </xf>
    <xf numFmtId="167" fontId="17" fillId="0" borderId="2" xfId="0" applyFont="1" applyBorder="1" applyAlignment="1" applyProtection="1">
      <alignment horizontal="left"/>
      <protection locked="0"/>
    </xf>
    <xf numFmtId="169" fontId="17" fillId="0" borderId="2" xfId="1" applyNumberFormat="1" applyFont="1" applyFill="1" applyBorder="1" applyAlignment="1" applyProtection="1">
      <alignment horizontal="center" wrapText="1"/>
      <protection locked="0"/>
    </xf>
    <xf numFmtId="169" fontId="17" fillId="0" borderId="2" xfId="1" applyNumberFormat="1" applyFont="1" applyBorder="1" applyAlignment="1" applyProtection="1">
      <alignment horizontal="left" wrapText="1"/>
      <protection locked="0"/>
    </xf>
    <xf numFmtId="0" fontId="15" fillId="0" borderId="2" xfId="124" applyFont="1" applyBorder="1" applyProtection="1">
      <protection locked="0"/>
    </xf>
    <xf numFmtId="14" fontId="15" fillId="0" borderId="2" xfId="348" applyNumberFormat="1" applyFont="1" applyBorder="1" applyProtection="1">
      <protection locked="0"/>
    </xf>
    <xf numFmtId="0" fontId="15" fillId="0" borderId="2" xfId="348" applyFont="1" applyBorder="1" applyProtection="1">
      <protection locked="0"/>
    </xf>
    <xf numFmtId="43" fontId="15" fillId="0" borderId="2" xfId="348" applyNumberFormat="1" applyFont="1" applyBorder="1" applyProtection="1">
      <protection locked="0"/>
    </xf>
    <xf numFmtId="0" fontId="15" fillId="0" borderId="2" xfId="124" applyFont="1" applyFill="1" applyBorder="1" applyProtection="1">
      <protection locked="0"/>
    </xf>
    <xf numFmtId="0" fontId="15" fillId="0" borderId="3" xfId="124" applyFont="1" applyFill="1" applyBorder="1" applyProtection="1">
      <protection locked="0"/>
    </xf>
    <xf numFmtId="167" fontId="45" fillId="0" borderId="2" xfId="0" applyFont="1" applyFill="1" applyBorder="1" applyAlignment="1" applyProtection="1">
      <alignment horizontal="left" wrapText="1"/>
      <protection locked="0"/>
    </xf>
    <xf numFmtId="167" fontId="0" fillId="2" borderId="48" xfId="0" applyFill="1" applyBorder="1"/>
    <xf numFmtId="167" fontId="9" fillId="0" borderId="0" xfId="0" applyFont="1" applyFill="1"/>
    <xf numFmtId="167" fontId="0" fillId="2" borderId="0" xfId="0" applyFill="1" applyBorder="1"/>
    <xf numFmtId="167" fontId="0" fillId="2" borderId="49" xfId="0" applyFill="1" applyBorder="1"/>
    <xf numFmtId="167" fontId="76" fillId="2" borderId="49" xfId="0" quotePrefix="1" applyFont="1" applyFill="1" applyBorder="1" applyAlignment="1">
      <alignment horizontal="left"/>
    </xf>
    <xf numFmtId="167" fontId="77" fillId="0" borderId="0" xfId="0" applyFont="1"/>
    <xf numFmtId="167" fontId="77" fillId="0" borderId="0" xfId="0" applyFont="1" applyFill="1"/>
    <xf numFmtId="167" fontId="0" fillId="3" borderId="0" xfId="0" applyFill="1" applyBorder="1"/>
    <xf numFmtId="167" fontId="83" fillId="0" borderId="0" xfId="0" applyFont="1"/>
    <xf numFmtId="167" fontId="19" fillId="0" borderId="0" xfId="0" applyFont="1"/>
    <xf numFmtId="167" fontId="0" fillId="2" borderId="0" xfId="0" quotePrefix="1" applyFill="1" applyBorder="1" applyAlignment="1">
      <alignment horizontal="left"/>
    </xf>
    <xf numFmtId="167" fontId="86" fillId="2" borderId="0" xfId="0" applyFont="1" applyFill="1" applyBorder="1"/>
    <xf numFmtId="167" fontId="65" fillId="2" borderId="0" xfId="0" quotePrefix="1" applyFont="1" applyFill="1" applyBorder="1" applyAlignment="1" applyProtection="1">
      <alignment horizontal="left"/>
    </xf>
    <xf numFmtId="167" fontId="87" fillId="2" borderId="0" xfId="0" applyFont="1" applyFill="1" applyBorder="1"/>
    <xf numFmtId="167" fontId="0" fillId="2" borderId="0" xfId="0" applyFill="1" applyBorder="1" applyAlignment="1">
      <alignment horizontal="centerContinuous" vertical="top"/>
    </xf>
    <xf numFmtId="167" fontId="0" fillId="0" borderId="0" xfId="0" applyBorder="1"/>
    <xf numFmtId="167" fontId="88" fillId="0" borderId="0" xfId="0" quotePrefix="1" applyFont="1" applyAlignment="1">
      <alignment horizontal="left"/>
    </xf>
    <xf numFmtId="167" fontId="88" fillId="0" borderId="0" xfId="0" quotePrefix="1" applyFont="1"/>
    <xf numFmtId="0" fontId="16" fillId="2" borderId="0" xfId="0" applyNumberFormat="1" applyFont="1" applyFill="1" applyAlignment="1" applyProtection="1">
      <alignment horizontal="right"/>
    </xf>
    <xf numFmtId="167" fontId="16" fillId="2" borderId="0" xfId="0" applyFont="1" applyFill="1" applyProtection="1"/>
    <xf numFmtId="167" fontId="16" fillId="0" borderId="0" xfId="0" applyFont="1" applyProtection="1"/>
    <xf numFmtId="167" fontId="90" fillId="2" borderId="0" xfId="0" applyFont="1" applyFill="1" applyProtection="1"/>
    <xf numFmtId="0" fontId="16" fillId="2" borderId="0" xfId="122" applyFont="1" applyFill="1" applyProtection="1"/>
    <xf numFmtId="0" fontId="90" fillId="2" borderId="0" xfId="122" applyFont="1" applyFill="1" applyProtection="1"/>
    <xf numFmtId="0" fontId="16" fillId="2" borderId="0" xfId="122" quotePrefix="1" applyFont="1" applyFill="1" applyAlignment="1" applyProtection="1">
      <alignment horizontal="right"/>
    </xf>
    <xf numFmtId="0" fontId="16" fillId="2" borderId="0" xfId="14" applyFont="1" applyFill="1" applyAlignment="1" applyProtection="1">
      <alignment horizontal="left"/>
    </xf>
    <xf numFmtId="167" fontId="16" fillId="2" borderId="0" xfId="0" applyFont="1" applyFill="1" applyBorder="1" applyProtection="1"/>
    <xf numFmtId="3" fontId="16" fillId="2" borderId="0" xfId="5" applyNumberFormat="1" applyFont="1" applyFill="1" applyBorder="1" applyAlignment="1" applyProtection="1">
      <alignment horizontal="right"/>
    </xf>
    <xf numFmtId="167" fontId="45" fillId="2" borderId="2" xfId="0" applyFont="1" applyFill="1" applyBorder="1" applyAlignment="1" applyProtection="1">
      <alignment horizontal="center"/>
    </xf>
    <xf numFmtId="167" fontId="17" fillId="2" borderId="2" xfId="0" applyFont="1" applyFill="1" applyBorder="1" applyAlignment="1" applyProtection="1">
      <alignment horizontal="center"/>
    </xf>
    <xf numFmtId="167" fontId="17" fillId="2" borderId="2" xfId="0" quotePrefix="1" applyFont="1" applyFill="1" applyBorder="1" applyAlignment="1" applyProtection="1">
      <alignment horizontal="center"/>
    </xf>
    <xf numFmtId="169" fontId="18" fillId="2" borderId="2" xfId="0" applyNumberFormat="1" applyFont="1" applyFill="1" applyBorder="1" applyAlignment="1" applyProtection="1"/>
    <xf numFmtId="169" fontId="17" fillId="2" borderId="2" xfId="0" applyNumberFormat="1" applyFont="1" applyFill="1" applyBorder="1" applyAlignment="1" applyProtection="1">
      <alignment horizontal="center"/>
    </xf>
    <xf numFmtId="169" fontId="17" fillId="2" borderId="2" xfId="0" quotePrefix="1" applyNumberFormat="1" applyFont="1" applyFill="1" applyBorder="1" applyAlignment="1" applyProtection="1">
      <alignment horizontal="center"/>
    </xf>
    <xf numFmtId="169" fontId="45" fillId="2" borderId="2" xfId="0" applyNumberFormat="1" applyFont="1" applyFill="1" applyBorder="1" applyAlignment="1" applyProtection="1">
      <alignment horizontal="left"/>
    </xf>
    <xf numFmtId="169" fontId="91" fillId="2" borderId="2" xfId="0" applyNumberFormat="1" applyFont="1" applyFill="1" applyBorder="1" applyAlignment="1" applyProtection="1">
      <alignment horizontal="left"/>
    </xf>
    <xf numFmtId="9" fontId="91" fillId="4" borderId="2" xfId="2" applyNumberFormat="1" applyFont="1" applyFill="1" applyBorder="1" applyProtection="1"/>
    <xf numFmtId="169" fontId="17" fillId="0" borderId="2" xfId="7" applyNumberFormat="1" applyFont="1" applyFill="1" applyBorder="1" applyAlignment="1" applyProtection="1">
      <alignment horizontal="center" vertical="center" wrapText="1"/>
      <protection locked="0"/>
    </xf>
    <xf numFmtId="167" fontId="75" fillId="2" borderId="51" xfId="0" applyFont="1" applyFill="1" applyBorder="1"/>
    <xf numFmtId="167" fontId="0" fillId="2" borderId="52" xfId="0" applyFill="1" applyBorder="1"/>
    <xf numFmtId="176" fontId="11" fillId="2" borderId="53" xfId="0" applyNumberFormat="1" applyFont="1" applyFill="1" applyBorder="1"/>
    <xf numFmtId="167" fontId="9" fillId="2" borderId="55" xfId="0" applyFont="1" applyFill="1" applyBorder="1"/>
    <xf numFmtId="167" fontId="0" fillId="2" borderId="56" xfId="0" applyFill="1" applyBorder="1"/>
    <xf numFmtId="167" fontId="0" fillId="2" borderId="54" xfId="0" applyFill="1" applyBorder="1"/>
    <xf numFmtId="167" fontId="9" fillId="2" borderId="57" xfId="0" applyFont="1" applyFill="1" applyBorder="1"/>
    <xf numFmtId="167" fontId="0" fillId="3" borderId="54" xfId="0" applyFill="1" applyBorder="1"/>
    <xf numFmtId="167" fontId="9" fillId="3" borderId="57" xfId="0" applyFont="1" applyFill="1" applyBorder="1"/>
    <xf numFmtId="167" fontId="0" fillId="2" borderId="59" xfId="0" applyFill="1" applyBorder="1"/>
    <xf numFmtId="167" fontId="9" fillId="2" borderId="58" xfId="0" applyFont="1" applyFill="1" applyBorder="1"/>
    <xf numFmtId="167" fontId="65" fillId="2" borderId="54" xfId="0" quotePrefix="1" applyFont="1" applyFill="1" applyBorder="1" applyProtection="1"/>
    <xf numFmtId="167" fontId="0" fillId="2" borderId="62" xfId="0" applyFill="1" applyBorder="1"/>
    <xf numFmtId="167" fontId="0" fillId="2" borderId="27" xfId="0" applyFill="1" applyBorder="1"/>
    <xf numFmtId="167" fontId="0" fillId="2" borderId="63" xfId="0" applyFont="1" applyFill="1" applyBorder="1" applyAlignment="1">
      <alignment horizontal="right"/>
    </xf>
    <xf numFmtId="49" fontId="62" fillId="2" borderId="0" xfId="0" quotePrefix="1" applyNumberFormat="1" applyFont="1" applyFill="1" applyAlignment="1" applyProtection="1">
      <alignment horizontal="right"/>
    </xf>
    <xf numFmtId="167" fontId="7" fillId="2" borderId="2" xfId="3" applyNumberFormat="1" applyFill="1" applyBorder="1" applyAlignment="1" applyProtection="1">
      <alignment horizontal="left" indent="1"/>
    </xf>
    <xf numFmtId="167" fontId="8" fillId="2" borderId="2" xfId="3" applyNumberFormat="1" applyFont="1" applyFill="1" applyBorder="1" applyAlignment="1" applyProtection="1"/>
    <xf numFmtId="167" fontId="45" fillId="2" borderId="0" xfId="0" applyFont="1" applyFill="1" applyAlignment="1" applyProtection="1">
      <alignment horizontal="center"/>
    </xf>
    <xf numFmtId="167" fontId="45" fillId="2" borderId="0" xfId="0" applyFont="1" applyFill="1" applyBorder="1" applyAlignment="1" applyProtection="1">
      <alignment horizontal="center"/>
    </xf>
    <xf numFmtId="167" fontId="45" fillId="2" borderId="0" xfId="0" quotePrefix="1" applyFont="1" applyFill="1" applyAlignment="1" applyProtection="1">
      <alignment horizontal="center"/>
    </xf>
    <xf numFmtId="167" fontId="17" fillId="0" borderId="0" xfId="0" applyFont="1" applyFill="1" applyBorder="1" applyProtection="1"/>
    <xf numFmtId="167" fontId="17" fillId="2" borderId="0" xfId="0" applyFont="1" applyFill="1" applyAlignment="1" applyProtection="1">
      <alignment wrapText="1"/>
    </xf>
    <xf numFmtId="167" fontId="18" fillId="0" borderId="58" xfId="0" applyFont="1" applyBorder="1" applyAlignment="1" applyProtection="1">
      <protection locked="0"/>
    </xf>
    <xf numFmtId="167" fontId="18" fillId="0" borderId="64" xfId="0" applyFont="1" applyBorder="1" applyAlignment="1" applyProtection="1">
      <alignment horizontal="center"/>
      <protection locked="0"/>
    </xf>
    <xf numFmtId="167" fontId="45" fillId="0" borderId="0" xfId="0" quotePrefix="1" applyFont="1" applyFill="1" applyAlignment="1" applyProtection="1">
      <alignment horizontal="center"/>
      <protection locked="0"/>
    </xf>
    <xf numFmtId="167" fontId="58" fillId="0" borderId="0" xfId="0" applyFont="1" applyFill="1" applyBorder="1" applyProtection="1">
      <protection locked="0"/>
    </xf>
    <xf numFmtId="167" fontId="17" fillId="0" borderId="0" xfId="0" applyFont="1" applyFill="1" applyBorder="1" applyProtection="1">
      <protection locked="0"/>
    </xf>
    <xf numFmtId="167" fontId="16" fillId="0" borderId="0" xfId="0" applyFont="1" applyFill="1" applyBorder="1" applyProtection="1">
      <protection locked="0"/>
    </xf>
    <xf numFmtId="0" fontId="16" fillId="0" borderId="0" xfId="0" applyNumberFormat="1" applyFont="1" applyFill="1" applyAlignment="1" applyProtection="1">
      <alignment horizontal="right"/>
      <protection locked="0"/>
    </xf>
    <xf numFmtId="3" fontId="16" fillId="0" borderId="0" xfId="5" applyNumberFormat="1" applyFont="1" applyFill="1" applyBorder="1" applyAlignment="1" applyProtection="1">
      <alignment horizontal="right"/>
      <protection locked="0"/>
    </xf>
    <xf numFmtId="167" fontId="17" fillId="0" borderId="0" xfId="0" applyFont="1" applyProtection="1">
      <protection locked="0"/>
    </xf>
    <xf numFmtId="167" fontId="89" fillId="2" borderId="54" xfId="0" quotePrefix="1" applyFont="1" applyFill="1" applyBorder="1" applyAlignment="1">
      <alignment horizontal="center"/>
    </xf>
    <xf numFmtId="167" fontId="89" fillId="2" borderId="0" xfId="0" quotePrefix="1" applyFont="1" applyFill="1" applyBorder="1" applyAlignment="1">
      <alignment horizontal="center"/>
    </xf>
    <xf numFmtId="167" fontId="89" fillId="2" borderId="55" xfId="0" quotePrefix="1" applyFont="1" applyFill="1" applyBorder="1" applyAlignment="1">
      <alignment horizontal="center"/>
    </xf>
    <xf numFmtId="167" fontId="82" fillId="2" borderId="56" xfId="0" applyFont="1" applyFill="1" applyBorder="1" applyAlignment="1" applyProtection="1">
      <alignment horizontal="center"/>
    </xf>
    <xf numFmtId="167" fontId="82" fillId="2" borderId="49" xfId="0" applyFont="1" applyFill="1" applyBorder="1" applyAlignment="1" applyProtection="1">
      <alignment horizontal="center"/>
    </xf>
    <xf numFmtId="167" fontId="82" fillId="2" borderId="58" xfId="0" applyFont="1" applyFill="1" applyBorder="1" applyAlignment="1" applyProtection="1">
      <alignment horizontal="center"/>
    </xf>
    <xf numFmtId="167" fontId="55" fillId="2" borderId="59" xfId="0" applyFont="1" applyFill="1" applyBorder="1" applyAlignment="1" applyProtection="1">
      <alignment horizontal="center"/>
    </xf>
    <xf numFmtId="167" fontId="55" fillId="2" borderId="66" xfId="0" applyFont="1" applyFill="1" applyBorder="1" applyAlignment="1" applyProtection="1">
      <alignment horizontal="center"/>
    </xf>
    <xf numFmtId="167" fontId="55" fillId="2" borderId="57" xfId="0" applyFont="1" applyFill="1" applyBorder="1" applyAlignment="1" applyProtection="1">
      <alignment horizontal="center"/>
    </xf>
    <xf numFmtId="167" fontId="55" fillId="2" borderId="59" xfId="0" applyFont="1" applyFill="1" applyBorder="1" applyAlignment="1">
      <alignment horizontal="center"/>
    </xf>
    <xf numFmtId="167" fontId="55" fillId="2" borderId="66" xfId="0" applyFont="1" applyFill="1" applyBorder="1" applyAlignment="1">
      <alignment horizontal="center"/>
    </xf>
    <xf numFmtId="167" fontId="55" fillId="2" borderId="57" xfId="0" applyFont="1" applyFill="1" applyBorder="1" applyAlignment="1">
      <alignment horizontal="center"/>
    </xf>
    <xf numFmtId="167" fontId="78" fillId="2" borderId="56" xfId="0" quotePrefix="1" applyFont="1" applyFill="1" applyBorder="1" applyAlignment="1">
      <alignment horizontal="center" vertical="top"/>
    </xf>
    <xf numFmtId="167" fontId="78" fillId="2" borderId="49" xfId="0" quotePrefix="1" applyFont="1" applyFill="1" applyBorder="1" applyAlignment="1">
      <alignment horizontal="center" vertical="top"/>
    </xf>
    <xf numFmtId="167" fontId="78" fillId="2" borderId="58" xfId="0" quotePrefix="1" applyFont="1" applyFill="1" applyBorder="1" applyAlignment="1">
      <alignment horizontal="center" vertical="top"/>
    </xf>
    <xf numFmtId="167" fontId="79" fillId="3" borderId="54" xfId="0" quotePrefix="1" applyFont="1" applyFill="1" applyBorder="1" applyAlignment="1">
      <alignment horizontal="center"/>
    </xf>
    <xf numFmtId="167" fontId="79" fillId="3" borderId="0" xfId="0" quotePrefix="1" applyFont="1" applyFill="1" applyBorder="1" applyAlignment="1">
      <alignment horizontal="center"/>
    </xf>
    <xf numFmtId="167" fontId="79" fillId="3" borderId="55" xfId="0" quotePrefix="1" applyFont="1" applyFill="1" applyBorder="1" applyAlignment="1">
      <alignment horizontal="center"/>
    </xf>
    <xf numFmtId="167" fontId="79" fillId="3" borderId="56" xfId="0" applyFont="1" applyFill="1" applyBorder="1" applyAlignment="1">
      <alignment horizontal="center"/>
    </xf>
    <xf numFmtId="167" fontId="79" fillId="3" borderId="49" xfId="0" applyFont="1" applyFill="1" applyBorder="1" applyAlignment="1">
      <alignment horizontal="center"/>
    </xf>
    <xf numFmtId="167" fontId="79" fillId="3" borderId="58" xfId="0" applyFont="1" applyFill="1" applyBorder="1" applyAlignment="1">
      <alignment horizontal="center"/>
    </xf>
    <xf numFmtId="1" fontId="82" fillId="2" borderId="54" xfId="192" applyFont="1" applyFill="1" applyBorder="1" applyAlignment="1" applyProtection="1">
      <alignment horizontal="center"/>
    </xf>
    <xf numFmtId="1" fontId="82" fillId="2" borderId="0" xfId="192" applyFont="1" applyFill="1" applyBorder="1" applyAlignment="1" applyProtection="1">
      <alignment horizontal="center"/>
    </xf>
    <xf numFmtId="1" fontId="82" fillId="2" borderId="55" xfId="192" applyFont="1" applyFill="1" applyBorder="1" applyAlignment="1" applyProtection="1">
      <alignment horizontal="center"/>
    </xf>
    <xf numFmtId="177" fontId="85" fillId="0" borderId="60" xfId="87" applyNumberFormat="1" applyFont="1" applyFill="1" applyBorder="1" applyAlignment="1" applyProtection="1">
      <alignment horizontal="center"/>
      <protection locked="0"/>
    </xf>
    <xf numFmtId="177" fontId="85" fillId="0" borderId="50" xfId="87" applyNumberFormat="1" applyFont="1" applyFill="1" applyBorder="1" applyAlignment="1" applyProtection="1">
      <alignment horizontal="center"/>
      <protection locked="0"/>
    </xf>
    <xf numFmtId="177" fontId="85" fillId="0" borderId="61" xfId="87" applyNumberFormat="1" applyFont="1" applyFill="1" applyBorder="1" applyAlignment="1" applyProtection="1">
      <alignment horizontal="center"/>
      <protection locked="0"/>
    </xf>
    <xf numFmtId="167" fontId="80" fillId="0" borderId="59" xfId="0" applyFont="1" applyBorder="1" applyAlignment="1" applyProtection="1">
      <alignment horizontal="center" wrapText="1"/>
      <protection locked="0"/>
    </xf>
    <xf numFmtId="167" fontId="81" fillId="0" borderId="48" xfId="0" applyFont="1" applyBorder="1" applyAlignment="1">
      <alignment horizontal="center"/>
    </xf>
    <xf numFmtId="167" fontId="81" fillId="0" borderId="57" xfId="0" applyFont="1" applyBorder="1" applyAlignment="1">
      <alignment horizontal="center"/>
    </xf>
    <xf numFmtId="167" fontId="80" fillId="0" borderId="60" xfId="0" applyFont="1" applyBorder="1" applyAlignment="1" applyProtection="1">
      <alignment horizontal="center"/>
      <protection locked="0"/>
    </xf>
    <xf numFmtId="167" fontId="80" fillId="0" borderId="50" xfId="0" applyFont="1" applyBorder="1" applyAlignment="1" applyProtection="1">
      <alignment horizontal="center"/>
      <protection locked="0"/>
    </xf>
    <xf numFmtId="167" fontId="80" fillId="0" borderId="61" xfId="0" applyFont="1" applyBorder="1" applyAlignment="1" applyProtection="1">
      <alignment horizontal="center"/>
      <protection locked="0"/>
    </xf>
    <xf numFmtId="167" fontId="82" fillId="0" borderId="60" xfId="0" applyFont="1" applyFill="1" applyBorder="1" applyAlignment="1" applyProtection="1">
      <alignment horizontal="center"/>
      <protection locked="0"/>
    </xf>
    <xf numFmtId="167" fontId="82" fillId="0" borderId="50" xfId="0" applyFont="1" applyFill="1" applyBorder="1" applyAlignment="1" applyProtection="1">
      <alignment horizontal="center"/>
      <protection locked="0"/>
    </xf>
    <xf numFmtId="167" fontId="82" fillId="0" borderId="61" xfId="0" applyFont="1" applyFill="1" applyBorder="1" applyAlignment="1" applyProtection="1">
      <alignment horizontal="center"/>
      <protection locked="0"/>
    </xf>
    <xf numFmtId="177" fontId="84" fillId="0" borderId="60" xfId="0" applyNumberFormat="1" applyFont="1" applyFill="1" applyBorder="1" applyAlignment="1" applyProtection="1">
      <alignment horizontal="center"/>
      <protection locked="0"/>
    </xf>
    <xf numFmtId="177" fontId="84" fillId="0" borderId="50" xfId="0" applyNumberFormat="1" applyFont="1" applyFill="1" applyBorder="1" applyAlignment="1" applyProtection="1">
      <alignment horizontal="center"/>
      <protection locked="0"/>
    </xf>
    <xf numFmtId="177" fontId="84" fillId="0" borderId="61" xfId="0" applyNumberFormat="1" applyFont="1" applyFill="1" applyBorder="1" applyAlignment="1" applyProtection="1">
      <alignment horizontal="center"/>
      <protection locked="0"/>
    </xf>
    <xf numFmtId="1" fontId="56" fillId="2" borderId="54" xfId="192" applyFont="1" applyFill="1" applyBorder="1" applyAlignment="1" applyProtection="1">
      <alignment horizontal="center"/>
    </xf>
    <xf numFmtId="1" fontId="56" fillId="2" borderId="0" xfId="192" applyFont="1" applyFill="1" applyBorder="1" applyAlignment="1" applyProtection="1">
      <alignment horizontal="center"/>
    </xf>
    <xf numFmtId="1" fontId="56" fillId="2" borderId="55" xfId="192" applyFont="1" applyFill="1" applyBorder="1" applyAlignment="1" applyProtection="1">
      <alignment horizontal="center"/>
    </xf>
    <xf numFmtId="167" fontId="80" fillId="0" borderId="60" xfId="0" applyFont="1" applyFill="1" applyBorder="1" applyAlignment="1" applyProtection="1">
      <alignment horizontal="center"/>
      <protection locked="0"/>
    </xf>
    <xf numFmtId="167" fontId="80" fillId="0" borderId="50" xfId="0" applyFont="1" applyFill="1" applyBorder="1" applyAlignment="1" applyProtection="1">
      <alignment horizontal="center"/>
      <protection locked="0"/>
    </xf>
    <xf numFmtId="167" fontId="80" fillId="0" borderId="65" xfId="0" applyFont="1" applyFill="1" applyBorder="1" applyAlignment="1" applyProtection="1">
      <alignment horizontal="center"/>
      <protection locked="0"/>
    </xf>
    <xf numFmtId="167" fontId="17" fillId="2" borderId="3" xfId="0" applyFont="1" applyFill="1" applyBorder="1" applyAlignment="1" applyProtection="1">
      <alignment horizontal="center"/>
    </xf>
    <xf numFmtId="167" fontId="17" fillId="2" borderId="4" xfId="0" applyFont="1" applyFill="1" applyBorder="1" applyAlignment="1" applyProtection="1">
      <alignment horizontal="center"/>
    </xf>
    <xf numFmtId="167" fontId="8" fillId="2" borderId="0" xfId="3" quotePrefix="1" applyNumberFormat="1" applyFont="1" applyFill="1" applyAlignment="1" applyProtection="1">
      <alignment horizontal="center"/>
    </xf>
    <xf numFmtId="167" fontId="8" fillId="2" borderId="0" xfId="3" applyNumberFormat="1" applyFont="1" applyFill="1" applyAlignment="1" applyProtection="1"/>
    <xf numFmtId="167" fontId="53" fillId="2" borderId="0" xfId="0" applyFont="1" applyFill="1" applyBorder="1" applyAlignment="1" applyProtection="1">
      <alignment horizontal="center"/>
    </xf>
    <xf numFmtId="167" fontId="14" fillId="2" borderId="0" xfId="0" applyFont="1" applyFill="1" applyAlignment="1" applyProtection="1"/>
    <xf numFmtId="167" fontId="18" fillId="2" borderId="0" xfId="0" applyFont="1" applyFill="1" applyAlignment="1" applyProtection="1">
      <alignment horizontal="center"/>
    </xf>
    <xf numFmtId="167" fontId="14" fillId="2" borderId="0" xfId="0" applyFont="1" applyFill="1" applyAlignment="1" applyProtection="1">
      <alignment horizontal="center"/>
    </xf>
    <xf numFmtId="167" fontId="17" fillId="2" borderId="0" xfId="0" applyFont="1" applyFill="1" applyAlignment="1" applyProtection="1">
      <alignment wrapText="1"/>
    </xf>
    <xf numFmtId="167" fontId="64" fillId="2" borderId="0" xfId="0" applyFont="1" applyFill="1" applyBorder="1" applyAlignment="1" applyProtection="1">
      <alignment horizontal="center"/>
    </xf>
    <xf numFmtId="167" fontId="45" fillId="2" borderId="0" xfId="0" applyFont="1" applyFill="1" applyAlignment="1" applyProtection="1">
      <alignment horizontal="center"/>
    </xf>
    <xf numFmtId="167" fontId="45" fillId="2" borderId="2" xfId="0" applyFont="1" applyFill="1" applyBorder="1" applyAlignment="1" applyProtection="1">
      <alignment horizontal="left"/>
    </xf>
    <xf numFmtId="167" fontId="17" fillId="2" borderId="0" xfId="0" applyFont="1" applyFill="1" applyAlignment="1" applyProtection="1"/>
    <xf numFmtId="167" fontId="45" fillId="2" borderId="3" xfId="0" applyFont="1" applyFill="1" applyBorder="1" applyAlignment="1" applyProtection="1">
      <alignment horizontal="center"/>
    </xf>
    <xf numFmtId="167" fontId="45" fillId="2" borderId="13" xfId="0" applyFont="1" applyFill="1" applyBorder="1" applyAlignment="1" applyProtection="1">
      <alignment horizontal="center"/>
    </xf>
    <xf numFmtId="167" fontId="45" fillId="2" borderId="4" xfId="0" applyFont="1" applyFill="1" applyBorder="1" applyAlignment="1" applyProtection="1">
      <alignment horizontal="center"/>
    </xf>
    <xf numFmtId="169" fontId="17" fillId="2" borderId="3" xfId="7" applyNumberFormat="1" applyFont="1" applyFill="1" applyBorder="1" applyAlignment="1" applyProtection="1">
      <alignment horizontal="center"/>
    </xf>
    <xf numFmtId="169" fontId="17" fillId="2" borderId="4" xfId="7" applyNumberFormat="1" applyFont="1" applyFill="1" applyBorder="1" applyAlignment="1" applyProtection="1">
      <alignment horizontal="center"/>
    </xf>
    <xf numFmtId="167" fontId="17" fillId="2" borderId="13" xfId="0" applyFont="1" applyFill="1" applyBorder="1" applyAlignment="1" applyProtection="1">
      <alignment horizontal="center"/>
    </xf>
    <xf numFmtId="169" fontId="45" fillId="2" borderId="3" xfId="7" applyNumberFormat="1" applyFont="1" applyFill="1" applyBorder="1" applyAlignment="1" applyProtection="1">
      <alignment horizontal="center"/>
    </xf>
    <xf numFmtId="169" fontId="45" fillId="2" borderId="4" xfId="7" applyNumberFormat="1" applyFont="1" applyFill="1" applyBorder="1" applyAlignment="1" applyProtection="1">
      <alignment horizontal="center"/>
    </xf>
    <xf numFmtId="167" fontId="45" fillId="2" borderId="31" xfId="0" applyFont="1" applyFill="1" applyBorder="1" applyAlignment="1" applyProtection="1">
      <alignment horizontal="center" vertical="center" wrapText="1"/>
    </xf>
    <xf numFmtId="167" fontId="45" fillId="2" borderId="16" xfId="0" applyFont="1" applyFill="1" applyBorder="1" applyAlignment="1" applyProtection="1">
      <alignment horizontal="center" vertical="center" wrapText="1"/>
    </xf>
    <xf numFmtId="167" fontId="45" fillId="2" borderId="12" xfId="0" applyFont="1" applyFill="1" applyBorder="1" applyAlignment="1" applyProtection="1">
      <alignment horizontal="center" vertical="center" wrapText="1"/>
    </xf>
    <xf numFmtId="167" fontId="8" fillId="0" borderId="0" xfId="3" applyNumberFormat="1" applyFont="1" applyAlignment="1" applyProtection="1"/>
    <xf numFmtId="167" fontId="45" fillId="2" borderId="0" xfId="0" applyFont="1" applyFill="1" applyAlignment="1" applyProtection="1"/>
    <xf numFmtId="167" fontId="45" fillId="2" borderId="0" xfId="0" applyFont="1" applyFill="1" applyBorder="1" applyAlignment="1" applyProtection="1">
      <alignment horizontal="center"/>
    </xf>
    <xf numFmtId="167" fontId="45" fillId="2" borderId="5" xfId="0" applyFont="1" applyFill="1" applyBorder="1" applyAlignment="1" applyProtection="1">
      <alignment horizontal="center"/>
    </xf>
    <xf numFmtId="167" fontId="45" fillId="2" borderId="7" xfId="0" applyFont="1" applyFill="1" applyBorder="1" applyAlignment="1" applyProtection="1">
      <alignment horizontal="center"/>
    </xf>
    <xf numFmtId="167" fontId="45" fillId="2" borderId="3" xfId="0" applyFont="1" applyFill="1" applyBorder="1" applyAlignment="1" applyProtection="1">
      <alignment horizontal="center" wrapText="1"/>
    </xf>
    <xf numFmtId="167" fontId="17" fillId="2" borderId="4" xfId="0" applyFont="1" applyFill="1" applyBorder="1" applyAlignment="1" applyProtection="1">
      <alignment wrapText="1"/>
    </xf>
    <xf numFmtId="169" fontId="17" fillId="2" borderId="3" xfId="6" applyNumberFormat="1" applyFont="1" applyFill="1" applyBorder="1" applyAlignment="1" applyProtection="1">
      <alignment horizontal="center"/>
    </xf>
    <xf numFmtId="169" fontId="17" fillId="2" borderId="4" xfId="6" applyNumberFormat="1" applyFont="1" applyFill="1" applyBorder="1" applyAlignment="1" applyProtection="1">
      <alignment horizontal="center"/>
    </xf>
    <xf numFmtId="167" fontId="45" fillId="2" borderId="10" xfId="0" applyFont="1" applyFill="1" applyBorder="1" applyAlignment="1" applyProtection="1">
      <alignment horizontal="center" vertical="center" wrapText="1"/>
    </xf>
    <xf numFmtId="167" fontId="17" fillId="2" borderId="0" xfId="0" applyFont="1" applyFill="1" applyAlignment="1" applyProtection="1">
      <alignment horizontal="left" wrapText="1"/>
    </xf>
    <xf numFmtId="167" fontId="8" fillId="2" borderId="0" xfId="3" applyNumberFormat="1" applyFont="1" applyFill="1" applyAlignment="1" applyProtection="1">
      <alignment horizontal="center"/>
    </xf>
    <xf numFmtId="167" fontId="45" fillId="2" borderId="10" xfId="0" applyFont="1" applyFill="1" applyBorder="1" applyAlignment="1" applyProtection="1">
      <alignment horizontal="center" wrapText="1"/>
    </xf>
    <xf numFmtId="167" fontId="45" fillId="2" borderId="12" xfId="0" applyFont="1" applyFill="1" applyBorder="1" applyAlignment="1" applyProtection="1">
      <alignment horizontal="center" wrapText="1"/>
    </xf>
    <xf numFmtId="167" fontId="45" fillId="2" borderId="10" xfId="0" applyFont="1" applyFill="1" applyBorder="1" applyAlignment="1" applyProtection="1">
      <alignment horizontal="center"/>
    </xf>
    <xf numFmtId="167" fontId="45" fillId="2" borderId="12" xfId="0" applyFont="1" applyFill="1" applyBorder="1" applyAlignment="1" applyProtection="1">
      <alignment horizontal="center"/>
    </xf>
    <xf numFmtId="167" fontId="45" fillId="2" borderId="2" xfId="0" applyFont="1" applyFill="1" applyBorder="1" applyAlignment="1" applyProtection="1">
      <alignment horizontal="center"/>
    </xf>
    <xf numFmtId="167" fontId="45" fillId="2" borderId="2" xfId="0" applyFont="1" applyFill="1" applyBorder="1" applyAlignment="1" applyProtection="1">
      <alignment horizontal="center" wrapText="1"/>
    </xf>
    <xf numFmtId="3" fontId="45" fillId="2" borderId="2" xfId="0" applyNumberFormat="1" applyFont="1" applyFill="1" applyBorder="1" applyAlignment="1" applyProtection="1">
      <alignment horizontal="left"/>
    </xf>
    <xf numFmtId="167" fontId="17" fillId="2" borderId="2" xfId="0" applyFont="1" applyFill="1" applyBorder="1" applyAlignment="1" applyProtection="1">
      <alignment horizontal="left"/>
    </xf>
    <xf numFmtId="167" fontId="17" fillId="2" borderId="2" xfId="0" applyFont="1" applyFill="1" applyBorder="1" applyAlignment="1" applyProtection="1">
      <alignment horizontal="center"/>
    </xf>
    <xf numFmtId="167" fontId="45" fillId="2" borderId="2" xfId="0" applyFont="1" applyFill="1" applyBorder="1" applyAlignment="1" applyProtection="1">
      <alignment horizontal="left" wrapText="1"/>
    </xf>
    <xf numFmtId="167" fontId="45" fillId="0" borderId="0" xfId="0" applyFont="1" applyAlignment="1"/>
    <xf numFmtId="167" fontId="17" fillId="0" borderId="0" xfId="0" applyFont="1" applyAlignment="1">
      <alignment horizontal="center"/>
    </xf>
    <xf numFmtId="167" fontId="45" fillId="2" borderId="41" xfId="0" applyFont="1" applyFill="1" applyBorder="1" applyAlignment="1" applyProtection="1">
      <alignment horizontal="center" vertical="center" wrapText="1"/>
    </xf>
    <xf numFmtId="167" fontId="45" fillId="2" borderId="42" xfId="0" applyFont="1" applyFill="1" applyBorder="1" applyAlignment="1" applyProtection="1">
      <alignment horizontal="center" vertical="center" wrapText="1"/>
    </xf>
    <xf numFmtId="167" fontId="45" fillId="2" borderId="43" xfId="0" applyFont="1" applyFill="1" applyBorder="1" applyAlignment="1" applyProtection="1">
      <alignment horizontal="center" vertical="center" wrapText="1"/>
    </xf>
    <xf numFmtId="167" fontId="45" fillId="2" borderId="39" xfId="0" applyFont="1" applyFill="1" applyBorder="1" applyAlignment="1" applyProtection="1">
      <alignment horizontal="center" vertical="center" wrapText="1"/>
    </xf>
    <xf numFmtId="167" fontId="45" fillId="2" borderId="44" xfId="0" applyFont="1" applyFill="1" applyBorder="1" applyAlignment="1" applyProtection="1">
      <alignment horizontal="center" vertical="center" wrapText="1"/>
    </xf>
    <xf numFmtId="167" fontId="45" fillId="2" borderId="45" xfId="0" applyFont="1" applyFill="1" applyBorder="1" applyAlignment="1" applyProtection="1">
      <alignment horizontal="center" vertical="center" wrapText="1"/>
    </xf>
    <xf numFmtId="167" fontId="17" fillId="2" borderId="2" xfId="0" applyFont="1" applyFill="1" applyBorder="1" applyAlignment="1" applyProtection="1">
      <alignment horizontal="center" vertical="top"/>
    </xf>
    <xf numFmtId="167" fontId="17" fillId="2" borderId="0" xfId="0" applyFont="1" applyFill="1" applyAlignment="1" applyProtection="1">
      <alignment horizontal="center"/>
    </xf>
    <xf numFmtId="167" fontId="45" fillId="2" borderId="0" xfId="0" quotePrefix="1" applyFont="1" applyFill="1" applyBorder="1" applyAlignment="1" applyProtection="1">
      <alignment horizontal="center"/>
    </xf>
    <xf numFmtId="167" fontId="64" fillId="2" borderId="0" xfId="0" quotePrefix="1" applyFont="1" applyFill="1" applyBorder="1" applyAlignment="1" applyProtection="1">
      <alignment horizontal="center"/>
    </xf>
    <xf numFmtId="167" fontId="45" fillId="2" borderId="0" xfId="0" applyFont="1" applyFill="1" applyBorder="1" applyAlignment="1" applyProtection="1">
      <alignment horizontal="center" vertical="center"/>
    </xf>
    <xf numFmtId="0" fontId="17" fillId="2" borderId="0" xfId="122" applyFont="1" applyFill="1" applyAlignment="1" applyProtection="1">
      <alignment horizontal="left"/>
    </xf>
    <xf numFmtId="0" fontId="8" fillId="2" borderId="0" xfId="3" quotePrefix="1" applyFont="1" applyFill="1" applyAlignment="1" applyProtection="1">
      <alignment horizontal="center"/>
    </xf>
    <xf numFmtId="0" fontId="8" fillId="2" borderId="0" xfId="3" applyFont="1" applyFill="1" applyAlignment="1" applyProtection="1">
      <alignment horizontal="center"/>
    </xf>
    <xf numFmtId="0" fontId="8" fillId="2" borderId="0" xfId="3" applyFont="1" applyFill="1" applyAlignment="1" applyProtection="1"/>
    <xf numFmtId="0" fontId="63" fillId="2" borderId="0" xfId="122" applyFont="1" applyFill="1" applyBorder="1" applyAlignment="1" applyProtection="1">
      <alignment horizontal="left"/>
    </xf>
    <xf numFmtId="0" fontId="45" fillId="2" borderId="0" xfId="122" applyFont="1" applyFill="1" applyBorder="1" applyAlignment="1" applyProtection="1">
      <alignment horizontal="center"/>
    </xf>
    <xf numFmtId="0" fontId="17" fillId="2" borderId="0" xfId="122" applyFont="1" applyFill="1" applyAlignment="1" applyProtection="1"/>
    <xf numFmtId="0" fontId="17" fillId="2" borderId="0" xfId="122" applyFont="1" applyFill="1" applyAlignment="1" applyProtection="1">
      <alignment horizontal="left" wrapText="1"/>
    </xf>
    <xf numFmtId="0" fontId="64" fillId="2" borderId="0" xfId="122" applyFont="1" applyFill="1" applyBorder="1" applyAlignment="1" applyProtection="1">
      <alignment horizontal="center"/>
    </xf>
    <xf numFmtId="0" fontId="45" fillId="2" borderId="0" xfId="122" applyFont="1" applyFill="1" applyAlignment="1" applyProtection="1">
      <alignment horizontal="center"/>
    </xf>
    <xf numFmtId="0" fontId="45" fillId="2" borderId="2" xfId="14" applyFont="1" applyFill="1" applyBorder="1" applyAlignment="1" applyProtection="1">
      <alignment horizontal="left"/>
    </xf>
    <xf numFmtId="0" fontId="58" fillId="2" borderId="0" xfId="14" applyFont="1" applyFill="1" applyAlignment="1" applyProtection="1">
      <alignment horizontal="left" vertical="distributed" wrapText="1"/>
    </xf>
    <xf numFmtId="0" fontId="45" fillId="2" borderId="0" xfId="14" applyFont="1" applyFill="1" applyBorder="1" applyAlignment="1" applyProtection="1">
      <alignment horizontal="center"/>
    </xf>
    <xf numFmtId="167" fontId="45" fillId="2" borderId="2" xfId="0" applyFont="1" applyFill="1" applyBorder="1" applyAlignment="1" applyProtection="1">
      <alignment horizontal="center" vertical="center"/>
    </xf>
    <xf numFmtId="167" fontId="45" fillId="0" borderId="0" xfId="0" applyFont="1" applyAlignment="1">
      <alignment horizontal="center"/>
    </xf>
    <xf numFmtId="167" fontId="45" fillId="2" borderId="4" xfId="0" applyFont="1" applyFill="1" applyBorder="1" applyAlignment="1" applyProtection="1">
      <alignment horizontal="center" wrapText="1"/>
    </xf>
    <xf numFmtId="167" fontId="17" fillId="0" borderId="3" xfId="0" applyFont="1" applyFill="1" applyBorder="1" applyAlignment="1" applyProtection="1">
      <alignment horizontal="left" vertical="center" wrapText="1"/>
      <protection locked="0"/>
    </xf>
    <xf numFmtId="167" fontId="17" fillId="0" borderId="13" xfId="0" applyFont="1" applyFill="1" applyBorder="1" applyAlignment="1" applyProtection="1">
      <alignment horizontal="left" vertical="center" wrapText="1"/>
      <protection locked="0"/>
    </xf>
    <xf numFmtId="167" fontId="17" fillId="0" borderId="4" xfId="0" applyFont="1" applyFill="1" applyBorder="1" applyAlignment="1" applyProtection="1">
      <alignment horizontal="left" vertical="center" wrapText="1"/>
      <protection locked="0"/>
    </xf>
    <xf numFmtId="167" fontId="58" fillId="2" borderId="0" xfId="0" applyFont="1" applyFill="1" applyBorder="1" applyAlignment="1" applyProtection="1">
      <alignment horizontal="left" wrapText="1"/>
    </xf>
    <xf numFmtId="167" fontId="58" fillId="2" borderId="0" xfId="0" applyFont="1" applyFill="1" applyBorder="1" applyAlignment="1" applyProtection="1">
      <alignment horizontal="left"/>
    </xf>
    <xf numFmtId="167" fontId="17" fillId="2" borderId="3" xfId="0" applyFont="1" applyFill="1" applyBorder="1" applyAlignment="1" applyProtection="1">
      <alignment horizontal="left" vertical="center" wrapText="1"/>
    </xf>
    <xf numFmtId="167" fontId="17" fillId="2" borderId="13" xfId="0" applyFont="1" applyFill="1" applyBorder="1" applyAlignment="1" applyProtection="1">
      <alignment horizontal="left" vertical="center" wrapText="1"/>
    </xf>
    <xf numFmtId="167" fontId="17" fillId="2" borderId="4" xfId="0" applyFont="1" applyFill="1" applyBorder="1" applyAlignment="1" applyProtection="1">
      <alignment horizontal="left" vertical="center" wrapText="1"/>
    </xf>
    <xf numFmtId="167" fontId="45" fillId="2" borderId="0" xfId="0" quotePrefix="1" applyFont="1" applyFill="1" applyAlignment="1" applyProtection="1">
      <alignment horizontal="center"/>
    </xf>
    <xf numFmtId="167" fontId="45" fillId="2" borderId="3" xfId="0" applyFont="1" applyFill="1" applyBorder="1" applyAlignment="1" applyProtection="1">
      <alignment horizontal="left" vertical="center"/>
    </xf>
    <xf numFmtId="167" fontId="45" fillId="2" borderId="13" xfId="0" applyFont="1" applyFill="1" applyBorder="1" applyAlignment="1" applyProtection="1">
      <alignment horizontal="left" vertical="center"/>
    </xf>
    <xf numFmtId="167" fontId="45" fillId="2" borderId="4" xfId="0" applyFont="1" applyFill="1" applyBorder="1" applyAlignment="1" applyProtection="1">
      <alignment horizontal="left" vertical="center"/>
    </xf>
    <xf numFmtId="167" fontId="45" fillId="2" borderId="13" xfId="0" applyFont="1" applyFill="1" applyBorder="1" applyAlignment="1" applyProtection="1">
      <alignment horizontal="center" vertical="center"/>
    </xf>
    <xf numFmtId="167" fontId="45" fillId="2" borderId="4" xfId="0" applyFont="1" applyFill="1" applyBorder="1" applyAlignment="1" applyProtection="1">
      <alignment horizontal="center" vertical="center"/>
    </xf>
  </cellXfs>
  <cellStyles count="18700">
    <cellStyle name="%" xfId="350"/>
    <cellStyle name="20% - Accent1 2" xfId="15"/>
    <cellStyle name="20% - Accent1 2 2" xfId="351"/>
    <cellStyle name="20% - Accent2 2" xfId="16"/>
    <cellStyle name="20% - Accent3 2" xfId="17"/>
    <cellStyle name="20% - Accent4 2" xfId="18"/>
    <cellStyle name="20% - Accent5 2" xfId="19"/>
    <cellStyle name="20% - Accent6 2" xfId="20"/>
    <cellStyle name="40% - Accent1 2" xfId="21"/>
    <cellStyle name="40% - Accent2 2" xfId="22"/>
    <cellStyle name="40% - Accent3 2" xfId="23"/>
    <cellStyle name="40% - Accent4 2" xfId="24"/>
    <cellStyle name="40% - Accent5 2" xfId="25"/>
    <cellStyle name="40% - Accent6 2" xfId="26"/>
    <cellStyle name="60% - Accent1 2" xfId="27"/>
    <cellStyle name="60% - Accent2 2" xfId="28"/>
    <cellStyle name="60% - Accent3 2" xfId="29"/>
    <cellStyle name="60% - Accent4 2" xfId="30"/>
    <cellStyle name="60% - Accent5 2" xfId="31"/>
    <cellStyle name="60% - Accent6 2" xfId="32"/>
    <cellStyle name="Accent1 2" xfId="33"/>
    <cellStyle name="Accent1 3" xfId="34"/>
    <cellStyle name="Accent1 4" xfId="35"/>
    <cellStyle name="Accent2 2" xfId="36"/>
    <cellStyle name="Accent2 3" xfId="37"/>
    <cellStyle name="Accent2 4" xfId="38"/>
    <cellStyle name="Accent3 2" xfId="39"/>
    <cellStyle name="Accent3 3" xfId="40"/>
    <cellStyle name="Accent3 4" xfId="41"/>
    <cellStyle name="Accent4 2" xfId="42"/>
    <cellStyle name="Accent4 3" xfId="43"/>
    <cellStyle name="Accent4 4" xfId="44"/>
    <cellStyle name="Accent5 2" xfId="45"/>
    <cellStyle name="Accent5 3" xfId="46"/>
    <cellStyle name="Accent5 4" xfId="47"/>
    <cellStyle name="Accent6 2" xfId="48"/>
    <cellStyle name="Accent6 3" xfId="49"/>
    <cellStyle name="Accent6 4" xfId="50"/>
    <cellStyle name="AttribBox" xfId="51"/>
    <cellStyle name="Attribute" xfId="52"/>
    <cellStyle name="Attribute 10" xfId="377"/>
    <cellStyle name="Attribute 2" xfId="378"/>
    <cellStyle name="Attribute 2 10" xfId="379"/>
    <cellStyle name="Attribute 2 2" xfId="380"/>
    <cellStyle name="Attribute 2 2 2" xfId="381"/>
    <cellStyle name="Attribute 2 2 3" xfId="382"/>
    <cellStyle name="Attribute 2 2 4" xfId="383"/>
    <cellStyle name="Attribute 2 2 5" xfId="384"/>
    <cellStyle name="Attribute 2 3" xfId="385"/>
    <cellStyle name="Attribute 2 3 2" xfId="386"/>
    <cellStyle name="Attribute 2 3 3" xfId="387"/>
    <cellStyle name="Attribute 2 3 4" xfId="388"/>
    <cellStyle name="Attribute 2 3 5" xfId="389"/>
    <cellStyle name="Attribute 2 4" xfId="390"/>
    <cellStyle name="Attribute 2 4 2" xfId="391"/>
    <cellStyle name="Attribute 2 4 3" xfId="392"/>
    <cellStyle name="Attribute 2 4 4" xfId="393"/>
    <cellStyle name="Attribute 2 4 5" xfId="394"/>
    <cellStyle name="Attribute 2 5" xfId="395"/>
    <cellStyle name="Attribute 2 5 2" xfId="396"/>
    <cellStyle name="Attribute 2 5 3" xfId="397"/>
    <cellStyle name="Attribute 2 5 4" xfId="398"/>
    <cellStyle name="Attribute 2 5 5" xfId="399"/>
    <cellStyle name="Attribute 2 6" xfId="400"/>
    <cellStyle name="Attribute 2 6 2" xfId="401"/>
    <cellStyle name="Attribute 2 6 3" xfId="402"/>
    <cellStyle name="Attribute 2 6 4" xfId="403"/>
    <cellStyle name="Attribute 2 6 5" xfId="404"/>
    <cellStyle name="Attribute 2 7" xfId="405"/>
    <cellStyle name="Attribute 2 8" xfId="406"/>
    <cellStyle name="Attribute 2 9" xfId="407"/>
    <cellStyle name="Attribute 3" xfId="408"/>
    <cellStyle name="Attribute 3 2" xfId="409"/>
    <cellStyle name="Attribute 3 3" xfId="410"/>
    <cellStyle name="Attribute 3 4" xfId="411"/>
    <cellStyle name="Attribute 3 5" xfId="412"/>
    <cellStyle name="Attribute 4" xfId="413"/>
    <cellStyle name="Attribute 4 2" xfId="414"/>
    <cellStyle name="Attribute 4 3" xfId="415"/>
    <cellStyle name="Attribute 4 4" xfId="416"/>
    <cellStyle name="Attribute 4 5" xfId="417"/>
    <cellStyle name="Attribute 5" xfId="418"/>
    <cellStyle name="Attribute 5 2" xfId="419"/>
    <cellStyle name="Attribute 5 3" xfId="420"/>
    <cellStyle name="Attribute 5 4" xfId="421"/>
    <cellStyle name="Attribute 5 5" xfId="422"/>
    <cellStyle name="Attribute 6" xfId="423"/>
    <cellStyle name="Attribute 6 2" xfId="424"/>
    <cellStyle name="Attribute 6 3" xfId="425"/>
    <cellStyle name="Attribute 6 4" xfId="426"/>
    <cellStyle name="Attribute 6 5" xfId="427"/>
    <cellStyle name="Attribute 7" xfId="428"/>
    <cellStyle name="Attribute 8" xfId="429"/>
    <cellStyle name="Attribute 9" xfId="430"/>
    <cellStyle name="Bad 2" xfId="53"/>
    <cellStyle name="Calculation 2" xfId="54"/>
    <cellStyle name="Calculation 2 10" xfId="431"/>
    <cellStyle name="Calculation 2 10 2" xfId="432"/>
    <cellStyle name="Calculation 2 10 3" xfId="433"/>
    <cellStyle name="Calculation 2 10 4" xfId="434"/>
    <cellStyle name="Calculation 2 10 5" xfId="435"/>
    <cellStyle name="Calculation 2 10 6" xfId="436"/>
    <cellStyle name="Calculation 2 10 7" xfId="437"/>
    <cellStyle name="Calculation 2 11" xfId="438"/>
    <cellStyle name="Calculation 2 11 2" xfId="439"/>
    <cellStyle name="Calculation 2 11 3" xfId="440"/>
    <cellStyle name="Calculation 2 11 4" xfId="441"/>
    <cellStyle name="Calculation 2 11 5" xfId="442"/>
    <cellStyle name="Calculation 2 11 6" xfId="443"/>
    <cellStyle name="Calculation 2 11 7" xfId="444"/>
    <cellStyle name="Calculation 2 12" xfId="445"/>
    <cellStyle name="Calculation 2 12 2" xfId="446"/>
    <cellStyle name="Calculation 2 12 3" xfId="447"/>
    <cellStyle name="Calculation 2 12 4" xfId="448"/>
    <cellStyle name="Calculation 2 12 5" xfId="449"/>
    <cellStyle name="Calculation 2 12 6" xfId="450"/>
    <cellStyle name="Calculation 2 12 7" xfId="451"/>
    <cellStyle name="Calculation 2 13" xfId="452"/>
    <cellStyle name="Calculation 2 13 2" xfId="453"/>
    <cellStyle name="Calculation 2 13 3" xfId="454"/>
    <cellStyle name="Calculation 2 13 4" xfId="455"/>
    <cellStyle name="Calculation 2 13 5" xfId="456"/>
    <cellStyle name="Calculation 2 13 6" xfId="457"/>
    <cellStyle name="Calculation 2 13 7" xfId="458"/>
    <cellStyle name="Calculation 2 14" xfId="459"/>
    <cellStyle name="Calculation 2 14 2" xfId="460"/>
    <cellStyle name="Calculation 2 14 3" xfId="461"/>
    <cellStyle name="Calculation 2 14 4" xfId="462"/>
    <cellStyle name="Calculation 2 14 5" xfId="463"/>
    <cellStyle name="Calculation 2 14 6" xfId="464"/>
    <cellStyle name="Calculation 2 14 7" xfId="465"/>
    <cellStyle name="Calculation 2 15" xfId="466"/>
    <cellStyle name="Calculation 2 15 2" xfId="467"/>
    <cellStyle name="Calculation 2 15 3" xfId="468"/>
    <cellStyle name="Calculation 2 15 4" xfId="469"/>
    <cellStyle name="Calculation 2 15 5" xfId="470"/>
    <cellStyle name="Calculation 2 15 6" xfId="471"/>
    <cellStyle name="Calculation 2 15 7" xfId="472"/>
    <cellStyle name="Calculation 2 16" xfId="473"/>
    <cellStyle name="Calculation 2 17" xfId="474"/>
    <cellStyle name="Calculation 2 18" xfId="475"/>
    <cellStyle name="Calculation 2 2" xfId="55"/>
    <cellStyle name="Calculation 2 2 10" xfId="476"/>
    <cellStyle name="Calculation 2 2 10 2" xfId="477"/>
    <cellStyle name="Calculation 2 2 10 3" xfId="478"/>
    <cellStyle name="Calculation 2 2 10 4" xfId="479"/>
    <cellStyle name="Calculation 2 2 10 5" xfId="480"/>
    <cellStyle name="Calculation 2 2 10 6" xfId="481"/>
    <cellStyle name="Calculation 2 2 10 7" xfId="482"/>
    <cellStyle name="Calculation 2 2 11" xfId="483"/>
    <cellStyle name="Calculation 2 2 11 2" xfId="484"/>
    <cellStyle name="Calculation 2 2 11 3" xfId="485"/>
    <cellStyle name="Calculation 2 2 11 4" xfId="486"/>
    <cellStyle name="Calculation 2 2 11 5" xfId="487"/>
    <cellStyle name="Calculation 2 2 11 6" xfId="488"/>
    <cellStyle name="Calculation 2 2 11 7" xfId="489"/>
    <cellStyle name="Calculation 2 2 12" xfId="490"/>
    <cellStyle name="Calculation 2 2 12 2" xfId="491"/>
    <cellStyle name="Calculation 2 2 12 3" xfId="492"/>
    <cellStyle name="Calculation 2 2 12 4" xfId="493"/>
    <cellStyle name="Calculation 2 2 12 5" xfId="494"/>
    <cellStyle name="Calculation 2 2 12 6" xfId="495"/>
    <cellStyle name="Calculation 2 2 12 7" xfId="496"/>
    <cellStyle name="Calculation 2 2 13" xfId="497"/>
    <cellStyle name="Calculation 2 2 13 2" xfId="498"/>
    <cellStyle name="Calculation 2 2 13 3" xfId="499"/>
    <cellStyle name="Calculation 2 2 13 4" xfId="500"/>
    <cellStyle name="Calculation 2 2 13 5" xfId="501"/>
    <cellStyle name="Calculation 2 2 13 6" xfId="502"/>
    <cellStyle name="Calculation 2 2 13 7" xfId="503"/>
    <cellStyle name="Calculation 2 2 14" xfId="504"/>
    <cellStyle name="Calculation 2 2 14 2" xfId="505"/>
    <cellStyle name="Calculation 2 2 14 3" xfId="506"/>
    <cellStyle name="Calculation 2 2 14 4" xfId="507"/>
    <cellStyle name="Calculation 2 2 14 5" xfId="508"/>
    <cellStyle name="Calculation 2 2 14 6" xfId="509"/>
    <cellStyle name="Calculation 2 2 14 7" xfId="510"/>
    <cellStyle name="Calculation 2 2 15" xfId="511"/>
    <cellStyle name="Calculation 2 2 16" xfId="512"/>
    <cellStyle name="Calculation 2 2 17" xfId="513"/>
    <cellStyle name="Calculation 2 2 2" xfId="56"/>
    <cellStyle name="Calculation 2 2 2 10" xfId="514"/>
    <cellStyle name="Calculation 2 2 2 10 2" xfId="515"/>
    <cellStyle name="Calculation 2 2 2 10 3" xfId="516"/>
    <cellStyle name="Calculation 2 2 2 10 4" xfId="517"/>
    <cellStyle name="Calculation 2 2 2 10 5" xfId="518"/>
    <cellStyle name="Calculation 2 2 2 10 6" xfId="519"/>
    <cellStyle name="Calculation 2 2 2 10 7" xfId="520"/>
    <cellStyle name="Calculation 2 2 2 11" xfId="521"/>
    <cellStyle name="Calculation 2 2 2 11 2" xfId="522"/>
    <cellStyle name="Calculation 2 2 2 11 3" xfId="523"/>
    <cellStyle name="Calculation 2 2 2 11 4" xfId="524"/>
    <cellStyle name="Calculation 2 2 2 11 5" xfId="525"/>
    <cellStyle name="Calculation 2 2 2 11 6" xfId="526"/>
    <cellStyle name="Calculation 2 2 2 11 7" xfId="527"/>
    <cellStyle name="Calculation 2 2 2 12" xfId="528"/>
    <cellStyle name="Calculation 2 2 2 12 2" xfId="529"/>
    <cellStyle name="Calculation 2 2 2 12 3" xfId="530"/>
    <cellStyle name="Calculation 2 2 2 12 4" xfId="531"/>
    <cellStyle name="Calculation 2 2 2 12 5" xfId="532"/>
    <cellStyle name="Calculation 2 2 2 12 6" xfId="533"/>
    <cellStyle name="Calculation 2 2 2 12 7" xfId="534"/>
    <cellStyle name="Calculation 2 2 2 13" xfId="535"/>
    <cellStyle name="Calculation 2 2 2 13 2" xfId="536"/>
    <cellStyle name="Calculation 2 2 2 13 3" xfId="537"/>
    <cellStyle name="Calculation 2 2 2 13 4" xfId="538"/>
    <cellStyle name="Calculation 2 2 2 13 5" xfId="539"/>
    <cellStyle name="Calculation 2 2 2 13 6" xfId="540"/>
    <cellStyle name="Calculation 2 2 2 13 7" xfId="541"/>
    <cellStyle name="Calculation 2 2 2 14" xfId="542"/>
    <cellStyle name="Calculation 2 2 2 14 2" xfId="543"/>
    <cellStyle name="Calculation 2 2 2 14 3" xfId="544"/>
    <cellStyle name="Calculation 2 2 2 14 4" xfId="545"/>
    <cellStyle name="Calculation 2 2 2 14 5" xfId="546"/>
    <cellStyle name="Calculation 2 2 2 14 6" xfId="547"/>
    <cellStyle name="Calculation 2 2 2 14 7" xfId="548"/>
    <cellStyle name="Calculation 2 2 2 15" xfId="549"/>
    <cellStyle name="Calculation 2 2 2 16" xfId="550"/>
    <cellStyle name="Calculation 2 2 2 17" xfId="551"/>
    <cellStyle name="Calculation 2 2 2 2" xfId="254"/>
    <cellStyle name="Calculation 2 2 2 2 10" xfId="552"/>
    <cellStyle name="Calculation 2 2 2 2 10 2" xfId="553"/>
    <cellStyle name="Calculation 2 2 2 2 10 3" xfId="554"/>
    <cellStyle name="Calculation 2 2 2 2 10 4" xfId="555"/>
    <cellStyle name="Calculation 2 2 2 2 10 5" xfId="556"/>
    <cellStyle name="Calculation 2 2 2 2 10 6" xfId="557"/>
    <cellStyle name="Calculation 2 2 2 2 10 7" xfId="558"/>
    <cellStyle name="Calculation 2 2 2 2 11" xfId="559"/>
    <cellStyle name="Calculation 2 2 2 2 11 2" xfId="560"/>
    <cellStyle name="Calculation 2 2 2 2 11 3" xfId="561"/>
    <cellStyle name="Calculation 2 2 2 2 11 4" xfId="562"/>
    <cellStyle name="Calculation 2 2 2 2 11 5" xfId="563"/>
    <cellStyle name="Calculation 2 2 2 2 11 6" xfId="564"/>
    <cellStyle name="Calculation 2 2 2 2 11 7" xfId="565"/>
    <cellStyle name="Calculation 2 2 2 2 12" xfId="566"/>
    <cellStyle name="Calculation 2 2 2 2 12 2" xfId="567"/>
    <cellStyle name="Calculation 2 2 2 2 12 3" xfId="568"/>
    <cellStyle name="Calculation 2 2 2 2 12 4" xfId="569"/>
    <cellStyle name="Calculation 2 2 2 2 12 5" xfId="570"/>
    <cellStyle name="Calculation 2 2 2 2 12 6" xfId="571"/>
    <cellStyle name="Calculation 2 2 2 2 12 7" xfId="572"/>
    <cellStyle name="Calculation 2 2 2 2 13" xfId="573"/>
    <cellStyle name="Calculation 2 2 2 2 13 2" xfId="574"/>
    <cellStyle name="Calculation 2 2 2 2 13 3" xfId="575"/>
    <cellStyle name="Calculation 2 2 2 2 13 4" xfId="576"/>
    <cellStyle name="Calculation 2 2 2 2 13 5" xfId="577"/>
    <cellStyle name="Calculation 2 2 2 2 13 6" xfId="578"/>
    <cellStyle name="Calculation 2 2 2 2 13 7" xfId="579"/>
    <cellStyle name="Calculation 2 2 2 2 14" xfId="580"/>
    <cellStyle name="Calculation 2 2 2 2 15" xfId="581"/>
    <cellStyle name="Calculation 2 2 2 2 16" xfId="582"/>
    <cellStyle name="Calculation 2 2 2 2 17" xfId="583"/>
    <cellStyle name="Calculation 2 2 2 2 2" xfId="584"/>
    <cellStyle name="Calculation 2 2 2 2 2 10" xfId="585"/>
    <cellStyle name="Calculation 2 2 2 2 2 10 2" xfId="586"/>
    <cellStyle name="Calculation 2 2 2 2 2 10 3" xfId="587"/>
    <cellStyle name="Calculation 2 2 2 2 2 10 4" xfId="588"/>
    <cellStyle name="Calculation 2 2 2 2 2 10 5" xfId="589"/>
    <cellStyle name="Calculation 2 2 2 2 2 10 6" xfId="590"/>
    <cellStyle name="Calculation 2 2 2 2 2 10 7" xfId="591"/>
    <cellStyle name="Calculation 2 2 2 2 2 11" xfId="592"/>
    <cellStyle name="Calculation 2 2 2 2 2 12" xfId="593"/>
    <cellStyle name="Calculation 2 2 2 2 2 13" xfId="594"/>
    <cellStyle name="Calculation 2 2 2 2 2 14" xfId="595"/>
    <cellStyle name="Calculation 2 2 2 2 2 2" xfId="596"/>
    <cellStyle name="Calculation 2 2 2 2 2 2 2" xfId="597"/>
    <cellStyle name="Calculation 2 2 2 2 2 2 3" xfId="598"/>
    <cellStyle name="Calculation 2 2 2 2 2 2 4" xfId="599"/>
    <cellStyle name="Calculation 2 2 2 2 2 2 5" xfId="600"/>
    <cellStyle name="Calculation 2 2 2 2 2 2 6" xfId="601"/>
    <cellStyle name="Calculation 2 2 2 2 2 2 7" xfId="602"/>
    <cellStyle name="Calculation 2 2 2 2 2 3" xfId="603"/>
    <cellStyle name="Calculation 2 2 2 2 2 3 2" xfId="604"/>
    <cellStyle name="Calculation 2 2 2 2 2 3 3" xfId="605"/>
    <cellStyle name="Calculation 2 2 2 2 2 3 4" xfId="606"/>
    <cellStyle name="Calculation 2 2 2 2 2 3 5" xfId="607"/>
    <cellStyle name="Calculation 2 2 2 2 2 3 6" xfId="608"/>
    <cellStyle name="Calculation 2 2 2 2 2 3 7" xfId="609"/>
    <cellStyle name="Calculation 2 2 2 2 2 4" xfId="610"/>
    <cellStyle name="Calculation 2 2 2 2 2 4 2" xfId="611"/>
    <cellStyle name="Calculation 2 2 2 2 2 4 3" xfId="612"/>
    <cellStyle name="Calculation 2 2 2 2 2 4 4" xfId="613"/>
    <cellStyle name="Calculation 2 2 2 2 2 4 5" xfId="614"/>
    <cellStyle name="Calculation 2 2 2 2 2 4 6" xfId="615"/>
    <cellStyle name="Calculation 2 2 2 2 2 4 7" xfId="616"/>
    <cellStyle name="Calculation 2 2 2 2 2 5" xfId="617"/>
    <cellStyle name="Calculation 2 2 2 2 2 5 2" xfId="618"/>
    <cellStyle name="Calculation 2 2 2 2 2 5 3" xfId="619"/>
    <cellStyle name="Calculation 2 2 2 2 2 5 4" xfId="620"/>
    <cellStyle name="Calculation 2 2 2 2 2 5 5" xfId="621"/>
    <cellStyle name="Calculation 2 2 2 2 2 5 6" xfId="622"/>
    <cellStyle name="Calculation 2 2 2 2 2 5 7" xfId="623"/>
    <cellStyle name="Calculation 2 2 2 2 2 6" xfId="624"/>
    <cellStyle name="Calculation 2 2 2 2 2 6 2" xfId="625"/>
    <cellStyle name="Calculation 2 2 2 2 2 6 3" xfId="626"/>
    <cellStyle name="Calculation 2 2 2 2 2 6 4" xfId="627"/>
    <cellStyle name="Calculation 2 2 2 2 2 6 5" xfId="628"/>
    <cellStyle name="Calculation 2 2 2 2 2 6 6" xfId="629"/>
    <cellStyle name="Calculation 2 2 2 2 2 6 7" xfId="630"/>
    <cellStyle name="Calculation 2 2 2 2 2 7" xfId="631"/>
    <cellStyle name="Calculation 2 2 2 2 2 7 2" xfId="632"/>
    <cellStyle name="Calculation 2 2 2 2 2 7 3" xfId="633"/>
    <cellStyle name="Calculation 2 2 2 2 2 7 4" xfId="634"/>
    <cellStyle name="Calculation 2 2 2 2 2 7 5" xfId="635"/>
    <cellStyle name="Calculation 2 2 2 2 2 7 6" xfId="636"/>
    <cellStyle name="Calculation 2 2 2 2 2 7 7" xfId="637"/>
    <cellStyle name="Calculation 2 2 2 2 2 8" xfId="638"/>
    <cellStyle name="Calculation 2 2 2 2 2 8 2" xfId="639"/>
    <cellStyle name="Calculation 2 2 2 2 2 8 3" xfId="640"/>
    <cellStyle name="Calculation 2 2 2 2 2 8 4" xfId="641"/>
    <cellStyle name="Calculation 2 2 2 2 2 8 5" xfId="642"/>
    <cellStyle name="Calculation 2 2 2 2 2 8 6" xfId="643"/>
    <cellStyle name="Calculation 2 2 2 2 2 8 7" xfId="644"/>
    <cellStyle name="Calculation 2 2 2 2 2 9" xfId="645"/>
    <cellStyle name="Calculation 2 2 2 2 2 9 2" xfId="646"/>
    <cellStyle name="Calculation 2 2 2 2 2 9 3" xfId="647"/>
    <cellStyle name="Calculation 2 2 2 2 2 9 4" xfId="648"/>
    <cellStyle name="Calculation 2 2 2 2 2 9 5" xfId="649"/>
    <cellStyle name="Calculation 2 2 2 2 2 9 6" xfId="650"/>
    <cellStyle name="Calculation 2 2 2 2 2 9 7" xfId="651"/>
    <cellStyle name="Calculation 2 2 2 2 3" xfId="652"/>
    <cellStyle name="Calculation 2 2 2 2 3 10" xfId="653"/>
    <cellStyle name="Calculation 2 2 2 2 3 10 2" xfId="654"/>
    <cellStyle name="Calculation 2 2 2 2 3 10 3" xfId="655"/>
    <cellStyle name="Calculation 2 2 2 2 3 10 4" xfId="656"/>
    <cellStyle name="Calculation 2 2 2 2 3 10 5" xfId="657"/>
    <cellStyle name="Calculation 2 2 2 2 3 10 6" xfId="658"/>
    <cellStyle name="Calculation 2 2 2 2 3 10 7" xfId="659"/>
    <cellStyle name="Calculation 2 2 2 2 3 11" xfId="660"/>
    <cellStyle name="Calculation 2 2 2 2 3 12" xfId="661"/>
    <cellStyle name="Calculation 2 2 2 2 3 13" xfId="662"/>
    <cellStyle name="Calculation 2 2 2 2 3 14" xfId="663"/>
    <cellStyle name="Calculation 2 2 2 2 3 2" xfId="664"/>
    <cellStyle name="Calculation 2 2 2 2 3 2 2" xfId="665"/>
    <cellStyle name="Calculation 2 2 2 2 3 2 3" xfId="666"/>
    <cellStyle name="Calculation 2 2 2 2 3 2 4" xfId="667"/>
    <cellStyle name="Calculation 2 2 2 2 3 2 5" xfId="668"/>
    <cellStyle name="Calculation 2 2 2 2 3 2 6" xfId="669"/>
    <cellStyle name="Calculation 2 2 2 2 3 2 7" xfId="670"/>
    <cellStyle name="Calculation 2 2 2 2 3 3" xfId="671"/>
    <cellStyle name="Calculation 2 2 2 2 3 3 2" xfId="672"/>
    <cellStyle name="Calculation 2 2 2 2 3 3 3" xfId="673"/>
    <cellStyle name="Calculation 2 2 2 2 3 3 4" xfId="674"/>
    <cellStyle name="Calculation 2 2 2 2 3 3 5" xfId="675"/>
    <cellStyle name="Calculation 2 2 2 2 3 3 6" xfId="676"/>
    <cellStyle name="Calculation 2 2 2 2 3 3 7" xfId="677"/>
    <cellStyle name="Calculation 2 2 2 2 3 4" xfId="678"/>
    <cellStyle name="Calculation 2 2 2 2 3 4 2" xfId="679"/>
    <cellStyle name="Calculation 2 2 2 2 3 4 3" xfId="680"/>
    <cellStyle name="Calculation 2 2 2 2 3 4 4" xfId="681"/>
    <cellStyle name="Calculation 2 2 2 2 3 4 5" xfId="682"/>
    <cellStyle name="Calculation 2 2 2 2 3 4 6" xfId="683"/>
    <cellStyle name="Calculation 2 2 2 2 3 4 7" xfId="684"/>
    <cellStyle name="Calculation 2 2 2 2 3 5" xfId="685"/>
    <cellStyle name="Calculation 2 2 2 2 3 5 2" xfId="686"/>
    <cellStyle name="Calculation 2 2 2 2 3 5 3" xfId="687"/>
    <cellStyle name="Calculation 2 2 2 2 3 5 4" xfId="688"/>
    <cellStyle name="Calculation 2 2 2 2 3 5 5" xfId="689"/>
    <cellStyle name="Calculation 2 2 2 2 3 5 6" xfId="690"/>
    <cellStyle name="Calculation 2 2 2 2 3 5 7" xfId="691"/>
    <cellStyle name="Calculation 2 2 2 2 3 6" xfId="692"/>
    <cellStyle name="Calculation 2 2 2 2 3 6 2" xfId="693"/>
    <cellStyle name="Calculation 2 2 2 2 3 6 3" xfId="694"/>
    <cellStyle name="Calculation 2 2 2 2 3 6 4" xfId="695"/>
    <cellStyle name="Calculation 2 2 2 2 3 6 5" xfId="696"/>
    <cellStyle name="Calculation 2 2 2 2 3 6 6" xfId="697"/>
    <cellStyle name="Calculation 2 2 2 2 3 6 7" xfId="698"/>
    <cellStyle name="Calculation 2 2 2 2 3 7" xfId="699"/>
    <cellStyle name="Calculation 2 2 2 2 3 7 2" xfId="700"/>
    <cellStyle name="Calculation 2 2 2 2 3 7 3" xfId="701"/>
    <cellStyle name="Calculation 2 2 2 2 3 7 4" xfId="702"/>
    <cellStyle name="Calculation 2 2 2 2 3 7 5" xfId="703"/>
    <cellStyle name="Calculation 2 2 2 2 3 7 6" xfId="704"/>
    <cellStyle name="Calculation 2 2 2 2 3 7 7" xfId="705"/>
    <cellStyle name="Calculation 2 2 2 2 3 8" xfId="706"/>
    <cellStyle name="Calculation 2 2 2 2 3 8 2" xfId="707"/>
    <cellStyle name="Calculation 2 2 2 2 3 8 3" xfId="708"/>
    <cellStyle name="Calculation 2 2 2 2 3 8 4" xfId="709"/>
    <cellStyle name="Calculation 2 2 2 2 3 8 5" xfId="710"/>
    <cellStyle name="Calculation 2 2 2 2 3 8 6" xfId="711"/>
    <cellStyle name="Calculation 2 2 2 2 3 8 7" xfId="712"/>
    <cellStyle name="Calculation 2 2 2 2 3 9" xfId="713"/>
    <cellStyle name="Calculation 2 2 2 2 3 9 2" xfId="714"/>
    <cellStyle name="Calculation 2 2 2 2 3 9 3" xfId="715"/>
    <cellStyle name="Calculation 2 2 2 2 3 9 4" xfId="716"/>
    <cellStyle name="Calculation 2 2 2 2 3 9 5" xfId="717"/>
    <cellStyle name="Calculation 2 2 2 2 3 9 6" xfId="718"/>
    <cellStyle name="Calculation 2 2 2 2 3 9 7" xfId="719"/>
    <cellStyle name="Calculation 2 2 2 2 4" xfId="720"/>
    <cellStyle name="Calculation 2 2 2 2 4 10" xfId="721"/>
    <cellStyle name="Calculation 2 2 2 2 4 10 2" xfId="722"/>
    <cellStyle name="Calculation 2 2 2 2 4 10 3" xfId="723"/>
    <cellStyle name="Calculation 2 2 2 2 4 10 4" xfId="724"/>
    <cellStyle name="Calculation 2 2 2 2 4 10 5" xfId="725"/>
    <cellStyle name="Calculation 2 2 2 2 4 10 6" xfId="726"/>
    <cellStyle name="Calculation 2 2 2 2 4 10 7" xfId="727"/>
    <cellStyle name="Calculation 2 2 2 2 4 11" xfId="728"/>
    <cellStyle name="Calculation 2 2 2 2 4 12" xfId="729"/>
    <cellStyle name="Calculation 2 2 2 2 4 13" xfId="730"/>
    <cellStyle name="Calculation 2 2 2 2 4 14" xfId="731"/>
    <cellStyle name="Calculation 2 2 2 2 4 2" xfId="732"/>
    <cellStyle name="Calculation 2 2 2 2 4 2 2" xfId="733"/>
    <cellStyle name="Calculation 2 2 2 2 4 2 3" xfId="734"/>
    <cellStyle name="Calculation 2 2 2 2 4 2 4" xfId="735"/>
    <cellStyle name="Calculation 2 2 2 2 4 2 5" xfId="736"/>
    <cellStyle name="Calculation 2 2 2 2 4 2 6" xfId="737"/>
    <cellStyle name="Calculation 2 2 2 2 4 2 7" xfId="738"/>
    <cellStyle name="Calculation 2 2 2 2 4 3" xfId="739"/>
    <cellStyle name="Calculation 2 2 2 2 4 3 2" xfId="740"/>
    <cellStyle name="Calculation 2 2 2 2 4 3 3" xfId="741"/>
    <cellStyle name="Calculation 2 2 2 2 4 3 4" xfId="742"/>
    <cellStyle name="Calculation 2 2 2 2 4 3 5" xfId="743"/>
    <cellStyle name="Calculation 2 2 2 2 4 3 6" xfId="744"/>
    <cellStyle name="Calculation 2 2 2 2 4 3 7" xfId="745"/>
    <cellStyle name="Calculation 2 2 2 2 4 4" xfId="746"/>
    <cellStyle name="Calculation 2 2 2 2 4 4 2" xfId="747"/>
    <cellStyle name="Calculation 2 2 2 2 4 4 3" xfId="748"/>
    <cellStyle name="Calculation 2 2 2 2 4 4 4" xfId="749"/>
    <cellStyle name="Calculation 2 2 2 2 4 4 5" xfId="750"/>
    <cellStyle name="Calculation 2 2 2 2 4 4 6" xfId="751"/>
    <cellStyle name="Calculation 2 2 2 2 4 4 7" xfId="752"/>
    <cellStyle name="Calculation 2 2 2 2 4 5" xfId="753"/>
    <cellStyle name="Calculation 2 2 2 2 4 5 2" xfId="754"/>
    <cellStyle name="Calculation 2 2 2 2 4 5 3" xfId="755"/>
    <cellStyle name="Calculation 2 2 2 2 4 5 4" xfId="756"/>
    <cellStyle name="Calculation 2 2 2 2 4 5 5" xfId="757"/>
    <cellStyle name="Calculation 2 2 2 2 4 5 6" xfId="758"/>
    <cellStyle name="Calculation 2 2 2 2 4 5 7" xfId="759"/>
    <cellStyle name="Calculation 2 2 2 2 4 6" xfId="760"/>
    <cellStyle name="Calculation 2 2 2 2 4 6 2" xfId="761"/>
    <cellStyle name="Calculation 2 2 2 2 4 6 3" xfId="762"/>
    <cellStyle name="Calculation 2 2 2 2 4 6 4" xfId="763"/>
    <cellStyle name="Calculation 2 2 2 2 4 6 5" xfId="764"/>
    <cellStyle name="Calculation 2 2 2 2 4 6 6" xfId="765"/>
    <cellStyle name="Calculation 2 2 2 2 4 6 7" xfId="766"/>
    <cellStyle name="Calculation 2 2 2 2 4 7" xfId="767"/>
    <cellStyle name="Calculation 2 2 2 2 4 7 2" xfId="768"/>
    <cellStyle name="Calculation 2 2 2 2 4 7 3" xfId="769"/>
    <cellStyle name="Calculation 2 2 2 2 4 7 4" xfId="770"/>
    <cellStyle name="Calculation 2 2 2 2 4 7 5" xfId="771"/>
    <cellStyle name="Calculation 2 2 2 2 4 7 6" xfId="772"/>
    <cellStyle name="Calculation 2 2 2 2 4 7 7" xfId="773"/>
    <cellStyle name="Calculation 2 2 2 2 4 8" xfId="774"/>
    <cellStyle name="Calculation 2 2 2 2 4 8 2" xfId="775"/>
    <cellStyle name="Calculation 2 2 2 2 4 8 3" xfId="776"/>
    <cellStyle name="Calculation 2 2 2 2 4 8 4" xfId="777"/>
    <cellStyle name="Calculation 2 2 2 2 4 8 5" xfId="778"/>
    <cellStyle name="Calculation 2 2 2 2 4 8 6" xfId="779"/>
    <cellStyle name="Calculation 2 2 2 2 4 8 7" xfId="780"/>
    <cellStyle name="Calculation 2 2 2 2 4 9" xfId="781"/>
    <cellStyle name="Calculation 2 2 2 2 4 9 2" xfId="782"/>
    <cellStyle name="Calculation 2 2 2 2 4 9 3" xfId="783"/>
    <cellStyle name="Calculation 2 2 2 2 4 9 4" xfId="784"/>
    <cellStyle name="Calculation 2 2 2 2 4 9 5" xfId="785"/>
    <cellStyle name="Calculation 2 2 2 2 4 9 6" xfId="786"/>
    <cellStyle name="Calculation 2 2 2 2 4 9 7" xfId="787"/>
    <cellStyle name="Calculation 2 2 2 2 5" xfId="788"/>
    <cellStyle name="Calculation 2 2 2 2 5 10" xfId="789"/>
    <cellStyle name="Calculation 2 2 2 2 5 10 2" xfId="790"/>
    <cellStyle name="Calculation 2 2 2 2 5 10 3" xfId="791"/>
    <cellStyle name="Calculation 2 2 2 2 5 10 4" xfId="792"/>
    <cellStyle name="Calculation 2 2 2 2 5 10 5" xfId="793"/>
    <cellStyle name="Calculation 2 2 2 2 5 10 6" xfId="794"/>
    <cellStyle name="Calculation 2 2 2 2 5 10 7" xfId="795"/>
    <cellStyle name="Calculation 2 2 2 2 5 11" xfId="796"/>
    <cellStyle name="Calculation 2 2 2 2 5 12" xfId="797"/>
    <cellStyle name="Calculation 2 2 2 2 5 13" xfId="798"/>
    <cellStyle name="Calculation 2 2 2 2 5 14" xfId="799"/>
    <cellStyle name="Calculation 2 2 2 2 5 2" xfId="800"/>
    <cellStyle name="Calculation 2 2 2 2 5 2 2" xfId="801"/>
    <cellStyle name="Calculation 2 2 2 2 5 2 3" xfId="802"/>
    <cellStyle name="Calculation 2 2 2 2 5 2 4" xfId="803"/>
    <cellStyle name="Calculation 2 2 2 2 5 2 5" xfId="804"/>
    <cellStyle name="Calculation 2 2 2 2 5 2 6" xfId="805"/>
    <cellStyle name="Calculation 2 2 2 2 5 2 7" xfId="806"/>
    <cellStyle name="Calculation 2 2 2 2 5 3" xfId="807"/>
    <cellStyle name="Calculation 2 2 2 2 5 3 2" xfId="808"/>
    <cellStyle name="Calculation 2 2 2 2 5 3 3" xfId="809"/>
    <cellStyle name="Calculation 2 2 2 2 5 3 4" xfId="810"/>
    <cellStyle name="Calculation 2 2 2 2 5 3 5" xfId="811"/>
    <cellStyle name="Calculation 2 2 2 2 5 3 6" xfId="812"/>
    <cellStyle name="Calculation 2 2 2 2 5 3 7" xfId="813"/>
    <cellStyle name="Calculation 2 2 2 2 5 4" xfId="814"/>
    <cellStyle name="Calculation 2 2 2 2 5 4 2" xfId="815"/>
    <cellStyle name="Calculation 2 2 2 2 5 4 3" xfId="816"/>
    <cellStyle name="Calculation 2 2 2 2 5 4 4" xfId="817"/>
    <cellStyle name="Calculation 2 2 2 2 5 4 5" xfId="818"/>
    <cellStyle name="Calculation 2 2 2 2 5 4 6" xfId="819"/>
    <cellStyle name="Calculation 2 2 2 2 5 4 7" xfId="820"/>
    <cellStyle name="Calculation 2 2 2 2 5 5" xfId="821"/>
    <cellStyle name="Calculation 2 2 2 2 5 5 2" xfId="822"/>
    <cellStyle name="Calculation 2 2 2 2 5 5 3" xfId="823"/>
    <cellStyle name="Calculation 2 2 2 2 5 5 4" xfId="824"/>
    <cellStyle name="Calculation 2 2 2 2 5 5 5" xfId="825"/>
    <cellStyle name="Calculation 2 2 2 2 5 5 6" xfId="826"/>
    <cellStyle name="Calculation 2 2 2 2 5 5 7" xfId="827"/>
    <cellStyle name="Calculation 2 2 2 2 5 6" xfId="828"/>
    <cellStyle name="Calculation 2 2 2 2 5 6 2" xfId="829"/>
    <cellStyle name="Calculation 2 2 2 2 5 6 3" xfId="830"/>
    <cellStyle name="Calculation 2 2 2 2 5 6 4" xfId="831"/>
    <cellStyle name="Calculation 2 2 2 2 5 6 5" xfId="832"/>
    <cellStyle name="Calculation 2 2 2 2 5 6 6" xfId="833"/>
    <cellStyle name="Calculation 2 2 2 2 5 6 7" xfId="834"/>
    <cellStyle name="Calculation 2 2 2 2 5 7" xfId="835"/>
    <cellStyle name="Calculation 2 2 2 2 5 7 2" xfId="836"/>
    <cellStyle name="Calculation 2 2 2 2 5 7 3" xfId="837"/>
    <cellStyle name="Calculation 2 2 2 2 5 7 4" xfId="838"/>
    <cellStyle name="Calculation 2 2 2 2 5 7 5" xfId="839"/>
    <cellStyle name="Calculation 2 2 2 2 5 7 6" xfId="840"/>
    <cellStyle name="Calculation 2 2 2 2 5 7 7" xfId="841"/>
    <cellStyle name="Calculation 2 2 2 2 5 8" xfId="842"/>
    <cellStyle name="Calculation 2 2 2 2 5 8 2" xfId="843"/>
    <cellStyle name="Calculation 2 2 2 2 5 8 3" xfId="844"/>
    <cellStyle name="Calculation 2 2 2 2 5 8 4" xfId="845"/>
    <cellStyle name="Calculation 2 2 2 2 5 8 5" xfId="846"/>
    <cellStyle name="Calculation 2 2 2 2 5 8 6" xfId="847"/>
    <cellStyle name="Calculation 2 2 2 2 5 8 7" xfId="848"/>
    <cellStyle name="Calculation 2 2 2 2 5 9" xfId="849"/>
    <cellStyle name="Calculation 2 2 2 2 5 9 2" xfId="850"/>
    <cellStyle name="Calculation 2 2 2 2 5 9 3" xfId="851"/>
    <cellStyle name="Calculation 2 2 2 2 5 9 4" xfId="852"/>
    <cellStyle name="Calculation 2 2 2 2 5 9 5" xfId="853"/>
    <cellStyle name="Calculation 2 2 2 2 5 9 6" xfId="854"/>
    <cellStyle name="Calculation 2 2 2 2 5 9 7" xfId="855"/>
    <cellStyle name="Calculation 2 2 2 2 6" xfId="856"/>
    <cellStyle name="Calculation 2 2 2 2 6 2" xfId="857"/>
    <cellStyle name="Calculation 2 2 2 2 6 3" xfId="858"/>
    <cellStyle name="Calculation 2 2 2 2 6 4" xfId="859"/>
    <cellStyle name="Calculation 2 2 2 2 6 5" xfId="860"/>
    <cellStyle name="Calculation 2 2 2 2 6 6" xfId="861"/>
    <cellStyle name="Calculation 2 2 2 2 6 7" xfId="862"/>
    <cellStyle name="Calculation 2 2 2 2 7" xfId="863"/>
    <cellStyle name="Calculation 2 2 2 2 7 2" xfId="864"/>
    <cellStyle name="Calculation 2 2 2 2 7 3" xfId="865"/>
    <cellStyle name="Calculation 2 2 2 2 7 4" xfId="866"/>
    <cellStyle name="Calculation 2 2 2 2 7 5" xfId="867"/>
    <cellStyle name="Calculation 2 2 2 2 7 6" xfId="868"/>
    <cellStyle name="Calculation 2 2 2 2 7 7" xfId="869"/>
    <cellStyle name="Calculation 2 2 2 2 8" xfId="870"/>
    <cellStyle name="Calculation 2 2 2 2 8 2" xfId="871"/>
    <cellStyle name="Calculation 2 2 2 2 8 3" xfId="872"/>
    <cellStyle name="Calculation 2 2 2 2 8 4" xfId="873"/>
    <cellStyle name="Calculation 2 2 2 2 8 5" xfId="874"/>
    <cellStyle name="Calculation 2 2 2 2 8 6" xfId="875"/>
    <cellStyle name="Calculation 2 2 2 2 8 7" xfId="876"/>
    <cellStyle name="Calculation 2 2 2 2 9" xfId="877"/>
    <cellStyle name="Calculation 2 2 2 2 9 2" xfId="878"/>
    <cellStyle name="Calculation 2 2 2 2 9 3" xfId="879"/>
    <cellStyle name="Calculation 2 2 2 2 9 4" xfId="880"/>
    <cellStyle name="Calculation 2 2 2 2 9 5" xfId="881"/>
    <cellStyle name="Calculation 2 2 2 2 9 6" xfId="882"/>
    <cellStyle name="Calculation 2 2 2 2 9 7" xfId="883"/>
    <cellStyle name="Calculation 2 2 2 3" xfId="884"/>
    <cellStyle name="Calculation 2 2 2 3 10" xfId="885"/>
    <cellStyle name="Calculation 2 2 2 3 10 2" xfId="886"/>
    <cellStyle name="Calculation 2 2 2 3 10 3" xfId="887"/>
    <cellStyle name="Calculation 2 2 2 3 10 4" xfId="888"/>
    <cellStyle name="Calculation 2 2 2 3 10 5" xfId="889"/>
    <cellStyle name="Calculation 2 2 2 3 10 6" xfId="890"/>
    <cellStyle name="Calculation 2 2 2 3 10 7" xfId="891"/>
    <cellStyle name="Calculation 2 2 2 3 11" xfId="892"/>
    <cellStyle name="Calculation 2 2 2 3 12" xfId="893"/>
    <cellStyle name="Calculation 2 2 2 3 13" xfId="894"/>
    <cellStyle name="Calculation 2 2 2 3 14" xfId="895"/>
    <cellStyle name="Calculation 2 2 2 3 2" xfId="896"/>
    <cellStyle name="Calculation 2 2 2 3 2 2" xfId="897"/>
    <cellStyle name="Calculation 2 2 2 3 2 3" xfId="898"/>
    <cellStyle name="Calculation 2 2 2 3 2 4" xfId="899"/>
    <cellStyle name="Calculation 2 2 2 3 2 5" xfId="900"/>
    <cellStyle name="Calculation 2 2 2 3 2 6" xfId="901"/>
    <cellStyle name="Calculation 2 2 2 3 2 7" xfId="902"/>
    <cellStyle name="Calculation 2 2 2 3 3" xfId="903"/>
    <cellStyle name="Calculation 2 2 2 3 3 2" xfId="904"/>
    <cellStyle name="Calculation 2 2 2 3 3 3" xfId="905"/>
    <cellStyle name="Calculation 2 2 2 3 3 4" xfId="906"/>
    <cellStyle name="Calculation 2 2 2 3 3 5" xfId="907"/>
    <cellStyle name="Calculation 2 2 2 3 3 6" xfId="908"/>
    <cellStyle name="Calculation 2 2 2 3 3 7" xfId="909"/>
    <cellStyle name="Calculation 2 2 2 3 4" xfId="910"/>
    <cellStyle name="Calculation 2 2 2 3 4 2" xfId="911"/>
    <cellStyle name="Calculation 2 2 2 3 4 3" xfId="912"/>
    <cellStyle name="Calculation 2 2 2 3 4 4" xfId="913"/>
    <cellStyle name="Calculation 2 2 2 3 4 5" xfId="914"/>
    <cellStyle name="Calculation 2 2 2 3 4 6" xfId="915"/>
    <cellStyle name="Calculation 2 2 2 3 4 7" xfId="916"/>
    <cellStyle name="Calculation 2 2 2 3 5" xfId="917"/>
    <cellStyle name="Calculation 2 2 2 3 5 2" xfId="918"/>
    <cellStyle name="Calculation 2 2 2 3 5 3" xfId="919"/>
    <cellStyle name="Calculation 2 2 2 3 5 4" xfId="920"/>
    <cellStyle name="Calculation 2 2 2 3 5 5" xfId="921"/>
    <cellStyle name="Calculation 2 2 2 3 5 6" xfId="922"/>
    <cellStyle name="Calculation 2 2 2 3 5 7" xfId="923"/>
    <cellStyle name="Calculation 2 2 2 3 6" xfId="924"/>
    <cellStyle name="Calculation 2 2 2 3 6 2" xfId="925"/>
    <cellStyle name="Calculation 2 2 2 3 6 3" xfId="926"/>
    <cellStyle name="Calculation 2 2 2 3 6 4" xfId="927"/>
    <cellStyle name="Calculation 2 2 2 3 6 5" xfId="928"/>
    <cellStyle name="Calculation 2 2 2 3 6 6" xfId="929"/>
    <cellStyle name="Calculation 2 2 2 3 6 7" xfId="930"/>
    <cellStyle name="Calculation 2 2 2 3 7" xfId="931"/>
    <cellStyle name="Calculation 2 2 2 3 7 2" xfId="932"/>
    <cellStyle name="Calculation 2 2 2 3 7 3" xfId="933"/>
    <cellStyle name="Calculation 2 2 2 3 7 4" xfId="934"/>
    <cellStyle name="Calculation 2 2 2 3 7 5" xfId="935"/>
    <cellStyle name="Calculation 2 2 2 3 7 6" xfId="936"/>
    <cellStyle name="Calculation 2 2 2 3 7 7" xfId="937"/>
    <cellStyle name="Calculation 2 2 2 3 8" xfId="938"/>
    <cellStyle name="Calculation 2 2 2 3 8 2" xfId="939"/>
    <cellStyle name="Calculation 2 2 2 3 8 3" xfId="940"/>
    <cellStyle name="Calculation 2 2 2 3 8 4" xfId="941"/>
    <cellStyle name="Calculation 2 2 2 3 8 5" xfId="942"/>
    <cellStyle name="Calculation 2 2 2 3 8 6" xfId="943"/>
    <cellStyle name="Calculation 2 2 2 3 8 7" xfId="944"/>
    <cellStyle name="Calculation 2 2 2 3 9" xfId="945"/>
    <cellStyle name="Calculation 2 2 2 3 9 2" xfId="946"/>
    <cellStyle name="Calculation 2 2 2 3 9 3" xfId="947"/>
    <cellStyle name="Calculation 2 2 2 3 9 4" xfId="948"/>
    <cellStyle name="Calculation 2 2 2 3 9 5" xfId="949"/>
    <cellStyle name="Calculation 2 2 2 3 9 6" xfId="950"/>
    <cellStyle name="Calculation 2 2 2 3 9 7" xfId="951"/>
    <cellStyle name="Calculation 2 2 2 4" xfId="952"/>
    <cellStyle name="Calculation 2 2 2 4 10" xfId="953"/>
    <cellStyle name="Calculation 2 2 2 4 10 2" xfId="954"/>
    <cellStyle name="Calculation 2 2 2 4 10 3" xfId="955"/>
    <cellStyle name="Calculation 2 2 2 4 10 4" xfId="956"/>
    <cellStyle name="Calculation 2 2 2 4 10 5" xfId="957"/>
    <cellStyle name="Calculation 2 2 2 4 10 6" xfId="958"/>
    <cellStyle name="Calculation 2 2 2 4 10 7" xfId="959"/>
    <cellStyle name="Calculation 2 2 2 4 11" xfId="960"/>
    <cellStyle name="Calculation 2 2 2 4 12" xfId="961"/>
    <cellStyle name="Calculation 2 2 2 4 13" xfId="962"/>
    <cellStyle name="Calculation 2 2 2 4 14" xfId="963"/>
    <cellStyle name="Calculation 2 2 2 4 2" xfId="964"/>
    <cellStyle name="Calculation 2 2 2 4 2 2" xfId="965"/>
    <cellStyle name="Calculation 2 2 2 4 2 3" xfId="966"/>
    <cellStyle name="Calculation 2 2 2 4 2 4" xfId="967"/>
    <cellStyle name="Calculation 2 2 2 4 2 5" xfId="968"/>
    <cellStyle name="Calculation 2 2 2 4 2 6" xfId="969"/>
    <cellStyle name="Calculation 2 2 2 4 2 7" xfId="970"/>
    <cellStyle name="Calculation 2 2 2 4 3" xfId="971"/>
    <cellStyle name="Calculation 2 2 2 4 3 2" xfId="972"/>
    <cellStyle name="Calculation 2 2 2 4 3 3" xfId="973"/>
    <cellStyle name="Calculation 2 2 2 4 3 4" xfId="974"/>
    <cellStyle name="Calculation 2 2 2 4 3 5" xfId="975"/>
    <cellStyle name="Calculation 2 2 2 4 3 6" xfId="976"/>
    <cellStyle name="Calculation 2 2 2 4 3 7" xfId="977"/>
    <cellStyle name="Calculation 2 2 2 4 4" xfId="978"/>
    <cellStyle name="Calculation 2 2 2 4 4 2" xfId="979"/>
    <cellStyle name="Calculation 2 2 2 4 4 3" xfId="980"/>
    <cellStyle name="Calculation 2 2 2 4 4 4" xfId="981"/>
    <cellStyle name="Calculation 2 2 2 4 4 5" xfId="982"/>
    <cellStyle name="Calculation 2 2 2 4 4 6" xfId="983"/>
    <cellStyle name="Calculation 2 2 2 4 4 7" xfId="984"/>
    <cellStyle name="Calculation 2 2 2 4 5" xfId="985"/>
    <cellStyle name="Calculation 2 2 2 4 5 2" xfId="986"/>
    <cellStyle name="Calculation 2 2 2 4 5 3" xfId="987"/>
    <cellStyle name="Calculation 2 2 2 4 5 4" xfId="988"/>
    <cellStyle name="Calculation 2 2 2 4 5 5" xfId="989"/>
    <cellStyle name="Calculation 2 2 2 4 5 6" xfId="990"/>
    <cellStyle name="Calculation 2 2 2 4 5 7" xfId="991"/>
    <cellStyle name="Calculation 2 2 2 4 6" xfId="992"/>
    <cellStyle name="Calculation 2 2 2 4 6 2" xfId="993"/>
    <cellStyle name="Calculation 2 2 2 4 6 3" xfId="994"/>
    <cellStyle name="Calculation 2 2 2 4 6 4" xfId="995"/>
    <cellStyle name="Calculation 2 2 2 4 6 5" xfId="996"/>
    <cellStyle name="Calculation 2 2 2 4 6 6" xfId="997"/>
    <cellStyle name="Calculation 2 2 2 4 6 7" xfId="998"/>
    <cellStyle name="Calculation 2 2 2 4 7" xfId="999"/>
    <cellStyle name="Calculation 2 2 2 4 7 2" xfId="1000"/>
    <cellStyle name="Calculation 2 2 2 4 7 3" xfId="1001"/>
    <cellStyle name="Calculation 2 2 2 4 7 4" xfId="1002"/>
    <cellStyle name="Calculation 2 2 2 4 7 5" xfId="1003"/>
    <cellStyle name="Calculation 2 2 2 4 7 6" xfId="1004"/>
    <cellStyle name="Calculation 2 2 2 4 7 7" xfId="1005"/>
    <cellStyle name="Calculation 2 2 2 4 8" xfId="1006"/>
    <cellStyle name="Calculation 2 2 2 4 8 2" xfId="1007"/>
    <cellStyle name="Calculation 2 2 2 4 8 3" xfId="1008"/>
    <cellStyle name="Calculation 2 2 2 4 8 4" xfId="1009"/>
    <cellStyle name="Calculation 2 2 2 4 8 5" xfId="1010"/>
    <cellStyle name="Calculation 2 2 2 4 8 6" xfId="1011"/>
    <cellStyle name="Calculation 2 2 2 4 8 7" xfId="1012"/>
    <cellStyle name="Calculation 2 2 2 4 9" xfId="1013"/>
    <cellStyle name="Calculation 2 2 2 4 9 2" xfId="1014"/>
    <cellStyle name="Calculation 2 2 2 4 9 3" xfId="1015"/>
    <cellStyle name="Calculation 2 2 2 4 9 4" xfId="1016"/>
    <cellStyle name="Calculation 2 2 2 4 9 5" xfId="1017"/>
    <cellStyle name="Calculation 2 2 2 4 9 6" xfId="1018"/>
    <cellStyle name="Calculation 2 2 2 4 9 7" xfId="1019"/>
    <cellStyle name="Calculation 2 2 2 5" xfId="1020"/>
    <cellStyle name="Calculation 2 2 2 5 10" xfId="1021"/>
    <cellStyle name="Calculation 2 2 2 5 10 2" xfId="1022"/>
    <cellStyle name="Calculation 2 2 2 5 10 3" xfId="1023"/>
    <cellStyle name="Calculation 2 2 2 5 10 4" xfId="1024"/>
    <cellStyle name="Calculation 2 2 2 5 10 5" xfId="1025"/>
    <cellStyle name="Calculation 2 2 2 5 10 6" xfId="1026"/>
    <cellStyle name="Calculation 2 2 2 5 10 7" xfId="1027"/>
    <cellStyle name="Calculation 2 2 2 5 11" xfId="1028"/>
    <cellStyle name="Calculation 2 2 2 5 12" xfId="1029"/>
    <cellStyle name="Calculation 2 2 2 5 13" xfId="1030"/>
    <cellStyle name="Calculation 2 2 2 5 14" xfId="1031"/>
    <cellStyle name="Calculation 2 2 2 5 2" xfId="1032"/>
    <cellStyle name="Calculation 2 2 2 5 2 2" xfId="1033"/>
    <cellStyle name="Calculation 2 2 2 5 2 3" xfId="1034"/>
    <cellStyle name="Calculation 2 2 2 5 2 4" xfId="1035"/>
    <cellStyle name="Calculation 2 2 2 5 2 5" xfId="1036"/>
    <cellStyle name="Calculation 2 2 2 5 2 6" xfId="1037"/>
    <cellStyle name="Calculation 2 2 2 5 2 7" xfId="1038"/>
    <cellStyle name="Calculation 2 2 2 5 3" xfId="1039"/>
    <cellStyle name="Calculation 2 2 2 5 3 2" xfId="1040"/>
    <cellStyle name="Calculation 2 2 2 5 3 3" xfId="1041"/>
    <cellStyle name="Calculation 2 2 2 5 3 4" xfId="1042"/>
    <cellStyle name="Calculation 2 2 2 5 3 5" xfId="1043"/>
    <cellStyle name="Calculation 2 2 2 5 3 6" xfId="1044"/>
    <cellStyle name="Calculation 2 2 2 5 3 7" xfId="1045"/>
    <cellStyle name="Calculation 2 2 2 5 4" xfId="1046"/>
    <cellStyle name="Calculation 2 2 2 5 4 2" xfId="1047"/>
    <cellStyle name="Calculation 2 2 2 5 4 3" xfId="1048"/>
    <cellStyle name="Calculation 2 2 2 5 4 4" xfId="1049"/>
    <cellStyle name="Calculation 2 2 2 5 4 5" xfId="1050"/>
    <cellStyle name="Calculation 2 2 2 5 4 6" xfId="1051"/>
    <cellStyle name="Calculation 2 2 2 5 4 7" xfId="1052"/>
    <cellStyle name="Calculation 2 2 2 5 5" xfId="1053"/>
    <cellStyle name="Calculation 2 2 2 5 5 2" xfId="1054"/>
    <cellStyle name="Calculation 2 2 2 5 5 3" xfId="1055"/>
    <cellStyle name="Calculation 2 2 2 5 5 4" xfId="1056"/>
    <cellStyle name="Calculation 2 2 2 5 5 5" xfId="1057"/>
    <cellStyle name="Calculation 2 2 2 5 5 6" xfId="1058"/>
    <cellStyle name="Calculation 2 2 2 5 5 7" xfId="1059"/>
    <cellStyle name="Calculation 2 2 2 5 6" xfId="1060"/>
    <cellStyle name="Calculation 2 2 2 5 6 2" xfId="1061"/>
    <cellStyle name="Calculation 2 2 2 5 6 3" xfId="1062"/>
    <cellStyle name="Calculation 2 2 2 5 6 4" xfId="1063"/>
    <cellStyle name="Calculation 2 2 2 5 6 5" xfId="1064"/>
    <cellStyle name="Calculation 2 2 2 5 6 6" xfId="1065"/>
    <cellStyle name="Calculation 2 2 2 5 6 7" xfId="1066"/>
    <cellStyle name="Calculation 2 2 2 5 7" xfId="1067"/>
    <cellStyle name="Calculation 2 2 2 5 7 2" xfId="1068"/>
    <cellStyle name="Calculation 2 2 2 5 7 3" xfId="1069"/>
    <cellStyle name="Calculation 2 2 2 5 7 4" xfId="1070"/>
    <cellStyle name="Calculation 2 2 2 5 7 5" xfId="1071"/>
    <cellStyle name="Calculation 2 2 2 5 7 6" xfId="1072"/>
    <cellStyle name="Calculation 2 2 2 5 7 7" xfId="1073"/>
    <cellStyle name="Calculation 2 2 2 5 8" xfId="1074"/>
    <cellStyle name="Calculation 2 2 2 5 8 2" xfId="1075"/>
    <cellStyle name="Calculation 2 2 2 5 8 3" xfId="1076"/>
    <cellStyle name="Calculation 2 2 2 5 8 4" xfId="1077"/>
    <cellStyle name="Calculation 2 2 2 5 8 5" xfId="1078"/>
    <cellStyle name="Calculation 2 2 2 5 8 6" xfId="1079"/>
    <cellStyle name="Calculation 2 2 2 5 8 7" xfId="1080"/>
    <cellStyle name="Calculation 2 2 2 5 9" xfId="1081"/>
    <cellStyle name="Calculation 2 2 2 5 9 2" xfId="1082"/>
    <cellStyle name="Calculation 2 2 2 5 9 3" xfId="1083"/>
    <cellStyle name="Calculation 2 2 2 5 9 4" xfId="1084"/>
    <cellStyle name="Calculation 2 2 2 5 9 5" xfId="1085"/>
    <cellStyle name="Calculation 2 2 2 5 9 6" xfId="1086"/>
    <cellStyle name="Calculation 2 2 2 5 9 7" xfId="1087"/>
    <cellStyle name="Calculation 2 2 2 6" xfId="1088"/>
    <cellStyle name="Calculation 2 2 2 6 10" xfId="1089"/>
    <cellStyle name="Calculation 2 2 2 6 10 2" xfId="1090"/>
    <cellStyle name="Calculation 2 2 2 6 10 3" xfId="1091"/>
    <cellStyle name="Calculation 2 2 2 6 10 4" xfId="1092"/>
    <cellStyle name="Calculation 2 2 2 6 10 5" xfId="1093"/>
    <cellStyle name="Calculation 2 2 2 6 10 6" xfId="1094"/>
    <cellStyle name="Calculation 2 2 2 6 10 7" xfId="1095"/>
    <cellStyle name="Calculation 2 2 2 6 11" xfId="1096"/>
    <cellStyle name="Calculation 2 2 2 6 12" xfId="1097"/>
    <cellStyle name="Calculation 2 2 2 6 13" xfId="1098"/>
    <cellStyle name="Calculation 2 2 2 6 14" xfId="1099"/>
    <cellStyle name="Calculation 2 2 2 6 2" xfId="1100"/>
    <cellStyle name="Calculation 2 2 2 6 2 2" xfId="1101"/>
    <cellStyle name="Calculation 2 2 2 6 2 3" xfId="1102"/>
    <cellStyle name="Calculation 2 2 2 6 2 4" xfId="1103"/>
    <cellStyle name="Calculation 2 2 2 6 2 5" xfId="1104"/>
    <cellStyle name="Calculation 2 2 2 6 2 6" xfId="1105"/>
    <cellStyle name="Calculation 2 2 2 6 2 7" xfId="1106"/>
    <cellStyle name="Calculation 2 2 2 6 3" xfId="1107"/>
    <cellStyle name="Calculation 2 2 2 6 3 2" xfId="1108"/>
    <cellStyle name="Calculation 2 2 2 6 3 3" xfId="1109"/>
    <cellStyle name="Calculation 2 2 2 6 3 4" xfId="1110"/>
    <cellStyle name="Calculation 2 2 2 6 3 5" xfId="1111"/>
    <cellStyle name="Calculation 2 2 2 6 3 6" xfId="1112"/>
    <cellStyle name="Calculation 2 2 2 6 3 7" xfId="1113"/>
    <cellStyle name="Calculation 2 2 2 6 4" xfId="1114"/>
    <cellStyle name="Calculation 2 2 2 6 4 2" xfId="1115"/>
    <cellStyle name="Calculation 2 2 2 6 4 3" xfId="1116"/>
    <cellStyle name="Calculation 2 2 2 6 4 4" xfId="1117"/>
    <cellStyle name="Calculation 2 2 2 6 4 5" xfId="1118"/>
    <cellStyle name="Calculation 2 2 2 6 4 6" xfId="1119"/>
    <cellStyle name="Calculation 2 2 2 6 4 7" xfId="1120"/>
    <cellStyle name="Calculation 2 2 2 6 5" xfId="1121"/>
    <cellStyle name="Calculation 2 2 2 6 5 2" xfId="1122"/>
    <cellStyle name="Calculation 2 2 2 6 5 3" xfId="1123"/>
    <cellStyle name="Calculation 2 2 2 6 5 4" xfId="1124"/>
    <cellStyle name="Calculation 2 2 2 6 5 5" xfId="1125"/>
    <cellStyle name="Calculation 2 2 2 6 5 6" xfId="1126"/>
    <cellStyle name="Calculation 2 2 2 6 5 7" xfId="1127"/>
    <cellStyle name="Calculation 2 2 2 6 6" xfId="1128"/>
    <cellStyle name="Calculation 2 2 2 6 6 2" xfId="1129"/>
    <cellStyle name="Calculation 2 2 2 6 6 3" xfId="1130"/>
    <cellStyle name="Calculation 2 2 2 6 6 4" xfId="1131"/>
    <cellStyle name="Calculation 2 2 2 6 6 5" xfId="1132"/>
    <cellStyle name="Calculation 2 2 2 6 6 6" xfId="1133"/>
    <cellStyle name="Calculation 2 2 2 6 6 7" xfId="1134"/>
    <cellStyle name="Calculation 2 2 2 6 7" xfId="1135"/>
    <cellStyle name="Calculation 2 2 2 6 7 2" xfId="1136"/>
    <cellStyle name="Calculation 2 2 2 6 7 3" xfId="1137"/>
    <cellStyle name="Calculation 2 2 2 6 7 4" xfId="1138"/>
    <cellStyle name="Calculation 2 2 2 6 7 5" xfId="1139"/>
    <cellStyle name="Calculation 2 2 2 6 7 6" xfId="1140"/>
    <cellStyle name="Calculation 2 2 2 6 7 7" xfId="1141"/>
    <cellStyle name="Calculation 2 2 2 6 8" xfId="1142"/>
    <cellStyle name="Calculation 2 2 2 6 8 2" xfId="1143"/>
    <cellStyle name="Calculation 2 2 2 6 8 3" xfId="1144"/>
    <cellStyle name="Calculation 2 2 2 6 8 4" xfId="1145"/>
    <cellStyle name="Calculation 2 2 2 6 8 5" xfId="1146"/>
    <cellStyle name="Calculation 2 2 2 6 8 6" xfId="1147"/>
    <cellStyle name="Calculation 2 2 2 6 8 7" xfId="1148"/>
    <cellStyle name="Calculation 2 2 2 6 9" xfId="1149"/>
    <cellStyle name="Calculation 2 2 2 6 9 2" xfId="1150"/>
    <cellStyle name="Calculation 2 2 2 6 9 3" xfId="1151"/>
    <cellStyle name="Calculation 2 2 2 6 9 4" xfId="1152"/>
    <cellStyle name="Calculation 2 2 2 6 9 5" xfId="1153"/>
    <cellStyle name="Calculation 2 2 2 6 9 6" xfId="1154"/>
    <cellStyle name="Calculation 2 2 2 6 9 7" xfId="1155"/>
    <cellStyle name="Calculation 2 2 2 7" xfId="1156"/>
    <cellStyle name="Calculation 2 2 2 7 2" xfId="1157"/>
    <cellStyle name="Calculation 2 2 2 7 3" xfId="1158"/>
    <cellStyle name="Calculation 2 2 2 7 4" xfId="1159"/>
    <cellStyle name="Calculation 2 2 2 7 5" xfId="1160"/>
    <cellStyle name="Calculation 2 2 2 7 6" xfId="1161"/>
    <cellStyle name="Calculation 2 2 2 7 7" xfId="1162"/>
    <cellStyle name="Calculation 2 2 2 8" xfId="1163"/>
    <cellStyle name="Calculation 2 2 2 8 2" xfId="1164"/>
    <cellStyle name="Calculation 2 2 2 8 3" xfId="1165"/>
    <cellStyle name="Calculation 2 2 2 8 4" xfId="1166"/>
    <cellStyle name="Calculation 2 2 2 8 5" xfId="1167"/>
    <cellStyle name="Calculation 2 2 2 8 6" xfId="1168"/>
    <cellStyle name="Calculation 2 2 2 8 7" xfId="1169"/>
    <cellStyle name="Calculation 2 2 2 9" xfId="1170"/>
    <cellStyle name="Calculation 2 2 2 9 2" xfId="1171"/>
    <cellStyle name="Calculation 2 2 2 9 3" xfId="1172"/>
    <cellStyle name="Calculation 2 2 2 9 4" xfId="1173"/>
    <cellStyle name="Calculation 2 2 2 9 5" xfId="1174"/>
    <cellStyle name="Calculation 2 2 2 9 6" xfId="1175"/>
    <cellStyle name="Calculation 2 2 2 9 7" xfId="1176"/>
    <cellStyle name="Calculation 2 2 3" xfId="253"/>
    <cellStyle name="Calculation 2 2 3 10" xfId="1177"/>
    <cellStyle name="Calculation 2 2 3 10 2" xfId="1178"/>
    <cellStyle name="Calculation 2 2 3 10 3" xfId="1179"/>
    <cellStyle name="Calculation 2 2 3 10 4" xfId="1180"/>
    <cellStyle name="Calculation 2 2 3 10 5" xfId="1181"/>
    <cellStyle name="Calculation 2 2 3 10 6" xfId="1182"/>
    <cellStyle name="Calculation 2 2 3 10 7" xfId="1183"/>
    <cellStyle name="Calculation 2 2 3 11" xfId="1184"/>
    <cellStyle name="Calculation 2 2 3 11 2" xfId="1185"/>
    <cellStyle name="Calculation 2 2 3 11 3" xfId="1186"/>
    <cellStyle name="Calculation 2 2 3 11 4" xfId="1187"/>
    <cellStyle name="Calculation 2 2 3 11 5" xfId="1188"/>
    <cellStyle name="Calculation 2 2 3 11 6" xfId="1189"/>
    <cellStyle name="Calculation 2 2 3 11 7" xfId="1190"/>
    <cellStyle name="Calculation 2 2 3 12" xfId="1191"/>
    <cellStyle name="Calculation 2 2 3 12 2" xfId="1192"/>
    <cellStyle name="Calculation 2 2 3 12 3" xfId="1193"/>
    <cellStyle name="Calculation 2 2 3 12 4" xfId="1194"/>
    <cellStyle name="Calculation 2 2 3 12 5" xfId="1195"/>
    <cellStyle name="Calculation 2 2 3 12 6" xfId="1196"/>
    <cellStyle name="Calculation 2 2 3 12 7" xfId="1197"/>
    <cellStyle name="Calculation 2 2 3 13" xfId="1198"/>
    <cellStyle name="Calculation 2 2 3 13 2" xfId="1199"/>
    <cellStyle name="Calculation 2 2 3 13 3" xfId="1200"/>
    <cellStyle name="Calculation 2 2 3 13 4" xfId="1201"/>
    <cellStyle name="Calculation 2 2 3 13 5" xfId="1202"/>
    <cellStyle name="Calculation 2 2 3 13 6" xfId="1203"/>
    <cellStyle name="Calculation 2 2 3 13 7" xfId="1204"/>
    <cellStyle name="Calculation 2 2 3 14" xfId="1205"/>
    <cellStyle name="Calculation 2 2 3 15" xfId="1206"/>
    <cellStyle name="Calculation 2 2 3 16" xfId="1207"/>
    <cellStyle name="Calculation 2 2 3 17" xfId="1208"/>
    <cellStyle name="Calculation 2 2 3 2" xfId="1209"/>
    <cellStyle name="Calculation 2 2 3 2 10" xfId="1210"/>
    <cellStyle name="Calculation 2 2 3 2 10 2" xfId="1211"/>
    <cellStyle name="Calculation 2 2 3 2 10 3" xfId="1212"/>
    <cellStyle name="Calculation 2 2 3 2 10 4" xfId="1213"/>
    <cellStyle name="Calculation 2 2 3 2 10 5" xfId="1214"/>
    <cellStyle name="Calculation 2 2 3 2 10 6" xfId="1215"/>
    <cellStyle name="Calculation 2 2 3 2 10 7" xfId="1216"/>
    <cellStyle name="Calculation 2 2 3 2 11" xfId="1217"/>
    <cellStyle name="Calculation 2 2 3 2 12" xfId="1218"/>
    <cellStyle name="Calculation 2 2 3 2 13" xfId="1219"/>
    <cellStyle name="Calculation 2 2 3 2 14" xfId="1220"/>
    <cellStyle name="Calculation 2 2 3 2 2" xfId="1221"/>
    <cellStyle name="Calculation 2 2 3 2 2 2" xfId="1222"/>
    <cellStyle name="Calculation 2 2 3 2 2 3" xfId="1223"/>
    <cellStyle name="Calculation 2 2 3 2 2 4" xfId="1224"/>
    <cellStyle name="Calculation 2 2 3 2 2 5" xfId="1225"/>
    <cellStyle name="Calculation 2 2 3 2 2 6" xfId="1226"/>
    <cellStyle name="Calculation 2 2 3 2 2 7" xfId="1227"/>
    <cellStyle name="Calculation 2 2 3 2 3" xfId="1228"/>
    <cellStyle name="Calculation 2 2 3 2 3 2" xfId="1229"/>
    <cellStyle name="Calculation 2 2 3 2 3 3" xfId="1230"/>
    <cellStyle name="Calculation 2 2 3 2 3 4" xfId="1231"/>
    <cellStyle name="Calculation 2 2 3 2 3 5" xfId="1232"/>
    <cellStyle name="Calculation 2 2 3 2 3 6" xfId="1233"/>
    <cellStyle name="Calculation 2 2 3 2 3 7" xfId="1234"/>
    <cellStyle name="Calculation 2 2 3 2 4" xfId="1235"/>
    <cellStyle name="Calculation 2 2 3 2 4 2" xfId="1236"/>
    <cellStyle name="Calculation 2 2 3 2 4 3" xfId="1237"/>
    <cellStyle name="Calculation 2 2 3 2 4 4" xfId="1238"/>
    <cellStyle name="Calculation 2 2 3 2 4 5" xfId="1239"/>
    <cellStyle name="Calculation 2 2 3 2 4 6" xfId="1240"/>
    <cellStyle name="Calculation 2 2 3 2 4 7" xfId="1241"/>
    <cellStyle name="Calculation 2 2 3 2 5" xfId="1242"/>
    <cellStyle name="Calculation 2 2 3 2 5 2" xfId="1243"/>
    <cellStyle name="Calculation 2 2 3 2 5 3" xfId="1244"/>
    <cellStyle name="Calculation 2 2 3 2 5 4" xfId="1245"/>
    <cellStyle name="Calculation 2 2 3 2 5 5" xfId="1246"/>
    <cellStyle name="Calculation 2 2 3 2 5 6" xfId="1247"/>
    <cellStyle name="Calculation 2 2 3 2 5 7" xfId="1248"/>
    <cellStyle name="Calculation 2 2 3 2 6" xfId="1249"/>
    <cellStyle name="Calculation 2 2 3 2 6 2" xfId="1250"/>
    <cellStyle name="Calculation 2 2 3 2 6 3" xfId="1251"/>
    <cellStyle name="Calculation 2 2 3 2 6 4" xfId="1252"/>
    <cellStyle name="Calculation 2 2 3 2 6 5" xfId="1253"/>
    <cellStyle name="Calculation 2 2 3 2 6 6" xfId="1254"/>
    <cellStyle name="Calculation 2 2 3 2 6 7" xfId="1255"/>
    <cellStyle name="Calculation 2 2 3 2 7" xfId="1256"/>
    <cellStyle name="Calculation 2 2 3 2 7 2" xfId="1257"/>
    <cellStyle name="Calculation 2 2 3 2 7 3" xfId="1258"/>
    <cellStyle name="Calculation 2 2 3 2 7 4" xfId="1259"/>
    <cellStyle name="Calculation 2 2 3 2 7 5" xfId="1260"/>
    <cellStyle name="Calculation 2 2 3 2 7 6" xfId="1261"/>
    <cellStyle name="Calculation 2 2 3 2 7 7" xfId="1262"/>
    <cellStyle name="Calculation 2 2 3 2 8" xfId="1263"/>
    <cellStyle name="Calculation 2 2 3 2 8 2" xfId="1264"/>
    <cellStyle name="Calculation 2 2 3 2 8 3" xfId="1265"/>
    <cellStyle name="Calculation 2 2 3 2 8 4" xfId="1266"/>
    <cellStyle name="Calculation 2 2 3 2 8 5" xfId="1267"/>
    <cellStyle name="Calculation 2 2 3 2 8 6" xfId="1268"/>
    <cellStyle name="Calculation 2 2 3 2 8 7" xfId="1269"/>
    <cellStyle name="Calculation 2 2 3 2 9" xfId="1270"/>
    <cellStyle name="Calculation 2 2 3 2 9 2" xfId="1271"/>
    <cellStyle name="Calculation 2 2 3 2 9 3" xfId="1272"/>
    <cellStyle name="Calculation 2 2 3 2 9 4" xfId="1273"/>
    <cellStyle name="Calculation 2 2 3 2 9 5" xfId="1274"/>
    <cellStyle name="Calculation 2 2 3 2 9 6" xfId="1275"/>
    <cellStyle name="Calculation 2 2 3 2 9 7" xfId="1276"/>
    <cellStyle name="Calculation 2 2 3 3" xfId="1277"/>
    <cellStyle name="Calculation 2 2 3 3 10" xfId="1278"/>
    <cellStyle name="Calculation 2 2 3 3 10 2" xfId="1279"/>
    <cellStyle name="Calculation 2 2 3 3 10 3" xfId="1280"/>
    <cellStyle name="Calculation 2 2 3 3 10 4" xfId="1281"/>
    <cellStyle name="Calculation 2 2 3 3 10 5" xfId="1282"/>
    <cellStyle name="Calculation 2 2 3 3 10 6" xfId="1283"/>
    <cellStyle name="Calculation 2 2 3 3 10 7" xfId="1284"/>
    <cellStyle name="Calculation 2 2 3 3 11" xfId="1285"/>
    <cellStyle name="Calculation 2 2 3 3 12" xfId="1286"/>
    <cellStyle name="Calculation 2 2 3 3 13" xfId="1287"/>
    <cellStyle name="Calculation 2 2 3 3 14" xfId="1288"/>
    <cellStyle name="Calculation 2 2 3 3 2" xfId="1289"/>
    <cellStyle name="Calculation 2 2 3 3 2 2" xfId="1290"/>
    <cellStyle name="Calculation 2 2 3 3 2 3" xfId="1291"/>
    <cellStyle name="Calculation 2 2 3 3 2 4" xfId="1292"/>
    <cellStyle name="Calculation 2 2 3 3 2 5" xfId="1293"/>
    <cellStyle name="Calculation 2 2 3 3 2 6" xfId="1294"/>
    <cellStyle name="Calculation 2 2 3 3 2 7" xfId="1295"/>
    <cellStyle name="Calculation 2 2 3 3 3" xfId="1296"/>
    <cellStyle name="Calculation 2 2 3 3 3 2" xfId="1297"/>
    <cellStyle name="Calculation 2 2 3 3 3 3" xfId="1298"/>
    <cellStyle name="Calculation 2 2 3 3 3 4" xfId="1299"/>
    <cellStyle name="Calculation 2 2 3 3 3 5" xfId="1300"/>
    <cellStyle name="Calculation 2 2 3 3 3 6" xfId="1301"/>
    <cellStyle name="Calculation 2 2 3 3 3 7" xfId="1302"/>
    <cellStyle name="Calculation 2 2 3 3 4" xfId="1303"/>
    <cellStyle name="Calculation 2 2 3 3 4 2" xfId="1304"/>
    <cellStyle name="Calculation 2 2 3 3 4 3" xfId="1305"/>
    <cellStyle name="Calculation 2 2 3 3 4 4" xfId="1306"/>
    <cellStyle name="Calculation 2 2 3 3 4 5" xfId="1307"/>
    <cellStyle name="Calculation 2 2 3 3 4 6" xfId="1308"/>
    <cellStyle name="Calculation 2 2 3 3 4 7" xfId="1309"/>
    <cellStyle name="Calculation 2 2 3 3 5" xfId="1310"/>
    <cellStyle name="Calculation 2 2 3 3 5 2" xfId="1311"/>
    <cellStyle name="Calculation 2 2 3 3 5 3" xfId="1312"/>
    <cellStyle name="Calculation 2 2 3 3 5 4" xfId="1313"/>
    <cellStyle name="Calculation 2 2 3 3 5 5" xfId="1314"/>
    <cellStyle name="Calculation 2 2 3 3 5 6" xfId="1315"/>
    <cellStyle name="Calculation 2 2 3 3 5 7" xfId="1316"/>
    <cellStyle name="Calculation 2 2 3 3 6" xfId="1317"/>
    <cellStyle name="Calculation 2 2 3 3 6 2" xfId="1318"/>
    <cellStyle name="Calculation 2 2 3 3 6 3" xfId="1319"/>
    <cellStyle name="Calculation 2 2 3 3 6 4" xfId="1320"/>
    <cellStyle name="Calculation 2 2 3 3 6 5" xfId="1321"/>
    <cellStyle name="Calculation 2 2 3 3 6 6" xfId="1322"/>
    <cellStyle name="Calculation 2 2 3 3 6 7" xfId="1323"/>
    <cellStyle name="Calculation 2 2 3 3 7" xfId="1324"/>
    <cellStyle name="Calculation 2 2 3 3 7 2" xfId="1325"/>
    <cellStyle name="Calculation 2 2 3 3 7 3" xfId="1326"/>
    <cellStyle name="Calculation 2 2 3 3 7 4" xfId="1327"/>
    <cellStyle name="Calculation 2 2 3 3 7 5" xfId="1328"/>
    <cellStyle name="Calculation 2 2 3 3 7 6" xfId="1329"/>
    <cellStyle name="Calculation 2 2 3 3 7 7" xfId="1330"/>
    <cellStyle name="Calculation 2 2 3 3 8" xfId="1331"/>
    <cellStyle name="Calculation 2 2 3 3 8 2" xfId="1332"/>
    <cellStyle name="Calculation 2 2 3 3 8 3" xfId="1333"/>
    <cellStyle name="Calculation 2 2 3 3 8 4" xfId="1334"/>
    <cellStyle name="Calculation 2 2 3 3 8 5" xfId="1335"/>
    <cellStyle name="Calculation 2 2 3 3 8 6" xfId="1336"/>
    <cellStyle name="Calculation 2 2 3 3 8 7" xfId="1337"/>
    <cellStyle name="Calculation 2 2 3 3 9" xfId="1338"/>
    <cellStyle name="Calculation 2 2 3 3 9 2" xfId="1339"/>
    <cellStyle name="Calculation 2 2 3 3 9 3" xfId="1340"/>
    <cellStyle name="Calculation 2 2 3 3 9 4" xfId="1341"/>
    <cellStyle name="Calculation 2 2 3 3 9 5" xfId="1342"/>
    <cellStyle name="Calculation 2 2 3 3 9 6" xfId="1343"/>
    <cellStyle name="Calculation 2 2 3 3 9 7" xfId="1344"/>
    <cellStyle name="Calculation 2 2 3 4" xfId="1345"/>
    <cellStyle name="Calculation 2 2 3 4 10" xfId="1346"/>
    <cellStyle name="Calculation 2 2 3 4 10 2" xfId="1347"/>
    <cellStyle name="Calculation 2 2 3 4 10 3" xfId="1348"/>
    <cellStyle name="Calculation 2 2 3 4 10 4" xfId="1349"/>
    <cellStyle name="Calculation 2 2 3 4 10 5" xfId="1350"/>
    <cellStyle name="Calculation 2 2 3 4 10 6" xfId="1351"/>
    <cellStyle name="Calculation 2 2 3 4 10 7" xfId="1352"/>
    <cellStyle name="Calculation 2 2 3 4 11" xfId="1353"/>
    <cellStyle name="Calculation 2 2 3 4 12" xfId="1354"/>
    <cellStyle name="Calculation 2 2 3 4 13" xfId="1355"/>
    <cellStyle name="Calculation 2 2 3 4 14" xfId="1356"/>
    <cellStyle name="Calculation 2 2 3 4 2" xfId="1357"/>
    <cellStyle name="Calculation 2 2 3 4 2 2" xfId="1358"/>
    <cellStyle name="Calculation 2 2 3 4 2 3" xfId="1359"/>
    <cellStyle name="Calculation 2 2 3 4 2 4" xfId="1360"/>
    <cellStyle name="Calculation 2 2 3 4 2 5" xfId="1361"/>
    <cellStyle name="Calculation 2 2 3 4 2 6" xfId="1362"/>
    <cellStyle name="Calculation 2 2 3 4 2 7" xfId="1363"/>
    <cellStyle name="Calculation 2 2 3 4 3" xfId="1364"/>
    <cellStyle name="Calculation 2 2 3 4 3 2" xfId="1365"/>
    <cellStyle name="Calculation 2 2 3 4 3 3" xfId="1366"/>
    <cellStyle name="Calculation 2 2 3 4 3 4" xfId="1367"/>
    <cellStyle name="Calculation 2 2 3 4 3 5" xfId="1368"/>
    <cellStyle name="Calculation 2 2 3 4 3 6" xfId="1369"/>
    <cellStyle name="Calculation 2 2 3 4 3 7" xfId="1370"/>
    <cellStyle name="Calculation 2 2 3 4 4" xfId="1371"/>
    <cellStyle name="Calculation 2 2 3 4 4 2" xfId="1372"/>
    <cellStyle name="Calculation 2 2 3 4 4 3" xfId="1373"/>
    <cellStyle name="Calculation 2 2 3 4 4 4" xfId="1374"/>
    <cellStyle name="Calculation 2 2 3 4 4 5" xfId="1375"/>
    <cellStyle name="Calculation 2 2 3 4 4 6" xfId="1376"/>
    <cellStyle name="Calculation 2 2 3 4 4 7" xfId="1377"/>
    <cellStyle name="Calculation 2 2 3 4 5" xfId="1378"/>
    <cellStyle name="Calculation 2 2 3 4 5 2" xfId="1379"/>
    <cellStyle name="Calculation 2 2 3 4 5 3" xfId="1380"/>
    <cellStyle name="Calculation 2 2 3 4 5 4" xfId="1381"/>
    <cellStyle name="Calculation 2 2 3 4 5 5" xfId="1382"/>
    <cellStyle name="Calculation 2 2 3 4 5 6" xfId="1383"/>
    <cellStyle name="Calculation 2 2 3 4 5 7" xfId="1384"/>
    <cellStyle name="Calculation 2 2 3 4 6" xfId="1385"/>
    <cellStyle name="Calculation 2 2 3 4 6 2" xfId="1386"/>
    <cellStyle name="Calculation 2 2 3 4 6 3" xfId="1387"/>
    <cellStyle name="Calculation 2 2 3 4 6 4" xfId="1388"/>
    <cellStyle name="Calculation 2 2 3 4 6 5" xfId="1389"/>
    <cellStyle name="Calculation 2 2 3 4 6 6" xfId="1390"/>
    <cellStyle name="Calculation 2 2 3 4 6 7" xfId="1391"/>
    <cellStyle name="Calculation 2 2 3 4 7" xfId="1392"/>
    <cellStyle name="Calculation 2 2 3 4 7 2" xfId="1393"/>
    <cellStyle name="Calculation 2 2 3 4 7 3" xfId="1394"/>
    <cellStyle name="Calculation 2 2 3 4 7 4" xfId="1395"/>
    <cellStyle name="Calculation 2 2 3 4 7 5" xfId="1396"/>
    <cellStyle name="Calculation 2 2 3 4 7 6" xfId="1397"/>
    <cellStyle name="Calculation 2 2 3 4 7 7" xfId="1398"/>
    <cellStyle name="Calculation 2 2 3 4 8" xfId="1399"/>
    <cellStyle name="Calculation 2 2 3 4 8 2" xfId="1400"/>
    <cellStyle name="Calculation 2 2 3 4 8 3" xfId="1401"/>
    <cellStyle name="Calculation 2 2 3 4 8 4" xfId="1402"/>
    <cellStyle name="Calculation 2 2 3 4 8 5" xfId="1403"/>
    <cellStyle name="Calculation 2 2 3 4 8 6" xfId="1404"/>
    <cellStyle name="Calculation 2 2 3 4 8 7" xfId="1405"/>
    <cellStyle name="Calculation 2 2 3 4 9" xfId="1406"/>
    <cellStyle name="Calculation 2 2 3 4 9 2" xfId="1407"/>
    <cellStyle name="Calculation 2 2 3 4 9 3" xfId="1408"/>
    <cellStyle name="Calculation 2 2 3 4 9 4" xfId="1409"/>
    <cellStyle name="Calculation 2 2 3 4 9 5" xfId="1410"/>
    <cellStyle name="Calculation 2 2 3 4 9 6" xfId="1411"/>
    <cellStyle name="Calculation 2 2 3 4 9 7" xfId="1412"/>
    <cellStyle name="Calculation 2 2 3 5" xfId="1413"/>
    <cellStyle name="Calculation 2 2 3 5 10" xfId="1414"/>
    <cellStyle name="Calculation 2 2 3 5 10 2" xfId="1415"/>
    <cellStyle name="Calculation 2 2 3 5 10 3" xfId="1416"/>
    <cellStyle name="Calculation 2 2 3 5 10 4" xfId="1417"/>
    <cellStyle name="Calculation 2 2 3 5 10 5" xfId="1418"/>
    <cellStyle name="Calculation 2 2 3 5 10 6" xfId="1419"/>
    <cellStyle name="Calculation 2 2 3 5 10 7" xfId="1420"/>
    <cellStyle name="Calculation 2 2 3 5 11" xfId="1421"/>
    <cellStyle name="Calculation 2 2 3 5 12" xfId="1422"/>
    <cellStyle name="Calculation 2 2 3 5 13" xfId="1423"/>
    <cellStyle name="Calculation 2 2 3 5 14" xfId="1424"/>
    <cellStyle name="Calculation 2 2 3 5 2" xfId="1425"/>
    <cellStyle name="Calculation 2 2 3 5 2 2" xfId="1426"/>
    <cellStyle name="Calculation 2 2 3 5 2 3" xfId="1427"/>
    <cellStyle name="Calculation 2 2 3 5 2 4" xfId="1428"/>
    <cellStyle name="Calculation 2 2 3 5 2 5" xfId="1429"/>
    <cellStyle name="Calculation 2 2 3 5 2 6" xfId="1430"/>
    <cellStyle name="Calculation 2 2 3 5 2 7" xfId="1431"/>
    <cellStyle name="Calculation 2 2 3 5 3" xfId="1432"/>
    <cellStyle name="Calculation 2 2 3 5 3 2" xfId="1433"/>
    <cellStyle name="Calculation 2 2 3 5 3 3" xfId="1434"/>
    <cellStyle name="Calculation 2 2 3 5 3 4" xfId="1435"/>
    <cellStyle name="Calculation 2 2 3 5 3 5" xfId="1436"/>
    <cellStyle name="Calculation 2 2 3 5 3 6" xfId="1437"/>
    <cellStyle name="Calculation 2 2 3 5 3 7" xfId="1438"/>
    <cellStyle name="Calculation 2 2 3 5 4" xfId="1439"/>
    <cellStyle name="Calculation 2 2 3 5 4 2" xfId="1440"/>
    <cellStyle name="Calculation 2 2 3 5 4 3" xfId="1441"/>
    <cellStyle name="Calculation 2 2 3 5 4 4" xfId="1442"/>
    <cellStyle name="Calculation 2 2 3 5 4 5" xfId="1443"/>
    <cellStyle name="Calculation 2 2 3 5 4 6" xfId="1444"/>
    <cellStyle name="Calculation 2 2 3 5 4 7" xfId="1445"/>
    <cellStyle name="Calculation 2 2 3 5 5" xfId="1446"/>
    <cellStyle name="Calculation 2 2 3 5 5 2" xfId="1447"/>
    <cellStyle name="Calculation 2 2 3 5 5 3" xfId="1448"/>
    <cellStyle name="Calculation 2 2 3 5 5 4" xfId="1449"/>
    <cellStyle name="Calculation 2 2 3 5 5 5" xfId="1450"/>
    <cellStyle name="Calculation 2 2 3 5 5 6" xfId="1451"/>
    <cellStyle name="Calculation 2 2 3 5 5 7" xfId="1452"/>
    <cellStyle name="Calculation 2 2 3 5 6" xfId="1453"/>
    <cellStyle name="Calculation 2 2 3 5 6 2" xfId="1454"/>
    <cellStyle name="Calculation 2 2 3 5 6 3" xfId="1455"/>
    <cellStyle name="Calculation 2 2 3 5 6 4" xfId="1456"/>
    <cellStyle name="Calculation 2 2 3 5 6 5" xfId="1457"/>
    <cellStyle name="Calculation 2 2 3 5 6 6" xfId="1458"/>
    <cellStyle name="Calculation 2 2 3 5 6 7" xfId="1459"/>
    <cellStyle name="Calculation 2 2 3 5 7" xfId="1460"/>
    <cellStyle name="Calculation 2 2 3 5 7 2" xfId="1461"/>
    <cellStyle name="Calculation 2 2 3 5 7 3" xfId="1462"/>
    <cellStyle name="Calculation 2 2 3 5 7 4" xfId="1463"/>
    <cellStyle name="Calculation 2 2 3 5 7 5" xfId="1464"/>
    <cellStyle name="Calculation 2 2 3 5 7 6" xfId="1465"/>
    <cellStyle name="Calculation 2 2 3 5 7 7" xfId="1466"/>
    <cellStyle name="Calculation 2 2 3 5 8" xfId="1467"/>
    <cellStyle name="Calculation 2 2 3 5 8 2" xfId="1468"/>
    <cellStyle name="Calculation 2 2 3 5 8 3" xfId="1469"/>
    <cellStyle name="Calculation 2 2 3 5 8 4" xfId="1470"/>
    <cellStyle name="Calculation 2 2 3 5 8 5" xfId="1471"/>
    <cellStyle name="Calculation 2 2 3 5 8 6" xfId="1472"/>
    <cellStyle name="Calculation 2 2 3 5 8 7" xfId="1473"/>
    <cellStyle name="Calculation 2 2 3 5 9" xfId="1474"/>
    <cellStyle name="Calculation 2 2 3 5 9 2" xfId="1475"/>
    <cellStyle name="Calculation 2 2 3 5 9 3" xfId="1476"/>
    <cellStyle name="Calculation 2 2 3 5 9 4" xfId="1477"/>
    <cellStyle name="Calculation 2 2 3 5 9 5" xfId="1478"/>
    <cellStyle name="Calculation 2 2 3 5 9 6" xfId="1479"/>
    <cellStyle name="Calculation 2 2 3 5 9 7" xfId="1480"/>
    <cellStyle name="Calculation 2 2 3 6" xfId="1481"/>
    <cellStyle name="Calculation 2 2 3 6 2" xfId="1482"/>
    <cellStyle name="Calculation 2 2 3 6 3" xfId="1483"/>
    <cellStyle name="Calculation 2 2 3 6 4" xfId="1484"/>
    <cellStyle name="Calculation 2 2 3 6 5" xfId="1485"/>
    <cellStyle name="Calculation 2 2 3 6 6" xfId="1486"/>
    <cellStyle name="Calculation 2 2 3 6 7" xfId="1487"/>
    <cellStyle name="Calculation 2 2 3 7" xfId="1488"/>
    <cellStyle name="Calculation 2 2 3 7 2" xfId="1489"/>
    <cellStyle name="Calculation 2 2 3 7 3" xfId="1490"/>
    <cellStyle name="Calculation 2 2 3 7 4" xfId="1491"/>
    <cellStyle name="Calculation 2 2 3 7 5" xfId="1492"/>
    <cellStyle name="Calculation 2 2 3 7 6" xfId="1493"/>
    <cellStyle name="Calculation 2 2 3 7 7" xfId="1494"/>
    <cellStyle name="Calculation 2 2 3 8" xfId="1495"/>
    <cellStyle name="Calculation 2 2 3 8 2" xfId="1496"/>
    <cellStyle name="Calculation 2 2 3 8 3" xfId="1497"/>
    <cellStyle name="Calculation 2 2 3 8 4" xfId="1498"/>
    <cellStyle name="Calculation 2 2 3 8 5" xfId="1499"/>
    <cellStyle name="Calculation 2 2 3 8 6" xfId="1500"/>
    <cellStyle name="Calculation 2 2 3 8 7" xfId="1501"/>
    <cellStyle name="Calculation 2 2 3 9" xfId="1502"/>
    <cellStyle name="Calculation 2 2 3 9 2" xfId="1503"/>
    <cellStyle name="Calculation 2 2 3 9 3" xfId="1504"/>
    <cellStyle name="Calculation 2 2 3 9 4" xfId="1505"/>
    <cellStyle name="Calculation 2 2 3 9 5" xfId="1506"/>
    <cellStyle name="Calculation 2 2 3 9 6" xfId="1507"/>
    <cellStyle name="Calculation 2 2 3 9 7" xfId="1508"/>
    <cellStyle name="Calculation 2 2 4" xfId="1509"/>
    <cellStyle name="Calculation 2 2 4 10" xfId="1510"/>
    <cellStyle name="Calculation 2 2 4 10 2" xfId="1511"/>
    <cellStyle name="Calculation 2 2 4 10 3" xfId="1512"/>
    <cellStyle name="Calculation 2 2 4 10 4" xfId="1513"/>
    <cellStyle name="Calculation 2 2 4 10 5" xfId="1514"/>
    <cellStyle name="Calculation 2 2 4 10 6" xfId="1515"/>
    <cellStyle name="Calculation 2 2 4 10 7" xfId="1516"/>
    <cellStyle name="Calculation 2 2 4 11" xfId="1517"/>
    <cellStyle name="Calculation 2 2 4 12" xfId="1518"/>
    <cellStyle name="Calculation 2 2 4 13" xfId="1519"/>
    <cellStyle name="Calculation 2 2 4 14" xfId="1520"/>
    <cellStyle name="Calculation 2 2 4 2" xfId="1521"/>
    <cellStyle name="Calculation 2 2 4 2 2" xfId="1522"/>
    <cellStyle name="Calculation 2 2 4 2 3" xfId="1523"/>
    <cellStyle name="Calculation 2 2 4 2 4" xfId="1524"/>
    <cellStyle name="Calculation 2 2 4 2 5" xfId="1525"/>
    <cellStyle name="Calculation 2 2 4 2 6" xfId="1526"/>
    <cellStyle name="Calculation 2 2 4 2 7" xfId="1527"/>
    <cellStyle name="Calculation 2 2 4 3" xfId="1528"/>
    <cellStyle name="Calculation 2 2 4 3 2" xfId="1529"/>
    <cellStyle name="Calculation 2 2 4 3 3" xfId="1530"/>
    <cellStyle name="Calculation 2 2 4 3 4" xfId="1531"/>
    <cellStyle name="Calculation 2 2 4 3 5" xfId="1532"/>
    <cellStyle name="Calculation 2 2 4 3 6" xfId="1533"/>
    <cellStyle name="Calculation 2 2 4 3 7" xfId="1534"/>
    <cellStyle name="Calculation 2 2 4 4" xfId="1535"/>
    <cellStyle name="Calculation 2 2 4 4 2" xfId="1536"/>
    <cellStyle name="Calculation 2 2 4 4 3" xfId="1537"/>
    <cellStyle name="Calculation 2 2 4 4 4" xfId="1538"/>
    <cellStyle name="Calculation 2 2 4 4 5" xfId="1539"/>
    <cellStyle name="Calculation 2 2 4 4 6" xfId="1540"/>
    <cellStyle name="Calculation 2 2 4 4 7" xfId="1541"/>
    <cellStyle name="Calculation 2 2 4 5" xfId="1542"/>
    <cellStyle name="Calculation 2 2 4 5 2" xfId="1543"/>
    <cellStyle name="Calculation 2 2 4 5 3" xfId="1544"/>
    <cellStyle name="Calculation 2 2 4 5 4" xfId="1545"/>
    <cellStyle name="Calculation 2 2 4 5 5" xfId="1546"/>
    <cellStyle name="Calculation 2 2 4 5 6" xfId="1547"/>
    <cellStyle name="Calculation 2 2 4 5 7" xfId="1548"/>
    <cellStyle name="Calculation 2 2 4 6" xfId="1549"/>
    <cellStyle name="Calculation 2 2 4 6 2" xfId="1550"/>
    <cellStyle name="Calculation 2 2 4 6 3" xfId="1551"/>
    <cellStyle name="Calculation 2 2 4 6 4" xfId="1552"/>
    <cellStyle name="Calculation 2 2 4 6 5" xfId="1553"/>
    <cellStyle name="Calculation 2 2 4 6 6" xfId="1554"/>
    <cellStyle name="Calculation 2 2 4 6 7" xfId="1555"/>
    <cellStyle name="Calculation 2 2 4 7" xfId="1556"/>
    <cellStyle name="Calculation 2 2 4 7 2" xfId="1557"/>
    <cellStyle name="Calculation 2 2 4 7 3" xfId="1558"/>
    <cellStyle name="Calculation 2 2 4 7 4" xfId="1559"/>
    <cellStyle name="Calculation 2 2 4 7 5" xfId="1560"/>
    <cellStyle name="Calculation 2 2 4 7 6" xfId="1561"/>
    <cellStyle name="Calculation 2 2 4 7 7" xfId="1562"/>
    <cellStyle name="Calculation 2 2 4 8" xfId="1563"/>
    <cellStyle name="Calculation 2 2 4 8 2" xfId="1564"/>
    <cellStyle name="Calculation 2 2 4 8 3" xfId="1565"/>
    <cellStyle name="Calculation 2 2 4 8 4" xfId="1566"/>
    <cellStyle name="Calculation 2 2 4 8 5" xfId="1567"/>
    <cellStyle name="Calculation 2 2 4 8 6" xfId="1568"/>
    <cellStyle name="Calculation 2 2 4 8 7" xfId="1569"/>
    <cellStyle name="Calculation 2 2 4 9" xfId="1570"/>
    <cellStyle name="Calculation 2 2 4 9 2" xfId="1571"/>
    <cellStyle name="Calculation 2 2 4 9 3" xfId="1572"/>
    <cellStyle name="Calculation 2 2 4 9 4" xfId="1573"/>
    <cellStyle name="Calculation 2 2 4 9 5" xfId="1574"/>
    <cellStyle name="Calculation 2 2 4 9 6" xfId="1575"/>
    <cellStyle name="Calculation 2 2 4 9 7" xfId="1576"/>
    <cellStyle name="Calculation 2 2 5" xfId="1577"/>
    <cellStyle name="Calculation 2 2 5 10" xfId="1578"/>
    <cellStyle name="Calculation 2 2 5 10 2" xfId="1579"/>
    <cellStyle name="Calculation 2 2 5 10 3" xfId="1580"/>
    <cellStyle name="Calculation 2 2 5 10 4" xfId="1581"/>
    <cellStyle name="Calculation 2 2 5 10 5" xfId="1582"/>
    <cellStyle name="Calculation 2 2 5 10 6" xfId="1583"/>
    <cellStyle name="Calculation 2 2 5 10 7" xfId="1584"/>
    <cellStyle name="Calculation 2 2 5 11" xfId="1585"/>
    <cellStyle name="Calculation 2 2 5 12" xfId="1586"/>
    <cellStyle name="Calculation 2 2 5 13" xfId="1587"/>
    <cellStyle name="Calculation 2 2 5 14" xfId="1588"/>
    <cellStyle name="Calculation 2 2 5 2" xfId="1589"/>
    <cellStyle name="Calculation 2 2 5 2 2" xfId="1590"/>
    <cellStyle name="Calculation 2 2 5 2 3" xfId="1591"/>
    <cellStyle name="Calculation 2 2 5 2 4" xfId="1592"/>
    <cellStyle name="Calculation 2 2 5 2 5" xfId="1593"/>
    <cellStyle name="Calculation 2 2 5 2 6" xfId="1594"/>
    <cellStyle name="Calculation 2 2 5 2 7" xfId="1595"/>
    <cellStyle name="Calculation 2 2 5 3" xfId="1596"/>
    <cellStyle name="Calculation 2 2 5 3 2" xfId="1597"/>
    <cellStyle name="Calculation 2 2 5 3 3" xfId="1598"/>
    <cellStyle name="Calculation 2 2 5 3 4" xfId="1599"/>
    <cellStyle name="Calculation 2 2 5 3 5" xfId="1600"/>
    <cellStyle name="Calculation 2 2 5 3 6" xfId="1601"/>
    <cellStyle name="Calculation 2 2 5 3 7" xfId="1602"/>
    <cellStyle name="Calculation 2 2 5 4" xfId="1603"/>
    <cellStyle name="Calculation 2 2 5 4 2" xfId="1604"/>
    <cellStyle name="Calculation 2 2 5 4 3" xfId="1605"/>
    <cellStyle name="Calculation 2 2 5 4 4" xfId="1606"/>
    <cellStyle name="Calculation 2 2 5 4 5" xfId="1607"/>
    <cellStyle name="Calculation 2 2 5 4 6" xfId="1608"/>
    <cellStyle name="Calculation 2 2 5 4 7" xfId="1609"/>
    <cellStyle name="Calculation 2 2 5 5" xfId="1610"/>
    <cellStyle name="Calculation 2 2 5 5 2" xfId="1611"/>
    <cellStyle name="Calculation 2 2 5 5 3" xfId="1612"/>
    <cellStyle name="Calculation 2 2 5 5 4" xfId="1613"/>
    <cellStyle name="Calculation 2 2 5 5 5" xfId="1614"/>
    <cellStyle name="Calculation 2 2 5 5 6" xfId="1615"/>
    <cellStyle name="Calculation 2 2 5 5 7" xfId="1616"/>
    <cellStyle name="Calculation 2 2 5 6" xfId="1617"/>
    <cellStyle name="Calculation 2 2 5 6 2" xfId="1618"/>
    <cellStyle name="Calculation 2 2 5 6 3" xfId="1619"/>
    <cellStyle name="Calculation 2 2 5 6 4" xfId="1620"/>
    <cellStyle name="Calculation 2 2 5 6 5" xfId="1621"/>
    <cellStyle name="Calculation 2 2 5 6 6" xfId="1622"/>
    <cellStyle name="Calculation 2 2 5 6 7" xfId="1623"/>
    <cellStyle name="Calculation 2 2 5 7" xfId="1624"/>
    <cellStyle name="Calculation 2 2 5 7 2" xfId="1625"/>
    <cellStyle name="Calculation 2 2 5 7 3" xfId="1626"/>
    <cellStyle name="Calculation 2 2 5 7 4" xfId="1627"/>
    <cellStyle name="Calculation 2 2 5 7 5" xfId="1628"/>
    <cellStyle name="Calculation 2 2 5 7 6" xfId="1629"/>
    <cellStyle name="Calculation 2 2 5 7 7" xfId="1630"/>
    <cellStyle name="Calculation 2 2 5 8" xfId="1631"/>
    <cellStyle name="Calculation 2 2 5 8 2" xfId="1632"/>
    <cellStyle name="Calculation 2 2 5 8 3" xfId="1633"/>
    <cellStyle name="Calculation 2 2 5 8 4" xfId="1634"/>
    <cellStyle name="Calculation 2 2 5 8 5" xfId="1635"/>
    <cellStyle name="Calculation 2 2 5 8 6" xfId="1636"/>
    <cellStyle name="Calculation 2 2 5 8 7" xfId="1637"/>
    <cellStyle name="Calculation 2 2 5 9" xfId="1638"/>
    <cellStyle name="Calculation 2 2 5 9 2" xfId="1639"/>
    <cellStyle name="Calculation 2 2 5 9 3" xfId="1640"/>
    <cellStyle name="Calculation 2 2 5 9 4" xfId="1641"/>
    <cellStyle name="Calculation 2 2 5 9 5" xfId="1642"/>
    <cellStyle name="Calculation 2 2 5 9 6" xfId="1643"/>
    <cellStyle name="Calculation 2 2 5 9 7" xfId="1644"/>
    <cellStyle name="Calculation 2 2 6" xfId="1645"/>
    <cellStyle name="Calculation 2 2 6 10" xfId="1646"/>
    <cellStyle name="Calculation 2 2 6 10 2" xfId="1647"/>
    <cellStyle name="Calculation 2 2 6 10 3" xfId="1648"/>
    <cellStyle name="Calculation 2 2 6 10 4" xfId="1649"/>
    <cellStyle name="Calculation 2 2 6 10 5" xfId="1650"/>
    <cellStyle name="Calculation 2 2 6 10 6" xfId="1651"/>
    <cellStyle name="Calculation 2 2 6 10 7" xfId="1652"/>
    <cellStyle name="Calculation 2 2 6 11" xfId="1653"/>
    <cellStyle name="Calculation 2 2 6 12" xfId="1654"/>
    <cellStyle name="Calculation 2 2 6 13" xfId="1655"/>
    <cellStyle name="Calculation 2 2 6 14" xfId="1656"/>
    <cellStyle name="Calculation 2 2 6 2" xfId="1657"/>
    <cellStyle name="Calculation 2 2 6 2 2" xfId="1658"/>
    <cellStyle name="Calculation 2 2 6 2 3" xfId="1659"/>
    <cellStyle name="Calculation 2 2 6 2 4" xfId="1660"/>
    <cellStyle name="Calculation 2 2 6 2 5" xfId="1661"/>
    <cellStyle name="Calculation 2 2 6 2 6" xfId="1662"/>
    <cellStyle name="Calculation 2 2 6 2 7" xfId="1663"/>
    <cellStyle name="Calculation 2 2 6 3" xfId="1664"/>
    <cellStyle name="Calculation 2 2 6 3 2" xfId="1665"/>
    <cellStyle name="Calculation 2 2 6 3 3" xfId="1666"/>
    <cellStyle name="Calculation 2 2 6 3 4" xfId="1667"/>
    <cellStyle name="Calculation 2 2 6 3 5" xfId="1668"/>
    <cellStyle name="Calculation 2 2 6 3 6" xfId="1669"/>
    <cellStyle name="Calculation 2 2 6 3 7" xfId="1670"/>
    <cellStyle name="Calculation 2 2 6 4" xfId="1671"/>
    <cellStyle name="Calculation 2 2 6 4 2" xfId="1672"/>
    <cellStyle name="Calculation 2 2 6 4 3" xfId="1673"/>
    <cellStyle name="Calculation 2 2 6 4 4" xfId="1674"/>
    <cellStyle name="Calculation 2 2 6 4 5" xfId="1675"/>
    <cellStyle name="Calculation 2 2 6 4 6" xfId="1676"/>
    <cellStyle name="Calculation 2 2 6 4 7" xfId="1677"/>
    <cellStyle name="Calculation 2 2 6 5" xfId="1678"/>
    <cellStyle name="Calculation 2 2 6 5 2" xfId="1679"/>
    <cellStyle name="Calculation 2 2 6 5 3" xfId="1680"/>
    <cellStyle name="Calculation 2 2 6 5 4" xfId="1681"/>
    <cellStyle name="Calculation 2 2 6 5 5" xfId="1682"/>
    <cellStyle name="Calculation 2 2 6 5 6" xfId="1683"/>
    <cellStyle name="Calculation 2 2 6 5 7" xfId="1684"/>
    <cellStyle name="Calculation 2 2 6 6" xfId="1685"/>
    <cellStyle name="Calculation 2 2 6 6 2" xfId="1686"/>
    <cellStyle name="Calculation 2 2 6 6 3" xfId="1687"/>
    <cellStyle name="Calculation 2 2 6 6 4" xfId="1688"/>
    <cellStyle name="Calculation 2 2 6 6 5" xfId="1689"/>
    <cellStyle name="Calculation 2 2 6 6 6" xfId="1690"/>
    <cellStyle name="Calculation 2 2 6 6 7" xfId="1691"/>
    <cellStyle name="Calculation 2 2 6 7" xfId="1692"/>
    <cellStyle name="Calculation 2 2 6 7 2" xfId="1693"/>
    <cellStyle name="Calculation 2 2 6 7 3" xfId="1694"/>
    <cellStyle name="Calculation 2 2 6 7 4" xfId="1695"/>
    <cellStyle name="Calculation 2 2 6 7 5" xfId="1696"/>
    <cellStyle name="Calculation 2 2 6 7 6" xfId="1697"/>
    <cellStyle name="Calculation 2 2 6 7 7" xfId="1698"/>
    <cellStyle name="Calculation 2 2 6 8" xfId="1699"/>
    <cellStyle name="Calculation 2 2 6 8 2" xfId="1700"/>
    <cellStyle name="Calculation 2 2 6 8 3" xfId="1701"/>
    <cellStyle name="Calculation 2 2 6 8 4" xfId="1702"/>
    <cellStyle name="Calculation 2 2 6 8 5" xfId="1703"/>
    <cellStyle name="Calculation 2 2 6 8 6" xfId="1704"/>
    <cellStyle name="Calculation 2 2 6 8 7" xfId="1705"/>
    <cellStyle name="Calculation 2 2 6 9" xfId="1706"/>
    <cellStyle name="Calculation 2 2 6 9 2" xfId="1707"/>
    <cellStyle name="Calculation 2 2 6 9 3" xfId="1708"/>
    <cellStyle name="Calculation 2 2 6 9 4" xfId="1709"/>
    <cellStyle name="Calculation 2 2 6 9 5" xfId="1710"/>
    <cellStyle name="Calculation 2 2 6 9 6" xfId="1711"/>
    <cellStyle name="Calculation 2 2 6 9 7" xfId="1712"/>
    <cellStyle name="Calculation 2 2 7" xfId="1713"/>
    <cellStyle name="Calculation 2 2 7 10" xfId="1714"/>
    <cellStyle name="Calculation 2 2 7 10 2" xfId="1715"/>
    <cellStyle name="Calculation 2 2 7 10 3" xfId="1716"/>
    <cellStyle name="Calculation 2 2 7 10 4" xfId="1717"/>
    <cellStyle name="Calculation 2 2 7 10 5" xfId="1718"/>
    <cellStyle name="Calculation 2 2 7 10 6" xfId="1719"/>
    <cellStyle name="Calculation 2 2 7 10 7" xfId="1720"/>
    <cellStyle name="Calculation 2 2 7 11" xfId="1721"/>
    <cellStyle name="Calculation 2 2 7 12" xfId="1722"/>
    <cellStyle name="Calculation 2 2 7 13" xfId="1723"/>
    <cellStyle name="Calculation 2 2 7 14" xfId="1724"/>
    <cellStyle name="Calculation 2 2 7 2" xfId="1725"/>
    <cellStyle name="Calculation 2 2 7 2 2" xfId="1726"/>
    <cellStyle name="Calculation 2 2 7 2 3" xfId="1727"/>
    <cellStyle name="Calculation 2 2 7 2 4" xfId="1728"/>
    <cellStyle name="Calculation 2 2 7 2 5" xfId="1729"/>
    <cellStyle name="Calculation 2 2 7 2 6" xfId="1730"/>
    <cellStyle name="Calculation 2 2 7 2 7" xfId="1731"/>
    <cellStyle name="Calculation 2 2 7 3" xfId="1732"/>
    <cellStyle name="Calculation 2 2 7 3 2" xfId="1733"/>
    <cellStyle name="Calculation 2 2 7 3 3" xfId="1734"/>
    <cellStyle name="Calculation 2 2 7 3 4" xfId="1735"/>
    <cellStyle name="Calculation 2 2 7 3 5" xfId="1736"/>
    <cellStyle name="Calculation 2 2 7 3 6" xfId="1737"/>
    <cellStyle name="Calculation 2 2 7 3 7" xfId="1738"/>
    <cellStyle name="Calculation 2 2 7 4" xfId="1739"/>
    <cellStyle name="Calculation 2 2 7 4 2" xfId="1740"/>
    <cellStyle name="Calculation 2 2 7 4 3" xfId="1741"/>
    <cellStyle name="Calculation 2 2 7 4 4" xfId="1742"/>
    <cellStyle name="Calculation 2 2 7 4 5" xfId="1743"/>
    <cellStyle name="Calculation 2 2 7 4 6" xfId="1744"/>
    <cellStyle name="Calculation 2 2 7 4 7" xfId="1745"/>
    <cellStyle name="Calculation 2 2 7 5" xfId="1746"/>
    <cellStyle name="Calculation 2 2 7 5 2" xfId="1747"/>
    <cellStyle name="Calculation 2 2 7 5 3" xfId="1748"/>
    <cellStyle name="Calculation 2 2 7 5 4" xfId="1749"/>
    <cellStyle name="Calculation 2 2 7 5 5" xfId="1750"/>
    <cellStyle name="Calculation 2 2 7 5 6" xfId="1751"/>
    <cellStyle name="Calculation 2 2 7 5 7" xfId="1752"/>
    <cellStyle name="Calculation 2 2 7 6" xfId="1753"/>
    <cellStyle name="Calculation 2 2 7 6 2" xfId="1754"/>
    <cellStyle name="Calculation 2 2 7 6 3" xfId="1755"/>
    <cellStyle name="Calculation 2 2 7 6 4" xfId="1756"/>
    <cellStyle name="Calculation 2 2 7 6 5" xfId="1757"/>
    <cellStyle name="Calculation 2 2 7 6 6" xfId="1758"/>
    <cellStyle name="Calculation 2 2 7 6 7" xfId="1759"/>
    <cellStyle name="Calculation 2 2 7 7" xfId="1760"/>
    <cellStyle name="Calculation 2 2 7 7 2" xfId="1761"/>
    <cellStyle name="Calculation 2 2 7 7 3" xfId="1762"/>
    <cellStyle name="Calculation 2 2 7 7 4" xfId="1763"/>
    <cellStyle name="Calculation 2 2 7 7 5" xfId="1764"/>
    <cellStyle name="Calculation 2 2 7 7 6" xfId="1765"/>
    <cellStyle name="Calculation 2 2 7 7 7" xfId="1766"/>
    <cellStyle name="Calculation 2 2 7 8" xfId="1767"/>
    <cellStyle name="Calculation 2 2 7 8 2" xfId="1768"/>
    <cellStyle name="Calculation 2 2 7 8 3" xfId="1769"/>
    <cellStyle name="Calculation 2 2 7 8 4" xfId="1770"/>
    <cellStyle name="Calculation 2 2 7 8 5" xfId="1771"/>
    <cellStyle name="Calculation 2 2 7 8 6" xfId="1772"/>
    <cellStyle name="Calculation 2 2 7 8 7" xfId="1773"/>
    <cellStyle name="Calculation 2 2 7 9" xfId="1774"/>
    <cellStyle name="Calculation 2 2 7 9 2" xfId="1775"/>
    <cellStyle name="Calculation 2 2 7 9 3" xfId="1776"/>
    <cellStyle name="Calculation 2 2 7 9 4" xfId="1777"/>
    <cellStyle name="Calculation 2 2 7 9 5" xfId="1778"/>
    <cellStyle name="Calculation 2 2 7 9 6" xfId="1779"/>
    <cellStyle name="Calculation 2 2 7 9 7" xfId="1780"/>
    <cellStyle name="Calculation 2 2 8" xfId="1781"/>
    <cellStyle name="Calculation 2 2 8 2" xfId="1782"/>
    <cellStyle name="Calculation 2 2 8 3" xfId="1783"/>
    <cellStyle name="Calculation 2 2 8 4" xfId="1784"/>
    <cellStyle name="Calculation 2 2 8 5" xfId="1785"/>
    <cellStyle name="Calculation 2 2 8 6" xfId="1786"/>
    <cellStyle name="Calculation 2 2 8 7" xfId="1787"/>
    <cellStyle name="Calculation 2 2 9" xfId="1788"/>
    <cellStyle name="Calculation 2 2 9 2" xfId="1789"/>
    <cellStyle name="Calculation 2 2 9 3" xfId="1790"/>
    <cellStyle name="Calculation 2 2 9 4" xfId="1791"/>
    <cellStyle name="Calculation 2 2 9 5" xfId="1792"/>
    <cellStyle name="Calculation 2 2 9 6" xfId="1793"/>
    <cellStyle name="Calculation 2 2 9 7" xfId="1794"/>
    <cellStyle name="Calculation 2 3" xfId="252"/>
    <cellStyle name="Calculation 2 3 10" xfId="1795"/>
    <cellStyle name="Calculation 2 3 10 2" xfId="1796"/>
    <cellStyle name="Calculation 2 3 10 3" xfId="1797"/>
    <cellStyle name="Calculation 2 3 10 4" xfId="1798"/>
    <cellStyle name="Calculation 2 3 10 5" xfId="1799"/>
    <cellStyle name="Calculation 2 3 10 6" xfId="1800"/>
    <cellStyle name="Calculation 2 3 10 7" xfId="1801"/>
    <cellStyle name="Calculation 2 3 11" xfId="1802"/>
    <cellStyle name="Calculation 2 3 11 2" xfId="1803"/>
    <cellStyle name="Calculation 2 3 11 3" xfId="1804"/>
    <cellStyle name="Calculation 2 3 11 4" xfId="1805"/>
    <cellStyle name="Calculation 2 3 11 5" xfId="1806"/>
    <cellStyle name="Calculation 2 3 11 6" xfId="1807"/>
    <cellStyle name="Calculation 2 3 11 7" xfId="1808"/>
    <cellStyle name="Calculation 2 3 12" xfId="1809"/>
    <cellStyle name="Calculation 2 3 12 2" xfId="1810"/>
    <cellStyle name="Calculation 2 3 12 3" xfId="1811"/>
    <cellStyle name="Calculation 2 3 12 4" xfId="1812"/>
    <cellStyle name="Calculation 2 3 12 5" xfId="1813"/>
    <cellStyle name="Calculation 2 3 12 6" xfId="1814"/>
    <cellStyle name="Calculation 2 3 12 7" xfId="1815"/>
    <cellStyle name="Calculation 2 3 13" xfId="1816"/>
    <cellStyle name="Calculation 2 3 13 2" xfId="1817"/>
    <cellStyle name="Calculation 2 3 13 3" xfId="1818"/>
    <cellStyle name="Calculation 2 3 13 4" xfId="1819"/>
    <cellStyle name="Calculation 2 3 13 5" xfId="1820"/>
    <cellStyle name="Calculation 2 3 13 6" xfId="1821"/>
    <cellStyle name="Calculation 2 3 13 7" xfId="1822"/>
    <cellStyle name="Calculation 2 3 14" xfId="1823"/>
    <cellStyle name="Calculation 2 3 15" xfId="1824"/>
    <cellStyle name="Calculation 2 3 16" xfId="1825"/>
    <cellStyle name="Calculation 2 3 17" xfId="1826"/>
    <cellStyle name="Calculation 2 3 2" xfId="1827"/>
    <cellStyle name="Calculation 2 3 2 10" xfId="1828"/>
    <cellStyle name="Calculation 2 3 2 10 2" xfId="1829"/>
    <cellStyle name="Calculation 2 3 2 10 3" xfId="1830"/>
    <cellStyle name="Calculation 2 3 2 10 4" xfId="1831"/>
    <cellStyle name="Calculation 2 3 2 10 5" xfId="1832"/>
    <cellStyle name="Calculation 2 3 2 10 6" xfId="1833"/>
    <cellStyle name="Calculation 2 3 2 10 7" xfId="1834"/>
    <cellStyle name="Calculation 2 3 2 11" xfId="1835"/>
    <cellStyle name="Calculation 2 3 2 12" xfId="1836"/>
    <cellStyle name="Calculation 2 3 2 13" xfId="1837"/>
    <cellStyle name="Calculation 2 3 2 14" xfId="1838"/>
    <cellStyle name="Calculation 2 3 2 2" xfId="1839"/>
    <cellStyle name="Calculation 2 3 2 2 2" xfId="1840"/>
    <cellStyle name="Calculation 2 3 2 2 3" xfId="1841"/>
    <cellStyle name="Calculation 2 3 2 2 4" xfId="1842"/>
    <cellStyle name="Calculation 2 3 2 2 5" xfId="1843"/>
    <cellStyle name="Calculation 2 3 2 2 6" xfId="1844"/>
    <cellStyle name="Calculation 2 3 2 2 7" xfId="1845"/>
    <cellStyle name="Calculation 2 3 2 3" xfId="1846"/>
    <cellStyle name="Calculation 2 3 2 3 2" xfId="1847"/>
    <cellStyle name="Calculation 2 3 2 3 3" xfId="1848"/>
    <cellStyle name="Calculation 2 3 2 3 4" xfId="1849"/>
    <cellStyle name="Calculation 2 3 2 3 5" xfId="1850"/>
    <cellStyle name="Calculation 2 3 2 3 6" xfId="1851"/>
    <cellStyle name="Calculation 2 3 2 3 7" xfId="1852"/>
    <cellStyle name="Calculation 2 3 2 4" xfId="1853"/>
    <cellStyle name="Calculation 2 3 2 4 2" xfId="1854"/>
    <cellStyle name="Calculation 2 3 2 4 3" xfId="1855"/>
    <cellStyle name="Calculation 2 3 2 4 4" xfId="1856"/>
    <cellStyle name="Calculation 2 3 2 4 5" xfId="1857"/>
    <cellStyle name="Calculation 2 3 2 4 6" xfId="1858"/>
    <cellStyle name="Calculation 2 3 2 4 7" xfId="1859"/>
    <cellStyle name="Calculation 2 3 2 5" xfId="1860"/>
    <cellStyle name="Calculation 2 3 2 5 2" xfId="1861"/>
    <cellStyle name="Calculation 2 3 2 5 3" xfId="1862"/>
    <cellStyle name="Calculation 2 3 2 5 4" xfId="1863"/>
    <cellStyle name="Calculation 2 3 2 5 5" xfId="1864"/>
    <cellStyle name="Calculation 2 3 2 5 6" xfId="1865"/>
    <cellStyle name="Calculation 2 3 2 5 7" xfId="1866"/>
    <cellStyle name="Calculation 2 3 2 6" xfId="1867"/>
    <cellStyle name="Calculation 2 3 2 6 2" xfId="1868"/>
    <cellStyle name="Calculation 2 3 2 6 3" xfId="1869"/>
    <cellStyle name="Calculation 2 3 2 6 4" xfId="1870"/>
    <cellStyle name="Calculation 2 3 2 6 5" xfId="1871"/>
    <cellStyle name="Calculation 2 3 2 6 6" xfId="1872"/>
    <cellStyle name="Calculation 2 3 2 6 7" xfId="1873"/>
    <cellStyle name="Calculation 2 3 2 7" xfId="1874"/>
    <cellStyle name="Calculation 2 3 2 7 2" xfId="1875"/>
    <cellStyle name="Calculation 2 3 2 7 3" xfId="1876"/>
    <cellStyle name="Calculation 2 3 2 7 4" xfId="1877"/>
    <cellStyle name="Calculation 2 3 2 7 5" xfId="1878"/>
    <cellStyle name="Calculation 2 3 2 7 6" xfId="1879"/>
    <cellStyle name="Calculation 2 3 2 7 7" xfId="1880"/>
    <cellStyle name="Calculation 2 3 2 8" xfId="1881"/>
    <cellStyle name="Calculation 2 3 2 8 2" xfId="1882"/>
    <cellStyle name="Calculation 2 3 2 8 3" xfId="1883"/>
    <cellStyle name="Calculation 2 3 2 8 4" xfId="1884"/>
    <cellStyle name="Calculation 2 3 2 8 5" xfId="1885"/>
    <cellStyle name="Calculation 2 3 2 8 6" xfId="1886"/>
    <cellStyle name="Calculation 2 3 2 8 7" xfId="1887"/>
    <cellStyle name="Calculation 2 3 2 9" xfId="1888"/>
    <cellStyle name="Calculation 2 3 2 9 2" xfId="1889"/>
    <cellStyle name="Calculation 2 3 2 9 3" xfId="1890"/>
    <cellStyle name="Calculation 2 3 2 9 4" xfId="1891"/>
    <cellStyle name="Calculation 2 3 2 9 5" xfId="1892"/>
    <cellStyle name="Calculation 2 3 2 9 6" xfId="1893"/>
    <cellStyle name="Calculation 2 3 2 9 7" xfId="1894"/>
    <cellStyle name="Calculation 2 3 3" xfId="1895"/>
    <cellStyle name="Calculation 2 3 3 10" xfId="1896"/>
    <cellStyle name="Calculation 2 3 3 10 2" xfId="1897"/>
    <cellStyle name="Calculation 2 3 3 10 3" xfId="1898"/>
    <cellStyle name="Calculation 2 3 3 10 4" xfId="1899"/>
    <cellStyle name="Calculation 2 3 3 10 5" xfId="1900"/>
    <cellStyle name="Calculation 2 3 3 10 6" xfId="1901"/>
    <cellStyle name="Calculation 2 3 3 10 7" xfId="1902"/>
    <cellStyle name="Calculation 2 3 3 11" xfId="1903"/>
    <cellStyle name="Calculation 2 3 3 12" xfId="1904"/>
    <cellStyle name="Calculation 2 3 3 13" xfId="1905"/>
    <cellStyle name="Calculation 2 3 3 14" xfId="1906"/>
    <cellStyle name="Calculation 2 3 3 2" xfId="1907"/>
    <cellStyle name="Calculation 2 3 3 2 2" xfId="1908"/>
    <cellStyle name="Calculation 2 3 3 2 3" xfId="1909"/>
    <cellStyle name="Calculation 2 3 3 2 4" xfId="1910"/>
    <cellStyle name="Calculation 2 3 3 2 5" xfId="1911"/>
    <cellStyle name="Calculation 2 3 3 2 6" xfId="1912"/>
    <cellStyle name="Calculation 2 3 3 2 7" xfId="1913"/>
    <cellStyle name="Calculation 2 3 3 3" xfId="1914"/>
    <cellStyle name="Calculation 2 3 3 3 2" xfId="1915"/>
    <cellStyle name="Calculation 2 3 3 3 3" xfId="1916"/>
    <cellStyle name="Calculation 2 3 3 3 4" xfId="1917"/>
    <cellStyle name="Calculation 2 3 3 3 5" xfId="1918"/>
    <cellStyle name="Calculation 2 3 3 3 6" xfId="1919"/>
    <cellStyle name="Calculation 2 3 3 3 7" xfId="1920"/>
    <cellStyle name="Calculation 2 3 3 4" xfId="1921"/>
    <cellStyle name="Calculation 2 3 3 4 2" xfId="1922"/>
    <cellStyle name="Calculation 2 3 3 4 3" xfId="1923"/>
    <cellStyle name="Calculation 2 3 3 4 4" xfId="1924"/>
    <cellStyle name="Calculation 2 3 3 4 5" xfId="1925"/>
    <cellStyle name="Calculation 2 3 3 4 6" xfId="1926"/>
    <cellStyle name="Calculation 2 3 3 4 7" xfId="1927"/>
    <cellStyle name="Calculation 2 3 3 5" xfId="1928"/>
    <cellStyle name="Calculation 2 3 3 5 2" xfId="1929"/>
    <cellStyle name="Calculation 2 3 3 5 3" xfId="1930"/>
    <cellStyle name="Calculation 2 3 3 5 4" xfId="1931"/>
    <cellStyle name="Calculation 2 3 3 5 5" xfId="1932"/>
    <cellStyle name="Calculation 2 3 3 5 6" xfId="1933"/>
    <cellStyle name="Calculation 2 3 3 5 7" xfId="1934"/>
    <cellStyle name="Calculation 2 3 3 6" xfId="1935"/>
    <cellStyle name="Calculation 2 3 3 6 2" xfId="1936"/>
    <cellStyle name="Calculation 2 3 3 6 3" xfId="1937"/>
    <cellStyle name="Calculation 2 3 3 6 4" xfId="1938"/>
    <cellStyle name="Calculation 2 3 3 6 5" xfId="1939"/>
    <cellStyle name="Calculation 2 3 3 6 6" xfId="1940"/>
    <cellStyle name="Calculation 2 3 3 6 7" xfId="1941"/>
    <cellStyle name="Calculation 2 3 3 7" xfId="1942"/>
    <cellStyle name="Calculation 2 3 3 7 2" xfId="1943"/>
    <cellStyle name="Calculation 2 3 3 7 3" xfId="1944"/>
    <cellStyle name="Calculation 2 3 3 7 4" xfId="1945"/>
    <cellStyle name="Calculation 2 3 3 7 5" xfId="1946"/>
    <cellStyle name="Calculation 2 3 3 7 6" xfId="1947"/>
    <cellStyle name="Calculation 2 3 3 7 7" xfId="1948"/>
    <cellStyle name="Calculation 2 3 3 8" xfId="1949"/>
    <cellStyle name="Calculation 2 3 3 8 2" xfId="1950"/>
    <cellStyle name="Calculation 2 3 3 8 3" xfId="1951"/>
    <cellStyle name="Calculation 2 3 3 8 4" xfId="1952"/>
    <cellStyle name="Calculation 2 3 3 8 5" xfId="1953"/>
    <cellStyle name="Calculation 2 3 3 8 6" xfId="1954"/>
    <cellStyle name="Calculation 2 3 3 8 7" xfId="1955"/>
    <cellStyle name="Calculation 2 3 3 9" xfId="1956"/>
    <cellStyle name="Calculation 2 3 3 9 2" xfId="1957"/>
    <cellStyle name="Calculation 2 3 3 9 3" xfId="1958"/>
    <cellStyle name="Calculation 2 3 3 9 4" xfId="1959"/>
    <cellStyle name="Calculation 2 3 3 9 5" xfId="1960"/>
    <cellStyle name="Calculation 2 3 3 9 6" xfId="1961"/>
    <cellStyle name="Calculation 2 3 3 9 7" xfId="1962"/>
    <cellStyle name="Calculation 2 3 4" xfId="1963"/>
    <cellStyle name="Calculation 2 3 4 10" xfId="1964"/>
    <cellStyle name="Calculation 2 3 4 10 2" xfId="1965"/>
    <cellStyle name="Calculation 2 3 4 10 3" xfId="1966"/>
    <cellStyle name="Calculation 2 3 4 10 4" xfId="1967"/>
    <cellStyle name="Calculation 2 3 4 10 5" xfId="1968"/>
    <cellStyle name="Calculation 2 3 4 10 6" xfId="1969"/>
    <cellStyle name="Calculation 2 3 4 10 7" xfId="1970"/>
    <cellStyle name="Calculation 2 3 4 11" xfId="1971"/>
    <cellStyle name="Calculation 2 3 4 12" xfId="1972"/>
    <cellStyle name="Calculation 2 3 4 13" xfId="1973"/>
    <cellStyle name="Calculation 2 3 4 14" xfId="1974"/>
    <cellStyle name="Calculation 2 3 4 2" xfId="1975"/>
    <cellStyle name="Calculation 2 3 4 2 2" xfId="1976"/>
    <cellStyle name="Calculation 2 3 4 2 3" xfId="1977"/>
    <cellStyle name="Calculation 2 3 4 2 4" xfId="1978"/>
    <cellStyle name="Calculation 2 3 4 2 5" xfId="1979"/>
    <cellStyle name="Calculation 2 3 4 2 6" xfId="1980"/>
    <cellStyle name="Calculation 2 3 4 2 7" xfId="1981"/>
    <cellStyle name="Calculation 2 3 4 3" xfId="1982"/>
    <cellStyle name="Calculation 2 3 4 3 2" xfId="1983"/>
    <cellStyle name="Calculation 2 3 4 3 3" xfId="1984"/>
    <cellStyle name="Calculation 2 3 4 3 4" xfId="1985"/>
    <cellStyle name="Calculation 2 3 4 3 5" xfId="1986"/>
    <cellStyle name="Calculation 2 3 4 3 6" xfId="1987"/>
    <cellStyle name="Calculation 2 3 4 3 7" xfId="1988"/>
    <cellStyle name="Calculation 2 3 4 4" xfId="1989"/>
    <cellStyle name="Calculation 2 3 4 4 2" xfId="1990"/>
    <cellStyle name="Calculation 2 3 4 4 3" xfId="1991"/>
    <cellStyle name="Calculation 2 3 4 4 4" xfId="1992"/>
    <cellStyle name="Calculation 2 3 4 4 5" xfId="1993"/>
    <cellStyle name="Calculation 2 3 4 4 6" xfId="1994"/>
    <cellStyle name="Calculation 2 3 4 4 7" xfId="1995"/>
    <cellStyle name="Calculation 2 3 4 5" xfId="1996"/>
    <cellStyle name="Calculation 2 3 4 5 2" xfId="1997"/>
    <cellStyle name="Calculation 2 3 4 5 3" xfId="1998"/>
    <cellStyle name="Calculation 2 3 4 5 4" xfId="1999"/>
    <cellStyle name="Calculation 2 3 4 5 5" xfId="2000"/>
    <cellStyle name="Calculation 2 3 4 5 6" xfId="2001"/>
    <cellStyle name="Calculation 2 3 4 5 7" xfId="2002"/>
    <cellStyle name="Calculation 2 3 4 6" xfId="2003"/>
    <cellStyle name="Calculation 2 3 4 6 2" xfId="2004"/>
    <cellStyle name="Calculation 2 3 4 6 3" xfId="2005"/>
    <cellStyle name="Calculation 2 3 4 6 4" xfId="2006"/>
    <cellStyle name="Calculation 2 3 4 6 5" xfId="2007"/>
    <cellStyle name="Calculation 2 3 4 6 6" xfId="2008"/>
    <cellStyle name="Calculation 2 3 4 6 7" xfId="2009"/>
    <cellStyle name="Calculation 2 3 4 7" xfId="2010"/>
    <cellStyle name="Calculation 2 3 4 7 2" xfId="2011"/>
    <cellStyle name="Calculation 2 3 4 7 3" xfId="2012"/>
    <cellStyle name="Calculation 2 3 4 7 4" xfId="2013"/>
    <cellStyle name="Calculation 2 3 4 7 5" xfId="2014"/>
    <cellStyle name="Calculation 2 3 4 7 6" xfId="2015"/>
    <cellStyle name="Calculation 2 3 4 7 7" xfId="2016"/>
    <cellStyle name="Calculation 2 3 4 8" xfId="2017"/>
    <cellStyle name="Calculation 2 3 4 8 2" xfId="2018"/>
    <cellStyle name="Calculation 2 3 4 8 3" xfId="2019"/>
    <cellStyle name="Calculation 2 3 4 8 4" xfId="2020"/>
    <cellStyle name="Calculation 2 3 4 8 5" xfId="2021"/>
    <cellStyle name="Calculation 2 3 4 8 6" xfId="2022"/>
    <cellStyle name="Calculation 2 3 4 8 7" xfId="2023"/>
    <cellStyle name="Calculation 2 3 4 9" xfId="2024"/>
    <cellStyle name="Calculation 2 3 4 9 2" xfId="2025"/>
    <cellStyle name="Calculation 2 3 4 9 3" xfId="2026"/>
    <cellStyle name="Calculation 2 3 4 9 4" xfId="2027"/>
    <cellStyle name="Calculation 2 3 4 9 5" xfId="2028"/>
    <cellStyle name="Calculation 2 3 4 9 6" xfId="2029"/>
    <cellStyle name="Calculation 2 3 4 9 7" xfId="2030"/>
    <cellStyle name="Calculation 2 3 5" xfId="2031"/>
    <cellStyle name="Calculation 2 3 5 10" xfId="2032"/>
    <cellStyle name="Calculation 2 3 5 10 2" xfId="2033"/>
    <cellStyle name="Calculation 2 3 5 10 3" xfId="2034"/>
    <cellStyle name="Calculation 2 3 5 10 4" xfId="2035"/>
    <cellStyle name="Calculation 2 3 5 10 5" xfId="2036"/>
    <cellStyle name="Calculation 2 3 5 10 6" xfId="2037"/>
    <cellStyle name="Calculation 2 3 5 10 7" xfId="2038"/>
    <cellStyle name="Calculation 2 3 5 11" xfId="2039"/>
    <cellStyle name="Calculation 2 3 5 12" xfId="2040"/>
    <cellStyle name="Calculation 2 3 5 13" xfId="2041"/>
    <cellStyle name="Calculation 2 3 5 14" xfId="2042"/>
    <cellStyle name="Calculation 2 3 5 2" xfId="2043"/>
    <cellStyle name="Calculation 2 3 5 2 2" xfId="2044"/>
    <cellStyle name="Calculation 2 3 5 2 3" xfId="2045"/>
    <cellStyle name="Calculation 2 3 5 2 4" xfId="2046"/>
    <cellStyle name="Calculation 2 3 5 2 5" xfId="2047"/>
    <cellStyle name="Calculation 2 3 5 2 6" xfId="2048"/>
    <cellStyle name="Calculation 2 3 5 2 7" xfId="2049"/>
    <cellStyle name="Calculation 2 3 5 3" xfId="2050"/>
    <cellStyle name="Calculation 2 3 5 3 2" xfId="2051"/>
    <cellStyle name="Calculation 2 3 5 3 3" xfId="2052"/>
    <cellStyle name="Calculation 2 3 5 3 4" xfId="2053"/>
    <cellStyle name="Calculation 2 3 5 3 5" xfId="2054"/>
    <cellStyle name="Calculation 2 3 5 3 6" xfId="2055"/>
    <cellStyle name="Calculation 2 3 5 3 7" xfId="2056"/>
    <cellStyle name="Calculation 2 3 5 4" xfId="2057"/>
    <cellStyle name="Calculation 2 3 5 4 2" xfId="2058"/>
    <cellStyle name="Calculation 2 3 5 4 3" xfId="2059"/>
    <cellStyle name="Calculation 2 3 5 4 4" xfId="2060"/>
    <cellStyle name="Calculation 2 3 5 4 5" xfId="2061"/>
    <cellStyle name="Calculation 2 3 5 4 6" xfId="2062"/>
    <cellStyle name="Calculation 2 3 5 4 7" xfId="2063"/>
    <cellStyle name="Calculation 2 3 5 5" xfId="2064"/>
    <cellStyle name="Calculation 2 3 5 5 2" xfId="2065"/>
    <cellStyle name="Calculation 2 3 5 5 3" xfId="2066"/>
    <cellStyle name="Calculation 2 3 5 5 4" xfId="2067"/>
    <cellStyle name="Calculation 2 3 5 5 5" xfId="2068"/>
    <cellStyle name="Calculation 2 3 5 5 6" xfId="2069"/>
    <cellStyle name="Calculation 2 3 5 5 7" xfId="2070"/>
    <cellStyle name="Calculation 2 3 5 6" xfId="2071"/>
    <cellStyle name="Calculation 2 3 5 6 2" xfId="2072"/>
    <cellStyle name="Calculation 2 3 5 6 3" xfId="2073"/>
    <cellStyle name="Calculation 2 3 5 6 4" xfId="2074"/>
    <cellStyle name="Calculation 2 3 5 6 5" xfId="2075"/>
    <cellStyle name="Calculation 2 3 5 6 6" xfId="2076"/>
    <cellStyle name="Calculation 2 3 5 6 7" xfId="2077"/>
    <cellStyle name="Calculation 2 3 5 7" xfId="2078"/>
    <cellStyle name="Calculation 2 3 5 7 2" xfId="2079"/>
    <cellStyle name="Calculation 2 3 5 7 3" xfId="2080"/>
    <cellStyle name="Calculation 2 3 5 7 4" xfId="2081"/>
    <cellStyle name="Calculation 2 3 5 7 5" xfId="2082"/>
    <cellStyle name="Calculation 2 3 5 7 6" xfId="2083"/>
    <cellStyle name="Calculation 2 3 5 7 7" xfId="2084"/>
    <cellStyle name="Calculation 2 3 5 8" xfId="2085"/>
    <cellStyle name="Calculation 2 3 5 8 2" xfId="2086"/>
    <cellStyle name="Calculation 2 3 5 8 3" xfId="2087"/>
    <cellStyle name="Calculation 2 3 5 8 4" xfId="2088"/>
    <cellStyle name="Calculation 2 3 5 8 5" xfId="2089"/>
    <cellStyle name="Calculation 2 3 5 8 6" xfId="2090"/>
    <cellStyle name="Calculation 2 3 5 8 7" xfId="2091"/>
    <cellStyle name="Calculation 2 3 5 9" xfId="2092"/>
    <cellStyle name="Calculation 2 3 5 9 2" xfId="2093"/>
    <cellStyle name="Calculation 2 3 5 9 3" xfId="2094"/>
    <cellStyle name="Calculation 2 3 5 9 4" xfId="2095"/>
    <cellStyle name="Calculation 2 3 5 9 5" xfId="2096"/>
    <cellStyle name="Calculation 2 3 5 9 6" xfId="2097"/>
    <cellStyle name="Calculation 2 3 5 9 7" xfId="2098"/>
    <cellStyle name="Calculation 2 3 6" xfId="2099"/>
    <cellStyle name="Calculation 2 3 6 2" xfId="2100"/>
    <cellStyle name="Calculation 2 3 6 3" xfId="2101"/>
    <cellStyle name="Calculation 2 3 6 4" xfId="2102"/>
    <cellStyle name="Calculation 2 3 6 5" xfId="2103"/>
    <cellStyle name="Calculation 2 3 6 6" xfId="2104"/>
    <cellStyle name="Calculation 2 3 6 7" xfId="2105"/>
    <cellStyle name="Calculation 2 3 7" xfId="2106"/>
    <cellStyle name="Calculation 2 3 7 2" xfId="2107"/>
    <cellStyle name="Calculation 2 3 7 3" xfId="2108"/>
    <cellStyle name="Calculation 2 3 7 4" xfId="2109"/>
    <cellStyle name="Calculation 2 3 7 5" xfId="2110"/>
    <cellStyle name="Calculation 2 3 7 6" xfId="2111"/>
    <cellStyle name="Calculation 2 3 7 7" xfId="2112"/>
    <cellStyle name="Calculation 2 3 8" xfId="2113"/>
    <cellStyle name="Calculation 2 3 8 2" xfId="2114"/>
    <cellStyle name="Calculation 2 3 8 3" xfId="2115"/>
    <cellStyle name="Calculation 2 3 8 4" xfId="2116"/>
    <cellStyle name="Calculation 2 3 8 5" xfId="2117"/>
    <cellStyle name="Calculation 2 3 8 6" xfId="2118"/>
    <cellStyle name="Calculation 2 3 8 7" xfId="2119"/>
    <cellStyle name="Calculation 2 3 9" xfId="2120"/>
    <cellStyle name="Calculation 2 3 9 2" xfId="2121"/>
    <cellStyle name="Calculation 2 3 9 3" xfId="2122"/>
    <cellStyle name="Calculation 2 3 9 4" xfId="2123"/>
    <cellStyle name="Calculation 2 3 9 5" xfId="2124"/>
    <cellStyle name="Calculation 2 3 9 6" xfId="2125"/>
    <cellStyle name="Calculation 2 3 9 7" xfId="2126"/>
    <cellStyle name="Calculation 2 4" xfId="2127"/>
    <cellStyle name="Calculation 2 4 10" xfId="2128"/>
    <cellStyle name="Calculation 2 4 10 2" xfId="2129"/>
    <cellStyle name="Calculation 2 4 10 3" xfId="2130"/>
    <cellStyle name="Calculation 2 4 10 4" xfId="2131"/>
    <cellStyle name="Calculation 2 4 10 5" xfId="2132"/>
    <cellStyle name="Calculation 2 4 10 6" xfId="2133"/>
    <cellStyle name="Calculation 2 4 10 7" xfId="2134"/>
    <cellStyle name="Calculation 2 4 11" xfId="2135"/>
    <cellStyle name="Calculation 2 4 12" xfId="2136"/>
    <cellStyle name="Calculation 2 4 13" xfId="2137"/>
    <cellStyle name="Calculation 2 4 14" xfId="2138"/>
    <cellStyle name="Calculation 2 4 2" xfId="2139"/>
    <cellStyle name="Calculation 2 4 2 2" xfId="2140"/>
    <cellStyle name="Calculation 2 4 2 3" xfId="2141"/>
    <cellStyle name="Calculation 2 4 2 4" xfId="2142"/>
    <cellStyle name="Calculation 2 4 2 5" xfId="2143"/>
    <cellStyle name="Calculation 2 4 2 6" xfId="2144"/>
    <cellStyle name="Calculation 2 4 2 7" xfId="2145"/>
    <cellStyle name="Calculation 2 4 3" xfId="2146"/>
    <cellStyle name="Calculation 2 4 3 2" xfId="2147"/>
    <cellStyle name="Calculation 2 4 3 3" xfId="2148"/>
    <cellStyle name="Calculation 2 4 3 4" xfId="2149"/>
    <cellStyle name="Calculation 2 4 3 5" xfId="2150"/>
    <cellStyle name="Calculation 2 4 3 6" xfId="2151"/>
    <cellStyle name="Calculation 2 4 3 7" xfId="2152"/>
    <cellStyle name="Calculation 2 4 4" xfId="2153"/>
    <cellStyle name="Calculation 2 4 4 2" xfId="2154"/>
    <cellStyle name="Calculation 2 4 4 3" xfId="2155"/>
    <cellStyle name="Calculation 2 4 4 4" xfId="2156"/>
    <cellStyle name="Calculation 2 4 4 5" xfId="2157"/>
    <cellStyle name="Calculation 2 4 4 6" xfId="2158"/>
    <cellStyle name="Calculation 2 4 4 7" xfId="2159"/>
    <cellStyle name="Calculation 2 4 5" xfId="2160"/>
    <cellStyle name="Calculation 2 4 5 2" xfId="2161"/>
    <cellStyle name="Calculation 2 4 5 3" xfId="2162"/>
    <cellStyle name="Calculation 2 4 5 4" xfId="2163"/>
    <cellStyle name="Calculation 2 4 5 5" xfId="2164"/>
    <cellStyle name="Calculation 2 4 5 6" xfId="2165"/>
    <cellStyle name="Calculation 2 4 5 7" xfId="2166"/>
    <cellStyle name="Calculation 2 4 6" xfId="2167"/>
    <cellStyle name="Calculation 2 4 6 2" xfId="2168"/>
    <cellStyle name="Calculation 2 4 6 3" xfId="2169"/>
    <cellStyle name="Calculation 2 4 6 4" xfId="2170"/>
    <cellStyle name="Calculation 2 4 6 5" xfId="2171"/>
    <cellStyle name="Calculation 2 4 6 6" xfId="2172"/>
    <cellStyle name="Calculation 2 4 6 7" xfId="2173"/>
    <cellStyle name="Calculation 2 4 7" xfId="2174"/>
    <cellStyle name="Calculation 2 4 7 2" xfId="2175"/>
    <cellStyle name="Calculation 2 4 7 3" xfId="2176"/>
    <cellStyle name="Calculation 2 4 7 4" xfId="2177"/>
    <cellStyle name="Calculation 2 4 7 5" xfId="2178"/>
    <cellStyle name="Calculation 2 4 7 6" xfId="2179"/>
    <cellStyle name="Calculation 2 4 7 7" xfId="2180"/>
    <cellStyle name="Calculation 2 4 8" xfId="2181"/>
    <cellStyle name="Calculation 2 4 8 2" xfId="2182"/>
    <cellStyle name="Calculation 2 4 8 3" xfId="2183"/>
    <cellStyle name="Calculation 2 4 8 4" xfId="2184"/>
    <cellStyle name="Calculation 2 4 8 5" xfId="2185"/>
    <cellStyle name="Calculation 2 4 8 6" xfId="2186"/>
    <cellStyle name="Calculation 2 4 8 7" xfId="2187"/>
    <cellStyle name="Calculation 2 4 9" xfId="2188"/>
    <cellStyle name="Calculation 2 4 9 2" xfId="2189"/>
    <cellStyle name="Calculation 2 4 9 3" xfId="2190"/>
    <cellStyle name="Calculation 2 4 9 4" xfId="2191"/>
    <cellStyle name="Calculation 2 4 9 5" xfId="2192"/>
    <cellStyle name="Calculation 2 4 9 6" xfId="2193"/>
    <cellStyle name="Calculation 2 4 9 7" xfId="2194"/>
    <cellStyle name="Calculation 2 5" xfId="2195"/>
    <cellStyle name="Calculation 2 5 10" xfId="2196"/>
    <cellStyle name="Calculation 2 5 10 2" xfId="2197"/>
    <cellStyle name="Calculation 2 5 10 3" xfId="2198"/>
    <cellStyle name="Calculation 2 5 10 4" xfId="2199"/>
    <cellStyle name="Calculation 2 5 10 5" xfId="2200"/>
    <cellStyle name="Calculation 2 5 10 6" xfId="2201"/>
    <cellStyle name="Calculation 2 5 10 7" xfId="2202"/>
    <cellStyle name="Calculation 2 5 11" xfId="2203"/>
    <cellStyle name="Calculation 2 5 12" xfId="2204"/>
    <cellStyle name="Calculation 2 5 13" xfId="2205"/>
    <cellStyle name="Calculation 2 5 14" xfId="2206"/>
    <cellStyle name="Calculation 2 5 2" xfId="2207"/>
    <cellStyle name="Calculation 2 5 2 2" xfId="2208"/>
    <cellStyle name="Calculation 2 5 2 3" xfId="2209"/>
    <cellStyle name="Calculation 2 5 2 4" xfId="2210"/>
    <cellStyle name="Calculation 2 5 2 5" xfId="2211"/>
    <cellStyle name="Calculation 2 5 2 6" xfId="2212"/>
    <cellStyle name="Calculation 2 5 2 7" xfId="2213"/>
    <cellStyle name="Calculation 2 5 3" xfId="2214"/>
    <cellStyle name="Calculation 2 5 3 2" xfId="2215"/>
    <cellStyle name="Calculation 2 5 3 3" xfId="2216"/>
    <cellStyle name="Calculation 2 5 3 4" xfId="2217"/>
    <cellStyle name="Calculation 2 5 3 5" xfId="2218"/>
    <cellStyle name="Calculation 2 5 3 6" xfId="2219"/>
    <cellStyle name="Calculation 2 5 3 7" xfId="2220"/>
    <cellStyle name="Calculation 2 5 4" xfId="2221"/>
    <cellStyle name="Calculation 2 5 4 2" xfId="2222"/>
    <cellStyle name="Calculation 2 5 4 3" xfId="2223"/>
    <cellStyle name="Calculation 2 5 4 4" xfId="2224"/>
    <cellStyle name="Calculation 2 5 4 5" xfId="2225"/>
    <cellStyle name="Calculation 2 5 4 6" xfId="2226"/>
    <cellStyle name="Calculation 2 5 4 7" xfId="2227"/>
    <cellStyle name="Calculation 2 5 5" xfId="2228"/>
    <cellStyle name="Calculation 2 5 5 2" xfId="2229"/>
    <cellStyle name="Calculation 2 5 5 3" xfId="2230"/>
    <cellStyle name="Calculation 2 5 5 4" xfId="2231"/>
    <cellStyle name="Calculation 2 5 5 5" xfId="2232"/>
    <cellStyle name="Calculation 2 5 5 6" xfId="2233"/>
    <cellStyle name="Calculation 2 5 5 7" xfId="2234"/>
    <cellStyle name="Calculation 2 5 6" xfId="2235"/>
    <cellStyle name="Calculation 2 5 6 2" xfId="2236"/>
    <cellStyle name="Calculation 2 5 6 3" xfId="2237"/>
    <cellStyle name="Calculation 2 5 6 4" xfId="2238"/>
    <cellStyle name="Calculation 2 5 6 5" xfId="2239"/>
    <cellStyle name="Calculation 2 5 6 6" xfId="2240"/>
    <cellStyle name="Calculation 2 5 6 7" xfId="2241"/>
    <cellStyle name="Calculation 2 5 7" xfId="2242"/>
    <cellStyle name="Calculation 2 5 7 2" xfId="2243"/>
    <cellStyle name="Calculation 2 5 7 3" xfId="2244"/>
    <cellStyle name="Calculation 2 5 7 4" xfId="2245"/>
    <cellStyle name="Calculation 2 5 7 5" xfId="2246"/>
    <cellStyle name="Calculation 2 5 7 6" xfId="2247"/>
    <cellStyle name="Calculation 2 5 7 7" xfId="2248"/>
    <cellStyle name="Calculation 2 5 8" xfId="2249"/>
    <cellStyle name="Calculation 2 5 8 2" xfId="2250"/>
    <cellStyle name="Calculation 2 5 8 3" xfId="2251"/>
    <cellStyle name="Calculation 2 5 8 4" xfId="2252"/>
    <cellStyle name="Calculation 2 5 8 5" xfId="2253"/>
    <cellStyle name="Calculation 2 5 8 6" xfId="2254"/>
    <cellStyle name="Calculation 2 5 8 7" xfId="2255"/>
    <cellStyle name="Calculation 2 5 9" xfId="2256"/>
    <cellStyle name="Calculation 2 5 9 2" xfId="2257"/>
    <cellStyle name="Calculation 2 5 9 3" xfId="2258"/>
    <cellStyle name="Calculation 2 5 9 4" xfId="2259"/>
    <cellStyle name="Calculation 2 5 9 5" xfId="2260"/>
    <cellStyle name="Calculation 2 5 9 6" xfId="2261"/>
    <cellStyle name="Calculation 2 5 9 7" xfId="2262"/>
    <cellStyle name="Calculation 2 6" xfId="2263"/>
    <cellStyle name="Calculation 2 6 10" xfId="2264"/>
    <cellStyle name="Calculation 2 6 10 2" xfId="2265"/>
    <cellStyle name="Calculation 2 6 10 3" xfId="2266"/>
    <cellStyle name="Calculation 2 6 10 4" xfId="2267"/>
    <cellStyle name="Calculation 2 6 10 5" xfId="2268"/>
    <cellStyle name="Calculation 2 6 10 6" xfId="2269"/>
    <cellStyle name="Calculation 2 6 10 7" xfId="2270"/>
    <cellStyle name="Calculation 2 6 11" xfId="2271"/>
    <cellStyle name="Calculation 2 6 12" xfId="2272"/>
    <cellStyle name="Calculation 2 6 13" xfId="2273"/>
    <cellStyle name="Calculation 2 6 14" xfId="2274"/>
    <cellStyle name="Calculation 2 6 2" xfId="2275"/>
    <cellStyle name="Calculation 2 6 2 2" xfId="2276"/>
    <cellStyle name="Calculation 2 6 2 3" xfId="2277"/>
    <cellStyle name="Calculation 2 6 2 4" xfId="2278"/>
    <cellStyle name="Calculation 2 6 2 5" xfId="2279"/>
    <cellStyle name="Calculation 2 6 2 6" xfId="2280"/>
    <cellStyle name="Calculation 2 6 2 7" xfId="2281"/>
    <cellStyle name="Calculation 2 6 3" xfId="2282"/>
    <cellStyle name="Calculation 2 6 3 2" xfId="2283"/>
    <cellStyle name="Calculation 2 6 3 3" xfId="2284"/>
    <cellStyle name="Calculation 2 6 3 4" xfId="2285"/>
    <cellStyle name="Calculation 2 6 3 5" xfId="2286"/>
    <cellStyle name="Calculation 2 6 3 6" xfId="2287"/>
    <cellStyle name="Calculation 2 6 3 7" xfId="2288"/>
    <cellStyle name="Calculation 2 6 4" xfId="2289"/>
    <cellStyle name="Calculation 2 6 4 2" xfId="2290"/>
    <cellStyle name="Calculation 2 6 4 3" xfId="2291"/>
    <cellStyle name="Calculation 2 6 4 4" xfId="2292"/>
    <cellStyle name="Calculation 2 6 4 5" xfId="2293"/>
    <cellStyle name="Calculation 2 6 4 6" xfId="2294"/>
    <cellStyle name="Calculation 2 6 4 7" xfId="2295"/>
    <cellStyle name="Calculation 2 6 5" xfId="2296"/>
    <cellStyle name="Calculation 2 6 5 2" xfId="2297"/>
    <cellStyle name="Calculation 2 6 5 3" xfId="2298"/>
    <cellStyle name="Calculation 2 6 5 4" xfId="2299"/>
    <cellStyle name="Calculation 2 6 5 5" xfId="2300"/>
    <cellStyle name="Calculation 2 6 5 6" xfId="2301"/>
    <cellStyle name="Calculation 2 6 5 7" xfId="2302"/>
    <cellStyle name="Calculation 2 6 6" xfId="2303"/>
    <cellStyle name="Calculation 2 6 6 2" xfId="2304"/>
    <cellStyle name="Calculation 2 6 6 3" xfId="2305"/>
    <cellStyle name="Calculation 2 6 6 4" xfId="2306"/>
    <cellStyle name="Calculation 2 6 6 5" xfId="2307"/>
    <cellStyle name="Calculation 2 6 6 6" xfId="2308"/>
    <cellStyle name="Calculation 2 6 6 7" xfId="2309"/>
    <cellStyle name="Calculation 2 6 7" xfId="2310"/>
    <cellStyle name="Calculation 2 6 7 2" xfId="2311"/>
    <cellStyle name="Calculation 2 6 7 3" xfId="2312"/>
    <cellStyle name="Calculation 2 6 7 4" xfId="2313"/>
    <cellStyle name="Calculation 2 6 7 5" xfId="2314"/>
    <cellStyle name="Calculation 2 6 7 6" xfId="2315"/>
    <cellStyle name="Calculation 2 6 7 7" xfId="2316"/>
    <cellStyle name="Calculation 2 6 8" xfId="2317"/>
    <cellStyle name="Calculation 2 6 8 2" xfId="2318"/>
    <cellStyle name="Calculation 2 6 8 3" xfId="2319"/>
    <cellStyle name="Calculation 2 6 8 4" xfId="2320"/>
    <cellStyle name="Calculation 2 6 8 5" xfId="2321"/>
    <cellStyle name="Calculation 2 6 8 6" xfId="2322"/>
    <cellStyle name="Calculation 2 6 8 7" xfId="2323"/>
    <cellStyle name="Calculation 2 6 9" xfId="2324"/>
    <cellStyle name="Calculation 2 6 9 2" xfId="2325"/>
    <cellStyle name="Calculation 2 6 9 3" xfId="2326"/>
    <cellStyle name="Calculation 2 6 9 4" xfId="2327"/>
    <cellStyle name="Calculation 2 6 9 5" xfId="2328"/>
    <cellStyle name="Calculation 2 6 9 6" xfId="2329"/>
    <cellStyle name="Calculation 2 6 9 7" xfId="2330"/>
    <cellStyle name="Calculation 2 7" xfId="2331"/>
    <cellStyle name="Calculation 2 7 10" xfId="2332"/>
    <cellStyle name="Calculation 2 7 10 2" xfId="2333"/>
    <cellStyle name="Calculation 2 7 10 3" xfId="2334"/>
    <cellStyle name="Calculation 2 7 10 4" xfId="2335"/>
    <cellStyle name="Calculation 2 7 10 5" xfId="2336"/>
    <cellStyle name="Calculation 2 7 10 6" xfId="2337"/>
    <cellStyle name="Calculation 2 7 10 7" xfId="2338"/>
    <cellStyle name="Calculation 2 7 11" xfId="2339"/>
    <cellStyle name="Calculation 2 7 12" xfId="2340"/>
    <cellStyle name="Calculation 2 7 13" xfId="2341"/>
    <cellStyle name="Calculation 2 7 14" xfId="2342"/>
    <cellStyle name="Calculation 2 7 2" xfId="2343"/>
    <cellStyle name="Calculation 2 7 2 2" xfId="2344"/>
    <cellStyle name="Calculation 2 7 2 3" xfId="2345"/>
    <cellStyle name="Calculation 2 7 2 4" xfId="2346"/>
    <cellStyle name="Calculation 2 7 2 5" xfId="2347"/>
    <cellStyle name="Calculation 2 7 2 6" xfId="2348"/>
    <cellStyle name="Calculation 2 7 2 7" xfId="2349"/>
    <cellStyle name="Calculation 2 7 3" xfId="2350"/>
    <cellStyle name="Calculation 2 7 3 2" xfId="2351"/>
    <cellStyle name="Calculation 2 7 3 3" xfId="2352"/>
    <cellStyle name="Calculation 2 7 3 4" xfId="2353"/>
    <cellStyle name="Calculation 2 7 3 5" xfId="2354"/>
    <cellStyle name="Calculation 2 7 3 6" xfId="2355"/>
    <cellStyle name="Calculation 2 7 3 7" xfId="2356"/>
    <cellStyle name="Calculation 2 7 4" xfId="2357"/>
    <cellStyle name="Calculation 2 7 4 2" xfId="2358"/>
    <cellStyle name="Calculation 2 7 4 3" xfId="2359"/>
    <cellStyle name="Calculation 2 7 4 4" xfId="2360"/>
    <cellStyle name="Calculation 2 7 4 5" xfId="2361"/>
    <cellStyle name="Calculation 2 7 4 6" xfId="2362"/>
    <cellStyle name="Calculation 2 7 4 7" xfId="2363"/>
    <cellStyle name="Calculation 2 7 5" xfId="2364"/>
    <cellStyle name="Calculation 2 7 5 2" xfId="2365"/>
    <cellStyle name="Calculation 2 7 5 3" xfId="2366"/>
    <cellStyle name="Calculation 2 7 5 4" xfId="2367"/>
    <cellStyle name="Calculation 2 7 5 5" xfId="2368"/>
    <cellStyle name="Calculation 2 7 5 6" xfId="2369"/>
    <cellStyle name="Calculation 2 7 5 7" xfId="2370"/>
    <cellStyle name="Calculation 2 7 6" xfId="2371"/>
    <cellStyle name="Calculation 2 7 6 2" xfId="2372"/>
    <cellStyle name="Calculation 2 7 6 3" xfId="2373"/>
    <cellStyle name="Calculation 2 7 6 4" xfId="2374"/>
    <cellStyle name="Calculation 2 7 6 5" xfId="2375"/>
    <cellStyle name="Calculation 2 7 6 6" xfId="2376"/>
    <cellStyle name="Calculation 2 7 6 7" xfId="2377"/>
    <cellStyle name="Calculation 2 7 7" xfId="2378"/>
    <cellStyle name="Calculation 2 7 7 2" xfId="2379"/>
    <cellStyle name="Calculation 2 7 7 3" xfId="2380"/>
    <cellStyle name="Calculation 2 7 7 4" xfId="2381"/>
    <cellStyle name="Calculation 2 7 7 5" xfId="2382"/>
    <cellStyle name="Calculation 2 7 7 6" xfId="2383"/>
    <cellStyle name="Calculation 2 7 7 7" xfId="2384"/>
    <cellStyle name="Calculation 2 7 8" xfId="2385"/>
    <cellStyle name="Calculation 2 7 8 2" xfId="2386"/>
    <cellStyle name="Calculation 2 7 8 3" xfId="2387"/>
    <cellStyle name="Calculation 2 7 8 4" xfId="2388"/>
    <cellStyle name="Calculation 2 7 8 5" xfId="2389"/>
    <cellStyle name="Calculation 2 7 8 6" xfId="2390"/>
    <cellStyle name="Calculation 2 7 8 7" xfId="2391"/>
    <cellStyle name="Calculation 2 7 9" xfId="2392"/>
    <cellStyle name="Calculation 2 7 9 2" xfId="2393"/>
    <cellStyle name="Calculation 2 7 9 3" xfId="2394"/>
    <cellStyle name="Calculation 2 7 9 4" xfId="2395"/>
    <cellStyle name="Calculation 2 7 9 5" xfId="2396"/>
    <cellStyle name="Calculation 2 7 9 6" xfId="2397"/>
    <cellStyle name="Calculation 2 7 9 7" xfId="2398"/>
    <cellStyle name="Calculation 2 8" xfId="2399"/>
    <cellStyle name="Calculation 2 8 2" xfId="2400"/>
    <cellStyle name="Calculation 2 8 3" xfId="2401"/>
    <cellStyle name="Calculation 2 8 4" xfId="2402"/>
    <cellStyle name="Calculation 2 8 5" xfId="2403"/>
    <cellStyle name="Calculation 2 8 6" xfId="2404"/>
    <cellStyle name="Calculation 2 8 7" xfId="2405"/>
    <cellStyle name="Calculation 2 9" xfId="2406"/>
    <cellStyle name="Calculation 2 9 2" xfId="2407"/>
    <cellStyle name="Calculation 2 9 3" xfId="2408"/>
    <cellStyle name="Calculation 2 9 4" xfId="2409"/>
    <cellStyle name="Calculation 2 9 5" xfId="2410"/>
    <cellStyle name="Calculation 2 9 6" xfId="2411"/>
    <cellStyle name="Calculation 2 9 7" xfId="2412"/>
    <cellStyle name="Calculation 3" xfId="57"/>
    <cellStyle name="Calculation 3 10" xfId="2413"/>
    <cellStyle name="Calculation 3 10 2" xfId="2414"/>
    <cellStyle name="Calculation 3 10 3" xfId="2415"/>
    <cellStyle name="Calculation 3 10 4" xfId="2416"/>
    <cellStyle name="Calculation 3 10 5" xfId="2417"/>
    <cellStyle name="Calculation 3 10 6" xfId="2418"/>
    <cellStyle name="Calculation 3 10 7" xfId="2419"/>
    <cellStyle name="Calculation 3 11" xfId="2420"/>
    <cellStyle name="Calculation 3 11 2" xfId="2421"/>
    <cellStyle name="Calculation 3 11 3" xfId="2422"/>
    <cellStyle name="Calculation 3 11 4" xfId="2423"/>
    <cellStyle name="Calculation 3 11 5" xfId="2424"/>
    <cellStyle name="Calculation 3 11 6" xfId="2425"/>
    <cellStyle name="Calculation 3 11 7" xfId="2426"/>
    <cellStyle name="Calculation 3 12" xfId="2427"/>
    <cellStyle name="Calculation 3 12 2" xfId="2428"/>
    <cellStyle name="Calculation 3 12 3" xfId="2429"/>
    <cellStyle name="Calculation 3 12 4" xfId="2430"/>
    <cellStyle name="Calculation 3 12 5" xfId="2431"/>
    <cellStyle name="Calculation 3 12 6" xfId="2432"/>
    <cellStyle name="Calculation 3 12 7" xfId="2433"/>
    <cellStyle name="Calculation 3 13" xfId="2434"/>
    <cellStyle name="Calculation 3 13 2" xfId="2435"/>
    <cellStyle name="Calculation 3 13 3" xfId="2436"/>
    <cellStyle name="Calculation 3 13 4" xfId="2437"/>
    <cellStyle name="Calculation 3 13 5" xfId="2438"/>
    <cellStyle name="Calculation 3 13 6" xfId="2439"/>
    <cellStyle name="Calculation 3 13 7" xfId="2440"/>
    <cellStyle name="Calculation 3 14" xfId="2441"/>
    <cellStyle name="Calculation 3 15" xfId="2442"/>
    <cellStyle name="Calculation 3 16" xfId="2443"/>
    <cellStyle name="Calculation 3 2" xfId="255"/>
    <cellStyle name="Calculation 3 2 10" xfId="2444"/>
    <cellStyle name="Calculation 3 2 10 2" xfId="2445"/>
    <cellStyle name="Calculation 3 2 10 3" xfId="2446"/>
    <cellStyle name="Calculation 3 2 10 4" xfId="2447"/>
    <cellStyle name="Calculation 3 2 10 5" xfId="2448"/>
    <cellStyle name="Calculation 3 2 10 6" xfId="2449"/>
    <cellStyle name="Calculation 3 2 10 7" xfId="2450"/>
    <cellStyle name="Calculation 3 2 11" xfId="2451"/>
    <cellStyle name="Calculation 3 2 11 2" xfId="2452"/>
    <cellStyle name="Calculation 3 2 11 3" xfId="2453"/>
    <cellStyle name="Calculation 3 2 11 4" xfId="2454"/>
    <cellStyle name="Calculation 3 2 11 5" xfId="2455"/>
    <cellStyle name="Calculation 3 2 11 6" xfId="2456"/>
    <cellStyle name="Calculation 3 2 11 7" xfId="2457"/>
    <cellStyle name="Calculation 3 2 12" xfId="2458"/>
    <cellStyle name="Calculation 3 2 12 2" xfId="2459"/>
    <cellStyle name="Calculation 3 2 12 3" xfId="2460"/>
    <cellStyle name="Calculation 3 2 12 4" xfId="2461"/>
    <cellStyle name="Calculation 3 2 12 5" xfId="2462"/>
    <cellStyle name="Calculation 3 2 12 6" xfId="2463"/>
    <cellStyle name="Calculation 3 2 12 7" xfId="2464"/>
    <cellStyle name="Calculation 3 2 13" xfId="2465"/>
    <cellStyle name="Calculation 3 2 13 2" xfId="2466"/>
    <cellStyle name="Calculation 3 2 13 3" xfId="2467"/>
    <cellStyle name="Calculation 3 2 13 4" xfId="2468"/>
    <cellStyle name="Calculation 3 2 13 5" xfId="2469"/>
    <cellStyle name="Calculation 3 2 13 6" xfId="2470"/>
    <cellStyle name="Calculation 3 2 13 7" xfId="2471"/>
    <cellStyle name="Calculation 3 2 14" xfId="2472"/>
    <cellStyle name="Calculation 3 2 15" xfId="2473"/>
    <cellStyle name="Calculation 3 2 16" xfId="2474"/>
    <cellStyle name="Calculation 3 2 17" xfId="2475"/>
    <cellStyle name="Calculation 3 2 2" xfId="2476"/>
    <cellStyle name="Calculation 3 2 2 10" xfId="2477"/>
    <cellStyle name="Calculation 3 2 2 10 2" xfId="2478"/>
    <cellStyle name="Calculation 3 2 2 10 3" xfId="2479"/>
    <cellStyle name="Calculation 3 2 2 10 4" xfId="2480"/>
    <cellStyle name="Calculation 3 2 2 10 5" xfId="2481"/>
    <cellStyle name="Calculation 3 2 2 10 6" xfId="2482"/>
    <cellStyle name="Calculation 3 2 2 10 7" xfId="2483"/>
    <cellStyle name="Calculation 3 2 2 11" xfId="2484"/>
    <cellStyle name="Calculation 3 2 2 12" xfId="2485"/>
    <cellStyle name="Calculation 3 2 2 13" xfId="2486"/>
    <cellStyle name="Calculation 3 2 2 14" xfId="2487"/>
    <cellStyle name="Calculation 3 2 2 2" xfId="2488"/>
    <cellStyle name="Calculation 3 2 2 2 2" xfId="2489"/>
    <cellStyle name="Calculation 3 2 2 2 3" xfId="2490"/>
    <cellStyle name="Calculation 3 2 2 2 4" xfId="2491"/>
    <cellStyle name="Calculation 3 2 2 2 5" xfId="2492"/>
    <cellStyle name="Calculation 3 2 2 2 6" xfId="2493"/>
    <cellStyle name="Calculation 3 2 2 2 7" xfId="2494"/>
    <cellStyle name="Calculation 3 2 2 3" xfId="2495"/>
    <cellStyle name="Calculation 3 2 2 3 2" xfId="2496"/>
    <cellStyle name="Calculation 3 2 2 3 3" xfId="2497"/>
    <cellStyle name="Calculation 3 2 2 3 4" xfId="2498"/>
    <cellStyle name="Calculation 3 2 2 3 5" xfId="2499"/>
    <cellStyle name="Calculation 3 2 2 3 6" xfId="2500"/>
    <cellStyle name="Calculation 3 2 2 3 7" xfId="2501"/>
    <cellStyle name="Calculation 3 2 2 4" xfId="2502"/>
    <cellStyle name="Calculation 3 2 2 4 2" xfId="2503"/>
    <cellStyle name="Calculation 3 2 2 4 3" xfId="2504"/>
    <cellStyle name="Calculation 3 2 2 4 4" xfId="2505"/>
    <cellStyle name="Calculation 3 2 2 4 5" xfId="2506"/>
    <cellStyle name="Calculation 3 2 2 4 6" xfId="2507"/>
    <cellStyle name="Calculation 3 2 2 4 7" xfId="2508"/>
    <cellStyle name="Calculation 3 2 2 5" xfId="2509"/>
    <cellStyle name="Calculation 3 2 2 5 2" xfId="2510"/>
    <cellStyle name="Calculation 3 2 2 5 3" xfId="2511"/>
    <cellStyle name="Calculation 3 2 2 5 4" xfId="2512"/>
    <cellStyle name="Calculation 3 2 2 5 5" xfId="2513"/>
    <cellStyle name="Calculation 3 2 2 5 6" xfId="2514"/>
    <cellStyle name="Calculation 3 2 2 5 7" xfId="2515"/>
    <cellStyle name="Calculation 3 2 2 6" xfId="2516"/>
    <cellStyle name="Calculation 3 2 2 6 2" xfId="2517"/>
    <cellStyle name="Calculation 3 2 2 6 3" xfId="2518"/>
    <cellStyle name="Calculation 3 2 2 6 4" xfId="2519"/>
    <cellStyle name="Calculation 3 2 2 6 5" xfId="2520"/>
    <cellStyle name="Calculation 3 2 2 6 6" xfId="2521"/>
    <cellStyle name="Calculation 3 2 2 6 7" xfId="2522"/>
    <cellStyle name="Calculation 3 2 2 7" xfId="2523"/>
    <cellStyle name="Calculation 3 2 2 7 2" xfId="2524"/>
    <cellStyle name="Calculation 3 2 2 7 3" xfId="2525"/>
    <cellStyle name="Calculation 3 2 2 7 4" xfId="2526"/>
    <cellStyle name="Calculation 3 2 2 7 5" xfId="2527"/>
    <cellStyle name="Calculation 3 2 2 7 6" xfId="2528"/>
    <cellStyle name="Calculation 3 2 2 7 7" xfId="2529"/>
    <cellStyle name="Calculation 3 2 2 8" xfId="2530"/>
    <cellStyle name="Calculation 3 2 2 8 2" xfId="2531"/>
    <cellStyle name="Calculation 3 2 2 8 3" xfId="2532"/>
    <cellStyle name="Calculation 3 2 2 8 4" xfId="2533"/>
    <cellStyle name="Calculation 3 2 2 8 5" xfId="2534"/>
    <cellStyle name="Calculation 3 2 2 8 6" xfId="2535"/>
    <cellStyle name="Calculation 3 2 2 8 7" xfId="2536"/>
    <cellStyle name="Calculation 3 2 2 9" xfId="2537"/>
    <cellStyle name="Calculation 3 2 2 9 2" xfId="2538"/>
    <cellStyle name="Calculation 3 2 2 9 3" xfId="2539"/>
    <cellStyle name="Calculation 3 2 2 9 4" xfId="2540"/>
    <cellStyle name="Calculation 3 2 2 9 5" xfId="2541"/>
    <cellStyle name="Calculation 3 2 2 9 6" xfId="2542"/>
    <cellStyle name="Calculation 3 2 2 9 7" xfId="2543"/>
    <cellStyle name="Calculation 3 2 3" xfId="2544"/>
    <cellStyle name="Calculation 3 2 3 10" xfId="2545"/>
    <cellStyle name="Calculation 3 2 3 10 2" xfId="2546"/>
    <cellStyle name="Calculation 3 2 3 10 3" xfId="2547"/>
    <cellStyle name="Calculation 3 2 3 10 4" xfId="2548"/>
    <cellStyle name="Calculation 3 2 3 10 5" xfId="2549"/>
    <cellStyle name="Calculation 3 2 3 10 6" xfId="2550"/>
    <cellStyle name="Calculation 3 2 3 10 7" xfId="2551"/>
    <cellStyle name="Calculation 3 2 3 11" xfId="2552"/>
    <cellStyle name="Calculation 3 2 3 12" xfId="2553"/>
    <cellStyle name="Calculation 3 2 3 13" xfId="2554"/>
    <cellStyle name="Calculation 3 2 3 14" xfId="2555"/>
    <cellStyle name="Calculation 3 2 3 2" xfId="2556"/>
    <cellStyle name="Calculation 3 2 3 2 2" xfId="2557"/>
    <cellStyle name="Calculation 3 2 3 2 3" xfId="2558"/>
    <cellStyle name="Calculation 3 2 3 2 4" xfId="2559"/>
    <cellStyle name="Calculation 3 2 3 2 5" xfId="2560"/>
    <cellStyle name="Calculation 3 2 3 2 6" xfId="2561"/>
    <cellStyle name="Calculation 3 2 3 2 7" xfId="2562"/>
    <cellStyle name="Calculation 3 2 3 3" xfId="2563"/>
    <cellStyle name="Calculation 3 2 3 3 2" xfId="2564"/>
    <cellStyle name="Calculation 3 2 3 3 3" xfId="2565"/>
    <cellStyle name="Calculation 3 2 3 3 4" xfId="2566"/>
    <cellStyle name="Calculation 3 2 3 3 5" xfId="2567"/>
    <cellStyle name="Calculation 3 2 3 3 6" xfId="2568"/>
    <cellStyle name="Calculation 3 2 3 3 7" xfId="2569"/>
    <cellStyle name="Calculation 3 2 3 4" xfId="2570"/>
    <cellStyle name="Calculation 3 2 3 4 2" xfId="2571"/>
    <cellStyle name="Calculation 3 2 3 4 3" xfId="2572"/>
    <cellStyle name="Calculation 3 2 3 4 4" xfId="2573"/>
    <cellStyle name="Calculation 3 2 3 4 5" xfId="2574"/>
    <cellStyle name="Calculation 3 2 3 4 6" xfId="2575"/>
    <cellStyle name="Calculation 3 2 3 4 7" xfId="2576"/>
    <cellStyle name="Calculation 3 2 3 5" xfId="2577"/>
    <cellStyle name="Calculation 3 2 3 5 2" xfId="2578"/>
    <cellStyle name="Calculation 3 2 3 5 3" xfId="2579"/>
    <cellStyle name="Calculation 3 2 3 5 4" xfId="2580"/>
    <cellStyle name="Calculation 3 2 3 5 5" xfId="2581"/>
    <cellStyle name="Calculation 3 2 3 5 6" xfId="2582"/>
    <cellStyle name="Calculation 3 2 3 5 7" xfId="2583"/>
    <cellStyle name="Calculation 3 2 3 6" xfId="2584"/>
    <cellStyle name="Calculation 3 2 3 6 2" xfId="2585"/>
    <cellStyle name="Calculation 3 2 3 6 3" xfId="2586"/>
    <cellStyle name="Calculation 3 2 3 6 4" xfId="2587"/>
    <cellStyle name="Calculation 3 2 3 6 5" xfId="2588"/>
    <cellStyle name="Calculation 3 2 3 6 6" xfId="2589"/>
    <cellStyle name="Calculation 3 2 3 6 7" xfId="2590"/>
    <cellStyle name="Calculation 3 2 3 7" xfId="2591"/>
    <cellStyle name="Calculation 3 2 3 7 2" xfId="2592"/>
    <cellStyle name="Calculation 3 2 3 7 3" xfId="2593"/>
    <cellStyle name="Calculation 3 2 3 7 4" xfId="2594"/>
    <cellStyle name="Calculation 3 2 3 7 5" xfId="2595"/>
    <cellStyle name="Calculation 3 2 3 7 6" xfId="2596"/>
    <cellStyle name="Calculation 3 2 3 7 7" xfId="2597"/>
    <cellStyle name="Calculation 3 2 3 8" xfId="2598"/>
    <cellStyle name="Calculation 3 2 3 8 2" xfId="2599"/>
    <cellStyle name="Calculation 3 2 3 8 3" xfId="2600"/>
    <cellStyle name="Calculation 3 2 3 8 4" xfId="2601"/>
    <cellStyle name="Calculation 3 2 3 8 5" xfId="2602"/>
    <cellStyle name="Calculation 3 2 3 8 6" xfId="2603"/>
    <cellStyle name="Calculation 3 2 3 8 7" xfId="2604"/>
    <cellStyle name="Calculation 3 2 3 9" xfId="2605"/>
    <cellStyle name="Calculation 3 2 3 9 2" xfId="2606"/>
    <cellStyle name="Calculation 3 2 3 9 3" xfId="2607"/>
    <cellStyle name="Calculation 3 2 3 9 4" xfId="2608"/>
    <cellStyle name="Calculation 3 2 3 9 5" xfId="2609"/>
    <cellStyle name="Calculation 3 2 3 9 6" xfId="2610"/>
    <cellStyle name="Calculation 3 2 3 9 7" xfId="2611"/>
    <cellStyle name="Calculation 3 2 4" xfId="2612"/>
    <cellStyle name="Calculation 3 2 4 10" xfId="2613"/>
    <cellStyle name="Calculation 3 2 4 10 2" xfId="2614"/>
    <cellStyle name="Calculation 3 2 4 10 3" xfId="2615"/>
    <cellStyle name="Calculation 3 2 4 10 4" xfId="2616"/>
    <cellStyle name="Calculation 3 2 4 10 5" xfId="2617"/>
    <cellStyle name="Calculation 3 2 4 10 6" xfId="2618"/>
    <cellStyle name="Calculation 3 2 4 10 7" xfId="2619"/>
    <cellStyle name="Calculation 3 2 4 11" xfId="2620"/>
    <cellStyle name="Calculation 3 2 4 12" xfId="2621"/>
    <cellStyle name="Calculation 3 2 4 13" xfId="2622"/>
    <cellStyle name="Calculation 3 2 4 14" xfId="2623"/>
    <cellStyle name="Calculation 3 2 4 2" xfId="2624"/>
    <cellStyle name="Calculation 3 2 4 2 2" xfId="2625"/>
    <cellStyle name="Calculation 3 2 4 2 3" xfId="2626"/>
    <cellStyle name="Calculation 3 2 4 2 4" xfId="2627"/>
    <cellStyle name="Calculation 3 2 4 2 5" xfId="2628"/>
    <cellStyle name="Calculation 3 2 4 2 6" xfId="2629"/>
    <cellStyle name="Calculation 3 2 4 2 7" xfId="2630"/>
    <cellStyle name="Calculation 3 2 4 3" xfId="2631"/>
    <cellStyle name="Calculation 3 2 4 3 2" xfId="2632"/>
    <cellStyle name="Calculation 3 2 4 3 3" xfId="2633"/>
    <cellStyle name="Calculation 3 2 4 3 4" xfId="2634"/>
    <cellStyle name="Calculation 3 2 4 3 5" xfId="2635"/>
    <cellStyle name="Calculation 3 2 4 3 6" xfId="2636"/>
    <cellStyle name="Calculation 3 2 4 3 7" xfId="2637"/>
    <cellStyle name="Calculation 3 2 4 4" xfId="2638"/>
    <cellStyle name="Calculation 3 2 4 4 2" xfId="2639"/>
    <cellStyle name="Calculation 3 2 4 4 3" xfId="2640"/>
    <cellStyle name="Calculation 3 2 4 4 4" xfId="2641"/>
    <cellStyle name="Calculation 3 2 4 4 5" xfId="2642"/>
    <cellStyle name="Calculation 3 2 4 4 6" xfId="2643"/>
    <cellStyle name="Calculation 3 2 4 4 7" xfId="2644"/>
    <cellStyle name="Calculation 3 2 4 5" xfId="2645"/>
    <cellStyle name="Calculation 3 2 4 5 2" xfId="2646"/>
    <cellStyle name="Calculation 3 2 4 5 3" xfId="2647"/>
    <cellStyle name="Calculation 3 2 4 5 4" xfId="2648"/>
    <cellStyle name="Calculation 3 2 4 5 5" xfId="2649"/>
    <cellStyle name="Calculation 3 2 4 5 6" xfId="2650"/>
    <cellStyle name="Calculation 3 2 4 5 7" xfId="2651"/>
    <cellStyle name="Calculation 3 2 4 6" xfId="2652"/>
    <cellStyle name="Calculation 3 2 4 6 2" xfId="2653"/>
    <cellStyle name="Calculation 3 2 4 6 3" xfId="2654"/>
    <cellStyle name="Calculation 3 2 4 6 4" xfId="2655"/>
    <cellStyle name="Calculation 3 2 4 6 5" xfId="2656"/>
    <cellStyle name="Calculation 3 2 4 6 6" xfId="2657"/>
    <cellStyle name="Calculation 3 2 4 6 7" xfId="2658"/>
    <cellStyle name="Calculation 3 2 4 7" xfId="2659"/>
    <cellStyle name="Calculation 3 2 4 7 2" xfId="2660"/>
    <cellStyle name="Calculation 3 2 4 7 3" xfId="2661"/>
    <cellStyle name="Calculation 3 2 4 7 4" xfId="2662"/>
    <cellStyle name="Calculation 3 2 4 7 5" xfId="2663"/>
    <cellStyle name="Calculation 3 2 4 7 6" xfId="2664"/>
    <cellStyle name="Calculation 3 2 4 7 7" xfId="2665"/>
    <cellStyle name="Calculation 3 2 4 8" xfId="2666"/>
    <cellStyle name="Calculation 3 2 4 8 2" xfId="2667"/>
    <cellStyle name="Calculation 3 2 4 8 3" xfId="2668"/>
    <cellStyle name="Calculation 3 2 4 8 4" xfId="2669"/>
    <cellStyle name="Calculation 3 2 4 8 5" xfId="2670"/>
    <cellStyle name="Calculation 3 2 4 8 6" xfId="2671"/>
    <cellStyle name="Calculation 3 2 4 8 7" xfId="2672"/>
    <cellStyle name="Calculation 3 2 4 9" xfId="2673"/>
    <cellStyle name="Calculation 3 2 4 9 2" xfId="2674"/>
    <cellStyle name="Calculation 3 2 4 9 3" xfId="2675"/>
    <cellStyle name="Calculation 3 2 4 9 4" xfId="2676"/>
    <cellStyle name="Calculation 3 2 4 9 5" xfId="2677"/>
    <cellStyle name="Calculation 3 2 4 9 6" xfId="2678"/>
    <cellStyle name="Calculation 3 2 4 9 7" xfId="2679"/>
    <cellStyle name="Calculation 3 2 5" xfId="2680"/>
    <cellStyle name="Calculation 3 2 5 10" xfId="2681"/>
    <cellStyle name="Calculation 3 2 5 10 2" xfId="2682"/>
    <cellStyle name="Calculation 3 2 5 10 3" xfId="2683"/>
    <cellStyle name="Calculation 3 2 5 10 4" xfId="2684"/>
    <cellStyle name="Calculation 3 2 5 10 5" xfId="2685"/>
    <cellStyle name="Calculation 3 2 5 10 6" xfId="2686"/>
    <cellStyle name="Calculation 3 2 5 10 7" xfId="2687"/>
    <cellStyle name="Calculation 3 2 5 11" xfId="2688"/>
    <cellStyle name="Calculation 3 2 5 12" xfId="2689"/>
    <cellStyle name="Calculation 3 2 5 13" xfId="2690"/>
    <cellStyle name="Calculation 3 2 5 14" xfId="2691"/>
    <cellStyle name="Calculation 3 2 5 2" xfId="2692"/>
    <cellStyle name="Calculation 3 2 5 2 2" xfId="2693"/>
    <cellStyle name="Calculation 3 2 5 2 3" xfId="2694"/>
    <cellStyle name="Calculation 3 2 5 2 4" xfId="2695"/>
    <cellStyle name="Calculation 3 2 5 2 5" xfId="2696"/>
    <cellStyle name="Calculation 3 2 5 2 6" xfId="2697"/>
    <cellStyle name="Calculation 3 2 5 2 7" xfId="2698"/>
    <cellStyle name="Calculation 3 2 5 3" xfId="2699"/>
    <cellStyle name="Calculation 3 2 5 3 2" xfId="2700"/>
    <cellStyle name="Calculation 3 2 5 3 3" xfId="2701"/>
    <cellStyle name="Calculation 3 2 5 3 4" xfId="2702"/>
    <cellStyle name="Calculation 3 2 5 3 5" xfId="2703"/>
    <cellStyle name="Calculation 3 2 5 3 6" xfId="2704"/>
    <cellStyle name="Calculation 3 2 5 3 7" xfId="2705"/>
    <cellStyle name="Calculation 3 2 5 4" xfId="2706"/>
    <cellStyle name="Calculation 3 2 5 4 2" xfId="2707"/>
    <cellStyle name="Calculation 3 2 5 4 3" xfId="2708"/>
    <cellStyle name="Calculation 3 2 5 4 4" xfId="2709"/>
    <cellStyle name="Calculation 3 2 5 4 5" xfId="2710"/>
    <cellStyle name="Calculation 3 2 5 4 6" xfId="2711"/>
    <cellStyle name="Calculation 3 2 5 4 7" xfId="2712"/>
    <cellStyle name="Calculation 3 2 5 5" xfId="2713"/>
    <cellStyle name="Calculation 3 2 5 5 2" xfId="2714"/>
    <cellStyle name="Calculation 3 2 5 5 3" xfId="2715"/>
    <cellStyle name="Calculation 3 2 5 5 4" xfId="2716"/>
    <cellStyle name="Calculation 3 2 5 5 5" xfId="2717"/>
    <cellStyle name="Calculation 3 2 5 5 6" xfId="2718"/>
    <cellStyle name="Calculation 3 2 5 5 7" xfId="2719"/>
    <cellStyle name="Calculation 3 2 5 6" xfId="2720"/>
    <cellStyle name="Calculation 3 2 5 6 2" xfId="2721"/>
    <cellStyle name="Calculation 3 2 5 6 3" xfId="2722"/>
    <cellStyle name="Calculation 3 2 5 6 4" xfId="2723"/>
    <cellStyle name="Calculation 3 2 5 6 5" xfId="2724"/>
    <cellStyle name="Calculation 3 2 5 6 6" xfId="2725"/>
    <cellStyle name="Calculation 3 2 5 6 7" xfId="2726"/>
    <cellStyle name="Calculation 3 2 5 7" xfId="2727"/>
    <cellStyle name="Calculation 3 2 5 7 2" xfId="2728"/>
    <cellStyle name="Calculation 3 2 5 7 3" xfId="2729"/>
    <cellStyle name="Calculation 3 2 5 7 4" xfId="2730"/>
    <cellStyle name="Calculation 3 2 5 7 5" xfId="2731"/>
    <cellStyle name="Calculation 3 2 5 7 6" xfId="2732"/>
    <cellStyle name="Calculation 3 2 5 7 7" xfId="2733"/>
    <cellStyle name="Calculation 3 2 5 8" xfId="2734"/>
    <cellStyle name="Calculation 3 2 5 8 2" xfId="2735"/>
    <cellStyle name="Calculation 3 2 5 8 3" xfId="2736"/>
    <cellStyle name="Calculation 3 2 5 8 4" xfId="2737"/>
    <cellStyle name="Calculation 3 2 5 8 5" xfId="2738"/>
    <cellStyle name="Calculation 3 2 5 8 6" xfId="2739"/>
    <cellStyle name="Calculation 3 2 5 8 7" xfId="2740"/>
    <cellStyle name="Calculation 3 2 5 9" xfId="2741"/>
    <cellStyle name="Calculation 3 2 5 9 2" xfId="2742"/>
    <cellStyle name="Calculation 3 2 5 9 3" xfId="2743"/>
    <cellStyle name="Calculation 3 2 5 9 4" xfId="2744"/>
    <cellStyle name="Calculation 3 2 5 9 5" xfId="2745"/>
    <cellStyle name="Calculation 3 2 5 9 6" xfId="2746"/>
    <cellStyle name="Calculation 3 2 5 9 7" xfId="2747"/>
    <cellStyle name="Calculation 3 2 6" xfId="2748"/>
    <cellStyle name="Calculation 3 2 6 2" xfId="2749"/>
    <cellStyle name="Calculation 3 2 6 3" xfId="2750"/>
    <cellStyle name="Calculation 3 2 6 4" xfId="2751"/>
    <cellStyle name="Calculation 3 2 6 5" xfId="2752"/>
    <cellStyle name="Calculation 3 2 6 6" xfId="2753"/>
    <cellStyle name="Calculation 3 2 6 7" xfId="2754"/>
    <cellStyle name="Calculation 3 2 7" xfId="2755"/>
    <cellStyle name="Calculation 3 2 7 2" xfId="2756"/>
    <cellStyle name="Calculation 3 2 7 3" xfId="2757"/>
    <cellStyle name="Calculation 3 2 7 4" xfId="2758"/>
    <cellStyle name="Calculation 3 2 7 5" xfId="2759"/>
    <cellStyle name="Calculation 3 2 7 6" xfId="2760"/>
    <cellStyle name="Calculation 3 2 7 7" xfId="2761"/>
    <cellStyle name="Calculation 3 2 8" xfId="2762"/>
    <cellStyle name="Calculation 3 2 8 2" xfId="2763"/>
    <cellStyle name="Calculation 3 2 8 3" xfId="2764"/>
    <cellStyle name="Calculation 3 2 8 4" xfId="2765"/>
    <cellStyle name="Calculation 3 2 8 5" xfId="2766"/>
    <cellStyle name="Calculation 3 2 8 6" xfId="2767"/>
    <cellStyle name="Calculation 3 2 8 7" xfId="2768"/>
    <cellStyle name="Calculation 3 2 9" xfId="2769"/>
    <cellStyle name="Calculation 3 2 9 2" xfId="2770"/>
    <cellStyle name="Calculation 3 2 9 3" xfId="2771"/>
    <cellStyle name="Calculation 3 2 9 4" xfId="2772"/>
    <cellStyle name="Calculation 3 2 9 5" xfId="2773"/>
    <cellStyle name="Calculation 3 2 9 6" xfId="2774"/>
    <cellStyle name="Calculation 3 2 9 7" xfId="2775"/>
    <cellStyle name="Calculation 3 3" xfId="2776"/>
    <cellStyle name="Calculation 3 3 10" xfId="2777"/>
    <cellStyle name="Calculation 3 3 10 2" xfId="2778"/>
    <cellStyle name="Calculation 3 3 10 3" xfId="2779"/>
    <cellStyle name="Calculation 3 3 10 4" xfId="2780"/>
    <cellStyle name="Calculation 3 3 10 5" xfId="2781"/>
    <cellStyle name="Calculation 3 3 10 6" xfId="2782"/>
    <cellStyle name="Calculation 3 3 10 7" xfId="2783"/>
    <cellStyle name="Calculation 3 3 11" xfId="2784"/>
    <cellStyle name="Calculation 3 3 12" xfId="2785"/>
    <cellStyle name="Calculation 3 3 13" xfId="2786"/>
    <cellStyle name="Calculation 3 3 14" xfId="2787"/>
    <cellStyle name="Calculation 3 3 2" xfId="2788"/>
    <cellStyle name="Calculation 3 3 2 2" xfId="2789"/>
    <cellStyle name="Calculation 3 3 2 3" xfId="2790"/>
    <cellStyle name="Calculation 3 3 2 4" xfId="2791"/>
    <cellStyle name="Calculation 3 3 2 5" xfId="2792"/>
    <cellStyle name="Calculation 3 3 2 6" xfId="2793"/>
    <cellStyle name="Calculation 3 3 2 7" xfId="2794"/>
    <cellStyle name="Calculation 3 3 3" xfId="2795"/>
    <cellStyle name="Calculation 3 3 3 2" xfId="2796"/>
    <cellStyle name="Calculation 3 3 3 3" xfId="2797"/>
    <cellStyle name="Calculation 3 3 3 4" xfId="2798"/>
    <cellStyle name="Calculation 3 3 3 5" xfId="2799"/>
    <cellStyle name="Calculation 3 3 3 6" xfId="2800"/>
    <cellStyle name="Calculation 3 3 3 7" xfId="2801"/>
    <cellStyle name="Calculation 3 3 4" xfId="2802"/>
    <cellStyle name="Calculation 3 3 4 2" xfId="2803"/>
    <cellStyle name="Calculation 3 3 4 3" xfId="2804"/>
    <cellStyle name="Calculation 3 3 4 4" xfId="2805"/>
    <cellStyle name="Calculation 3 3 4 5" xfId="2806"/>
    <cellStyle name="Calculation 3 3 4 6" xfId="2807"/>
    <cellStyle name="Calculation 3 3 4 7" xfId="2808"/>
    <cellStyle name="Calculation 3 3 5" xfId="2809"/>
    <cellStyle name="Calculation 3 3 5 2" xfId="2810"/>
    <cellStyle name="Calculation 3 3 5 3" xfId="2811"/>
    <cellStyle name="Calculation 3 3 5 4" xfId="2812"/>
    <cellStyle name="Calculation 3 3 5 5" xfId="2813"/>
    <cellStyle name="Calculation 3 3 5 6" xfId="2814"/>
    <cellStyle name="Calculation 3 3 5 7" xfId="2815"/>
    <cellStyle name="Calculation 3 3 6" xfId="2816"/>
    <cellStyle name="Calculation 3 3 6 2" xfId="2817"/>
    <cellStyle name="Calculation 3 3 6 3" xfId="2818"/>
    <cellStyle name="Calculation 3 3 6 4" xfId="2819"/>
    <cellStyle name="Calculation 3 3 6 5" xfId="2820"/>
    <cellStyle name="Calculation 3 3 6 6" xfId="2821"/>
    <cellStyle name="Calculation 3 3 6 7" xfId="2822"/>
    <cellStyle name="Calculation 3 3 7" xfId="2823"/>
    <cellStyle name="Calculation 3 3 7 2" xfId="2824"/>
    <cellStyle name="Calculation 3 3 7 3" xfId="2825"/>
    <cellStyle name="Calculation 3 3 7 4" xfId="2826"/>
    <cellStyle name="Calculation 3 3 7 5" xfId="2827"/>
    <cellStyle name="Calculation 3 3 7 6" xfId="2828"/>
    <cellStyle name="Calculation 3 3 7 7" xfId="2829"/>
    <cellStyle name="Calculation 3 3 8" xfId="2830"/>
    <cellStyle name="Calculation 3 3 8 2" xfId="2831"/>
    <cellStyle name="Calculation 3 3 8 3" xfId="2832"/>
    <cellStyle name="Calculation 3 3 8 4" xfId="2833"/>
    <cellStyle name="Calculation 3 3 8 5" xfId="2834"/>
    <cellStyle name="Calculation 3 3 8 6" xfId="2835"/>
    <cellStyle name="Calculation 3 3 8 7" xfId="2836"/>
    <cellStyle name="Calculation 3 3 9" xfId="2837"/>
    <cellStyle name="Calculation 3 3 9 2" xfId="2838"/>
    <cellStyle name="Calculation 3 3 9 3" xfId="2839"/>
    <cellStyle name="Calculation 3 3 9 4" xfId="2840"/>
    <cellStyle name="Calculation 3 3 9 5" xfId="2841"/>
    <cellStyle name="Calculation 3 3 9 6" xfId="2842"/>
    <cellStyle name="Calculation 3 3 9 7" xfId="2843"/>
    <cellStyle name="Calculation 3 4" xfId="2844"/>
    <cellStyle name="Calculation 3 4 10" xfId="2845"/>
    <cellStyle name="Calculation 3 4 10 2" xfId="2846"/>
    <cellStyle name="Calculation 3 4 10 3" xfId="2847"/>
    <cellStyle name="Calculation 3 4 10 4" xfId="2848"/>
    <cellStyle name="Calculation 3 4 10 5" xfId="2849"/>
    <cellStyle name="Calculation 3 4 10 6" xfId="2850"/>
    <cellStyle name="Calculation 3 4 10 7" xfId="2851"/>
    <cellStyle name="Calculation 3 4 11" xfId="2852"/>
    <cellStyle name="Calculation 3 4 12" xfId="2853"/>
    <cellStyle name="Calculation 3 4 13" xfId="2854"/>
    <cellStyle name="Calculation 3 4 14" xfId="2855"/>
    <cellStyle name="Calculation 3 4 2" xfId="2856"/>
    <cellStyle name="Calculation 3 4 2 2" xfId="2857"/>
    <cellStyle name="Calculation 3 4 2 3" xfId="2858"/>
    <cellStyle name="Calculation 3 4 2 4" xfId="2859"/>
    <cellStyle name="Calculation 3 4 2 5" xfId="2860"/>
    <cellStyle name="Calculation 3 4 2 6" xfId="2861"/>
    <cellStyle name="Calculation 3 4 2 7" xfId="2862"/>
    <cellStyle name="Calculation 3 4 3" xfId="2863"/>
    <cellStyle name="Calculation 3 4 3 2" xfId="2864"/>
    <cellStyle name="Calculation 3 4 3 3" xfId="2865"/>
    <cellStyle name="Calculation 3 4 3 4" xfId="2866"/>
    <cellStyle name="Calculation 3 4 3 5" xfId="2867"/>
    <cellStyle name="Calculation 3 4 3 6" xfId="2868"/>
    <cellStyle name="Calculation 3 4 3 7" xfId="2869"/>
    <cellStyle name="Calculation 3 4 4" xfId="2870"/>
    <cellStyle name="Calculation 3 4 4 2" xfId="2871"/>
    <cellStyle name="Calculation 3 4 4 3" xfId="2872"/>
    <cellStyle name="Calculation 3 4 4 4" xfId="2873"/>
    <cellStyle name="Calculation 3 4 4 5" xfId="2874"/>
    <cellStyle name="Calculation 3 4 4 6" xfId="2875"/>
    <cellStyle name="Calculation 3 4 4 7" xfId="2876"/>
    <cellStyle name="Calculation 3 4 5" xfId="2877"/>
    <cellStyle name="Calculation 3 4 5 2" xfId="2878"/>
    <cellStyle name="Calculation 3 4 5 3" xfId="2879"/>
    <cellStyle name="Calculation 3 4 5 4" xfId="2880"/>
    <cellStyle name="Calculation 3 4 5 5" xfId="2881"/>
    <cellStyle name="Calculation 3 4 5 6" xfId="2882"/>
    <cellStyle name="Calculation 3 4 5 7" xfId="2883"/>
    <cellStyle name="Calculation 3 4 6" xfId="2884"/>
    <cellStyle name="Calculation 3 4 6 2" xfId="2885"/>
    <cellStyle name="Calculation 3 4 6 3" xfId="2886"/>
    <cellStyle name="Calculation 3 4 6 4" xfId="2887"/>
    <cellStyle name="Calculation 3 4 6 5" xfId="2888"/>
    <cellStyle name="Calculation 3 4 6 6" xfId="2889"/>
    <cellStyle name="Calculation 3 4 6 7" xfId="2890"/>
    <cellStyle name="Calculation 3 4 7" xfId="2891"/>
    <cellStyle name="Calculation 3 4 7 2" xfId="2892"/>
    <cellStyle name="Calculation 3 4 7 3" xfId="2893"/>
    <cellStyle name="Calculation 3 4 7 4" xfId="2894"/>
    <cellStyle name="Calculation 3 4 7 5" xfId="2895"/>
    <cellStyle name="Calculation 3 4 7 6" xfId="2896"/>
    <cellStyle name="Calculation 3 4 7 7" xfId="2897"/>
    <cellStyle name="Calculation 3 4 8" xfId="2898"/>
    <cellStyle name="Calculation 3 4 8 2" xfId="2899"/>
    <cellStyle name="Calculation 3 4 8 3" xfId="2900"/>
    <cellStyle name="Calculation 3 4 8 4" xfId="2901"/>
    <cellStyle name="Calculation 3 4 8 5" xfId="2902"/>
    <cellStyle name="Calculation 3 4 8 6" xfId="2903"/>
    <cellStyle name="Calculation 3 4 8 7" xfId="2904"/>
    <cellStyle name="Calculation 3 4 9" xfId="2905"/>
    <cellStyle name="Calculation 3 4 9 2" xfId="2906"/>
    <cellStyle name="Calculation 3 4 9 3" xfId="2907"/>
    <cellStyle name="Calculation 3 4 9 4" xfId="2908"/>
    <cellStyle name="Calculation 3 4 9 5" xfId="2909"/>
    <cellStyle name="Calculation 3 4 9 6" xfId="2910"/>
    <cellStyle name="Calculation 3 4 9 7" xfId="2911"/>
    <cellStyle name="Calculation 3 5" xfId="2912"/>
    <cellStyle name="Calculation 3 5 10" xfId="2913"/>
    <cellStyle name="Calculation 3 5 10 2" xfId="2914"/>
    <cellStyle name="Calculation 3 5 10 3" xfId="2915"/>
    <cellStyle name="Calculation 3 5 10 4" xfId="2916"/>
    <cellStyle name="Calculation 3 5 10 5" xfId="2917"/>
    <cellStyle name="Calculation 3 5 10 6" xfId="2918"/>
    <cellStyle name="Calculation 3 5 10 7" xfId="2919"/>
    <cellStyle name="Calculation 3 5 11" xfId="2920"/>
    <cellStyle name="Calculation 3 5 12" xfId="2921"/>
    <cellStyle name="Calculation 3 5 13" xfId="2922"/>
    <cellStyle name="Calculation 3 5 14" xfId="2923"/>
    <cellStyle name="Calculation 3 5 2" xfId="2924"/>
    <cellStyle name="Calculation 3 5 2 2" xfId="2925"/>
    <cellStyle name="Calculation 3 5 2 3" xfId="2926"/>
    <cellStyle name="Calculation 3 5 2 4" xfId="2927"/>
    <cellStyle name="Calculation 3 5 2 5" xfId="2928"/>
    <cellStyle name="Calculation 3 5 2 6" xfId="2929"/>
    <cellStyle name="Calculation 3 5 2 7" xfId="2930"/>
    <cellStyle name="Calculation 3 5 3" xfId="2931"/>
    <cellStyle name="Calculation 3 5 3 2" xfId="2932"/>
    <cellStyle name="Calculation 3 5 3 3" xfId="2933"/>
    <cellStyle name="Calculation 3 5 3 4" xfId="2934"/>
    <cellStyle name="Calculation 3 5 3 5" xfId="2935"/>
    <cellStyle name="Calculation 3 5 3 6" xfId="2936"/>
    <cellStyle name="Calculation 3 5 3 7" xfId="2937"/>
    <cellStyle name="Calculation 3 5 4" xfId="2938"/>
    <cellStyle name="Calculation 3 5 4 2" xfId="2939"/>
    <cellStyle name="Calculation 3 5 4 3" xfId="2940"/>
    <cellStyle name="Calculation 3 5 4 4" xfId="2941"/>
    <cellStyle name="Calculation 3 5 4 5" xfId="2942"/>
    <cellStyle name="Calculation 3 5 4 6" xfId="2943"/>
    <cellStyle name="Calculation 3 5 4 7" xfId="2944"/>
    <cellStyle name="Calculation 3 5 5" xfId="2945"/>
    <cellStyle name="Calculation 3 5 5 2" xfId="2946"/>
    <cellStyle name="Calculation 3 5 5 3" xfId="2947"/>
    <cellStyle name="Calculation 3 5 5 4" xfId="2948"/>
    <cellStyle name="Calculation 3 5 5 5" xfId="2949"/>
    <cellStyle name="Calculation 3 5 5 6" xfId="2950"/>
    <cellStyle name="Calculation 3 5 5 7" xfId="2951"/>
    <cellStyle name="Calculation 3 5 6" xfId="2952"/>
    <cellStyle name="Calculation 3 5 6 2" xfId="2953"/>
    <cellStyle name="Calculation 3 5 6 3" xfId="2954"/>
    <cellStyle name="Calculation 3 5 6 4" xfId="2955"/>
    <cellStyle name="Calculation 3 5 6 5" xfId="2956"/>
    <cellStyle name="Calculation 3 5 6 6" xfId="2957"/>
    <cellStyle name="Calculation 3 5 6 7" xfId="2958"/>
    <cellStyle name="Calculation 3 5 7" xfId="2959"/>
    <cellStyle name="Calculation 3 5 7 2" xfId="2960"/>
    <cellStyle name="Calculation 3 5 7 3" xfId="2961"/>
    <cellStyle name="Calculation 3 5 7 4" xfId="2962"/>
    <cellStyle name="Calculation 3 5 7 5" xfId="2963"/>
    <cellStyle name="Calculation 3 5 7 6" xfId="2964"/>
    <cellStyle name="Calculation 3 5 7 7" xfId="2965"/>
    <cellStyle name="Calculation 3 5 8" xfId="2966"/>
    <cellStyle name="Calculation 3 5 8 2" xfId="2967"/>
    <cellStyle name="Calculation 3 5 8 3" xfId="2968"/>
    <cellStyle name="Calculation 3 5 8 4" xfId="2969"/>
    <cellStyle name="Calculation 3 5 8 5" xfId="2970"/>
    <cellStyle name="Calculation 3 5 8 6" xfId="2971"/>
    <cellStyle name="Calculation 3 5 8 7" xfId="2972"/>
    <cellStyle name="Calculation 3 5 9" xfId="2973"/>
    <cellStyle name="Calculation 3 5 9 2" xfId="2974"/>
    <cellStyle name="Calculation 3 5 9 3" xfId="2975"/>
    <cellStyle name="Calculation 3 5 9 4" xfId="2976"/>
    <cellStyle name="Calculation 3 5 9 5" xfId="2977"/>
    <cellStyle name="Calculation 3 5 9 6" xfId="2978"/>
    <cellStyle name="Calculation 3 5 9 7" xfId="2979"/>
    <cellStyle name="Calculation 3 6" xfId="2980"/>
    <cellStyle name="Calculation 3 6 10" xfId="2981"/>
    <cellStyle name="Calculation 3 6 10 2" xfId="2982"/>
    <cellStyle name="Calculation 3 6 10 3" xfId="2983"/>
    <cellStyle name="Calculation 3 6 10 4" xfId="2984"/>
    <cellStyle name="Calculation 3 6 10 5" xfId="2985"/>
    <cellStyle name="Calculation 3 6 10 6" xfId="2986"/>
    <cellStyle name="Calculation 3 6 10 7" xfId="2987"/>
    <cellStyle name="Calculation 3 6 11" xfId="2988"/>
    <cellStyle name="Calculation 3 6 12" xfId="2989"/>
    <cellStyle name="Calculation 3 6 13" xfId="2990"/>
    <cellStyle name="Calculation 3 6 14" xfId="2991"/>
    <cellStyle name="Calculation 3 6 2" xfId="2992"/>
    <cellStyle name="Calculation 3 6 2 2" xfId="2993"/>
    <cellStyle name="Calculation 3 6 2 3" xfId="2994"/>
    <cellStyle name="Calculation 3 6 2 4" xfId="2995"/>
    <cellStyle name="Calculation 3 6 2 5" xfId="2996"/>
    <cellStyle name="Calculation 3 6 2 6" xfId="2997"/>
    <cellStyle name="Calculation 3 6 2 7" xfId="2998"/>
    <cellStyle name="Calculation 3 6 3" xfId="2999"/>
    <cellStyle name="Calculation 3 6 3 2" xfId="3000"/>
    <cellStyle name="Calculation 3 6 3 3" xfId="3001"/>
    <cellStyle name="Calculation 3 6 3 4" xfId="3002"/>
    <cellStyle name="Calculation 3 6 3 5" xfId="3003"/>
    <cellStyle name="Calculation 3 6 3 6" xfId="3004"/>
    <cellStyle name="Calculation 3 6 3 7" xfId="3005"/>
    <cellStyle name="Calculation 3 6 4" xfId="3006"/>
    <cellStyle name="Calculation 3 6 4 2" xfId="3007"/>
    <cellStyle name="Calculation 3 6 4 3" xfId="3008"/>
    <cellStyle name="Calculation 3 6 4 4" xfId="3009"/>
    <cellStyle name="Calculation 3 6 4 5" xfId="3010"/>
    <cellStyle name="Calculation 3 6 4 6" xfId="3011"/>
    <cellStyle name="Calculation 3 6 4 7" xfId="3012"/>
    <cellStyle name="Calculation 3 6 5" xfId="3013"/>
    <cellStyle name="Calculation 3 6 5 2" xfId="3014"/>
    <cellStyle name="Calculation 3 6 5 3" xfId="3015"/>
    <cellStyle name="Calculation 3 6 5 4" xfId="3016"/>
    <cellStyle name="Calculation 3 6 5 5" xfId="3017"/>
    <cellStyle name="Calculation 3 6 5 6" xfId="3018"/>
    <cellStyle name="Calculation 3 6 5 7" xfId="3019"/>
    <cellStyle name="Calculation 3 6 6" xfId="3020"/>
    <cellStyle name="Calculation 3 6 6 2" xfId="3021"/>
    <cellStyle name="Calculation 3 6 6 3" xfId="3022"/>
    <cellStyle name="Calculation 3 6 6 4" xfId="3023"/>
    <cellStyle name="Calculation 3 6 6 5" xfId="3024"/>
    <cellStyle name="Calculation 3 6 6 6" xfId="3025"/>
    <cellStyle name="Calculation 3 6 6 7" xfId="3026"/>
    <cellStyle name="Calculation 3 6 7" xfId="3027"/>
    <cellStyle name="Calculation 3 6 7 2" xfId="3028"/>
    <cellStyle name="Calculation 3 6 7 3" xfId="3029"/>
    <cellStyle name="Calculation 3 6 7 4" xfId="3030"/>
    <cellStyle name="Calculation 3 6 7 5" xfId="3031"/>
    <cellStyle name="Calculation 3 6 7 6" xfId="3032"/>
    <cellStyle name="Calculation 3 6 7 7" xfId="3033"/>
    <cellStyle name="Calculation 3 6 8" xfId="3034"/>
    <cellStyle name="Calculation 3 6 8 2" xfId="3035"/>
    <cellStyle name="Calculation 3 6 8 3" xfId="3036"/>
    <cellStyle name="Calculation 3 6 8 4" xfId="3037"/>
    <cellStyle name="Calculation 3 6 8 5" xfId="3038"/>
    <cellStyle name="Calculation 3 6 8 6" xfId="3039"/>
    <cellStyle name="Calculation 3 6 8 7" xfId="3040"/>
    <cellStyle name="Calculation 3 6 9" xfId="3041"/>
    <cellStyle name="Calculation 3 6 9 2" xfId="3042"/>
    <cellStyle name="Calculation 3 6 9 3" xfId="3043"/>
    <cellStyle name="Calculation 3 6 9 4" xfId="3044"/>
    <cellStyle name="Calculation 3 6 9 5" xfId="3045"/>
    <cellStyle name="Calculation 3 6 9 6" xfId="3046"/>
    <cellStyle name="Calculation 3 6 9 7" xfId="3047"/>
    <cellStyle name="Calculation 3 7" xfId="3048"/>
    <cellStyle name="Calculation 3 7 2" xfId="3049"/>
    <cellStyle name="Calculation 3 7 3" xfId="3050"/>
    <cellStyle name="Calculation 3 7 4" xfId="3051"/>
    <cellStyle name="Calculation 3 7 5" xfId="3052"/>
    <cellStyle name="Calculation 3 7 6" xfId="3053"/>
    <cellStyle name="Calculation 3 7 7" xfId="3054"/>
    <cellStyle name="Calculation 3 8" xfId="3055"/>
    <cellStyle name="Calculation 3 8 2" xfId="3056"/>
    <cellStyle name="Calculation 3 8 3" xfId="3057"/>
    <cellStyle name="Calculation 3 8 4" xfId="3058"/>
    <cellStyle name="Calculation 3 8 5" xfId="3059"/>
    <cellStyle name="Calculation 3 8 6" xfId="3060"/>
    <cellStyle name="Calculation 3 8 7" xfId="3061"/>
    <cellStyle name="Calculation 3 9" xfId="3062"/>
    <cellStyle name="Calculation 3 9 2" xfId="3063"/>
    <cellStyle name="Calculation 3 9 3" xfId="3064"/>
    <cellStyle name="Calculation 3 9 4" xfId="3065"/>
    <cellStyle name="Calculation 3 9 5" xfId="3066"/>
    <cellStyle name="Calculation 3 9 6" xfId="3067"/>
    <cellStyle name="Calculation 3 9 7" xfId="3068"/>
    <cellStyle name="CategoryHeading" xfId="58"/>
    <cellStyle name="Check Cell 2" xfId="59"/>
    <cellStyle name="Check Cell 2 2" xfId="3069"/>
    <cellStyle name="Check Cell 2 2 2" xfId="3070"/>
    <cellStyle name="Check Cell 2 3" xfId="3071"/>
    <cellStyle name="Comma" xfId="1" builtinId="3"/>
    <cellStyle name="Comma 10" xfId="219"/>
    <cellStyle name="Comma 10 2" xfId="352"/>
    <cellStyle name="Comma 11" xfId="3072"/>
    <cellStyle name="Comma 12" xfId="3073"/>
    <cellStyle name="Comma 2" xfId="60"/>
    <cellStyle name="Comma 2 2" xfId="9"/>
    <cellStyle name="Comma 2 2 2" xfId="61"/>
    <cellStyle name="Comma 2 2 2 2" xfId="62"/>
    <cellStyle name="Comma 2 2 3" xfId="12"/>
    <cellStyle name="Comma 2 3" xfId="63"/>
    <cellStyle name="Comma 27" xfId="64"/>
    <cellStyle name="Comma 3" xfId="65"/>
    <cellStyle name="Comma 3 2" xfId="7"/>
    <cellStyle name="Comma 3 3" xfId="360"/>
    <cellStyle name="Comma 4" xfId="66"/>
    <cellStyle name="Comma 4 2" xfId="6"/>
    <cellStyle name="Comma 4 2 2" xfId="372"/>
    <cellStyle name="Comma 4 3" xfId="67"/>
    <cellStyle name="Comma 4 4" xfId="362"/>
    <cellStyle name="Comma 5" xfId="10"/>
    <cellStyle name="Comma 5 2" xfId="356"/>
    <cellStyle name="Comma 5 2 2" xfId="3074"/>
    <cellStyle name="Comma 5 2 2 2" xfId="3075"/>
    <cellStyle name="Comma 5 2 3" xfId="3076"/>
    <cellStyle name="Comma 6" xfId="68"/>
    <cellStyle name="Comma 6 2" xfId="369"/>
    <cellStyle name="Comma 6 2 2" xfId="3077"/>
    <cellStyle name="Comma 6 2 2 2" xfId="3078"/>
    <cellStyle name="Comma 6 2 3" xfId="3079"/>
    <cellStyle name="Comma 7" xfId="69"/>
    <cellStyle name="Comma 7 2" xfId="371"/>
    <cellStyle name="Comma 8" xfId="13"/>
    <cellStyle name="Comma 9" xfId="70"/>
    <cellStyle name="Currency 2" xfId="71"/>
    <cellStyle name="Currency 2 2" xfId="72"/>
    <cellStyle name="Currency 2 3" xfId="357"/>
    <cellStyle name="Currency 2 3 2" xfId="3080"/>
    <cellStyle name="Currency 2 3 2 2" xfId="3081"/>
    <cellStyle name="Currency 2 3 3" xfId="3082"/>
    <cellStyle name="Currency 3" xfId="220"/>
    <cellStyle name="Currency 3 2" xfId="353"/>
    <cellStyle name="Currency 4" xfId="221"/>
    <cellStyle name="Currency 5" xfId="3083"/>
    <cellStyle name="Currency 6" xfId="3084"/>
    <cellStyle name="Euro" xfId="73"/>
    <cellStyle name="Explanatory Text 2" xfId="74"/>
    <cellStyle name="Good 2" xfId="75"/>
    <cellStyle name="Heading 1 2" xfId="76"/>
    <cellStyle name="Heading 2 2" xfId="77"/>
    <cellStyle name="Heading 3 2" xfId="78"/>
    <cellStyle name="Heading 4 2" xfId="79"/>
    <cellStyle name="Hyperlink" xfId="3" builtinId="8"/>
    <cellStyle name="Hyperlink 2" xfId="80"/>
    <cellStyle name="Hyperlink 2 2" xfId="81"/>
    <cellStyle name="Hyperlink 3" xfId="218"/>
    <cellStyle name="Input 2" xfId="82"/>
    <cellStyle name="Input 2 10" xfId="3085"/>
    <cellStyle name="Input 2 10 2" xfId="3086"/>
    <cellStyle name="Input 2 10 3" xfId="3087"/>
    <cellStyle name="Input 2 10 4" xfId="3088"/>
    <cellStyle name="Input 2 10 5" xfId="3089"/>
    <cellStyle name="Input 2 10 6" xfId="3090"/>
    <cellStyle name="Input 2 10 7" xfId="3091"/>
    <cellStyle name="Input 2 11" xfId="3092"/>
    <cellStyle name="Input 2 11 2" xfId="3093"/>
    <cellStyle name="Input 2 11 3" xfId="3094"/>
    <cellStyle name="Input 2 11 4" xfId="3095"/>
    <cellStyle name="Input 2 11 5" xfId="3096"/>
    <cellStyle name="Input 2 11 6" xfId="3097"/>
    <cellStyle name="Input 2 11 7" xfId="3098"/>
    <cellStyle name="Input 2 12" xfId="3099"/>
    <cellStyle name="Input 2 12 2" xfId="3100"/>
    <cellStyle name="Input 2 12 3" xfId="3101"/>
    <cellStyle name="Input 2 12 4" xfId="3102"/>
    <cellStyle name="Input 2 12 5" xfId="3103"/>
    <cellStyle name="Input 2 12 6" xfId="3104"/>
    <cellStyle name="Input 2 12 7" xfId="3105"/>
    <cellStyle name="Input 2 13" xfId="3106"/>
    <cellStyle name="Input 2 13 2" xfId="3107"/>
    <cellStyle name="Input 2 13 3" xfId="3108"/>
    <cellStyle name="Input 2 13 4" xfId="3109"/>
    <cellStyle name="Input 2 13 5" xfId="3110"/>
    <cellStyle name="Input 2 13 6" xfId="3111"/>
    <cellStyle name="Input 2 13 7" xfId="3112"/>
    <cellStyle name="Input 2 14" xfId="3113"/>
    <cellStyle name="Input 2 14 2" xfId="3114"/>
    <cellStyle name="Input 2 14 3" xfId="3115"/>
    <cellStyle name="Input 2 14 4" xfId="3116"/>
    <cellStyle name="Input 2 14 5" xfId="3117"/>
    <cellStyle name="Input 2 14 6" xfId="3118"/>
    <cellStyle name="Input 2 14 7" xfId="3119"/>
    <cellStyle name="Input 2 15" xfId="3120"/>
    <cellStyle name="Input 2 15 2" xfId="3121"/>
    <cellStyle name="Input 2 15 3" xfId="3122"/>
    <cellStyle name="Input 2 15 4" xfId="3123"/>
    <cellStyle name="Input 2 15 5" xfId="3124"/>
    <cellStyle name="Input 2 15 6" xfId="3125"/>
    <cellStyle name="Input 2 15 7" xfId="3126"/>
    <cellStyle name="Input 2 16" xfId="3127"/>
    <cellStyle name="Input 2 17" xfId="3128"/>
    <cellStyle name="Input 2 18" xfId="3129"/>
    <cellStyle name="Input 2 2" xfId="83"/>
    <cellStyle name="Input 2 2 10" xfId="3130"/>
    <cellStyle name="Input 2 2 10 2" xfId="3131"/>
    <cellStyle name="Input 2 2 10 3" xfId="3132"/>
    <cellStyle name="Input 2 2 10 4" xfId="3133"/>
    <cellStyle name="Input 2 2 10 5" xfId="3134"/>
    <cellStyle name="Input 2 2 10 6" xfId="3135"/>
    <cellStyle name="Input 2 2 10 7" xfId="3136"/>
    <cellStyle name="Input 2 2 11" xfId="3137"/>
    <cellStyle name="Input 2 2 11 2" xfId="3138"/>
    <cellStyle name="Input 2 2 11 3" xfId="3139"/>
    <cellStyle name="Input 2 2 11 4" xfId="3140"/>
    <cellStyle name="Input 2 2 11 5" xfId="3141"/>
    <cellStyle name="Input 2 2 11 6" xfId="3142"/>
    <cellStyle name="Input 2 2 11 7" xfId="3143"/>
    <cellStyle name="Input 2 2 12" xfId="3144"/>
    <cellStyle name="Input 2 2 12 2" xfId="3145"/>
    <cellStyle name="Input 2 2 12 3" xfId="3146"/>
    <cellStyle name="Input 2 2 12 4" xfId="3147"/>
    <cellStyle name="Input 2 2 12 5" xfId="3148"/>
    <cellStyle name="Input 2 2 12 6" xfId="3149"/>
    <cellStyle name="Input 2 2 12 7" xfId="3150"/>
    <cellStyle name="Input 2 2 13" xfId="3151"/>
    <cellStyle name="Input 2 2 13 2" xfId="3152"/>
    <cellStyle name="Input 2 2 13 3" xfId="3153"/>
    <cellStyle name="Input 2 2 13 4" xfId="3154"/>
    <cellStyle name="Input 2 2 13 5" xfId="3155"/>
    <cellStyle name="Input 2 2 13 6" xfId="3156"/>
    <cellStyle name="Input 2 2 13 7" xfId="3157"/>
    <cellStyle name="Input 2 2 14" xfId="3158"/>
    <cellStyle name="Input 2 2 14 2" xfId="3159"/>
    <cellStyle name="Input 2 2 14 3" xfId="3160"/>
    <cellStyle name="Input 2 2 14 4" xfId="3161"/>
    <cellStyle name="Input 2 2 14 5" xfId="3162"/>
    <cellStyle name="Input 2 2 14 6" xfId="3163"/>
    <cellStyle name="Input 2 2 14 7" xfId="3164"/>
    <cellStyle name="Input 2 2 15" xfId="3165"/>
    <cellStyle name="Input 2 2 16" xfId="3166"/>
    <cellStyle name="Input 2 2 17" xfId="3167"/>
    <cellStyle name="Input 2 2 2" xfId="84"/>
    <cellStyle name="Input 2 2 2 10" xfId="3168"/>
    <cellStyle name="Input 2 2 2 10 2" xfId="3169"/>
    <cellStyle name="Input 2 2 2 10 3" xfId="3170"/>
    <cellStyle name="Input 2 2 2 10 4" xfId="3171"/>
    <cellStyle name="Input 2 2 2 10 5" xfId="3172"/>
    <cellStyle name="Input 2 2 2 10 6" xfId="3173"/>
    <cellStyle name="Input 2 2 2 10 7" xfId="3174"/>
    <cellStyle name="Input 2 2 2 11" xfId="3175"/>
    <cellStyle name="Input 2 2 2 11 2" xfId="3176"/>
    <cellStyle name="Input 2 2 2 11 3" xfId="3177"/>
    <cellStyle name="Input 2 2 2 11 4" xfId="3178"/>
    <cellStyle name="Input 2 2 2 11 5" xfId="3179"/>
    <cellStyle name="Input 2 2 2 11 6" xfId="3180"/>
    <cellStyle name="Input 2 2 2 11 7" xfId="3181"/>
    <cellStyle name="Input 2 2 2 12" xfId="3182"/>
    <cellStyle name="Input 2 2 2 12 2" xfId="3183"/>
    <cellStyle name="Input 2 2 2 12 3" xfId="3184"/>
    <cellStyle name="Input 2 2 2 12 4" xfId="3185"/>
    <cellStyle name="Input 2 2 2 12 5" xfId="3186"/>
    <cellStyle name="Input 2 2 2 12 6" xfId="3187"/>
    <cellStyle name="Input 2 2 2 12 7" xfId="3188"/>
    <cellStyle name="Input 2 2 2 13" xfId="3189"/>
    <cellStyle name="Input 2 2 2 13 2" xfId="3190"/>
    <cellStyle name="Input 2 2 2 13 3" xfId="3191"/>
    <cellStyle name="Input 2 2 2 13 4" xfId="3192"/>
    <cellStyle name="Input 2 2 2 13 5" xfId="3193"/>
    <cellStyle name="Input 2 2 2 13 6" xfId="3194"/>
    <cellStyle name="Input 2 2 2 13 7" xfId="3195"/>
    <cellStyle name="Input 2 2 2 14" xfId="3196"/>
    <cellStyle name="Input 2 2 2 14 2" xfId="3197"/>
    <cellStyle name="Input 2 2 2 14 3" xfId="3198"/>
    <cellStyle name="Input 2 2 2 14 4" xfId="3199"/>
    <cellStyle name="Input 2 2 2 14 5" xfId="3200"/>
    <cellStyle name="Input 2 2 2 14 6" xfId="3201"/>
    <cellStyle name="Input 2 2 2 14 7" xfId="3202"/>
    <cellStyle name="Input 2 2 2 15" xfId="3203"/>
    <cellStyle name="Input 2 2 2 16" xfId="3204"/>
    <cellStyle name="Input 2 2 2 17" xfId="3205"/>
    <cellStyle name="Input 2 2 2 2" xfId="258"/>
    <cellStyle name="Input 2 2 2 2 10" xfId="3206"/>
    <cellStyle name="Input 2 2 2 2 10 2" xfId="3207"/>
    <cellStyle name="Input 2 2 2 2 10 3" xfId="3208"/>
    <cellStyle name="Input 2 2 2 2 10 4" xfId="3209"/>
    <cellStyle name="Input 2 2 2 2 10 5" xfId="3210"/>
    <cellStyle name="Input 2 2 2 2 10 6" xfId="3211"/>
    <cellStyle name="Input 2 2 2 2 10 7" xfId="3212"/>
    <cellStyle name="Input 2 2 2 2 11" xfId="3213"/>
    <cellStyle name="Input 2 2 2 2 11 2" xfId="3214"/>
    <cellStyle name="Input 2 2 2 2 11 3" xfId="3215"/>
    <cellStyle name="Input 2 2 2 2 11 4" xfId="3216"/>
    <cellStyle name="Input 2 2 2 2 11 5" xfId="3217"/>
    <cellStyle name="Input 2 2 2 2 11 6" xfId="3218"/>
    <cellStyle name="Input 2 2 2 2 11 7" xfId="3219"/>
    <cellStyle name="Input 2 2 2 2 12" xfId="3220"/>
    <cellStyle name="Input 2 2 2 2 12 2" xfId="3221"/>
    <cellStyle name="Input 2 2 2 2 12 3" xfId="3222"/>
    <cellStyle name="Input 2 2 2 2 12 4" xfId="3223"/>
    <cellStyle name="Input 2 2 2 2 12 5" xfId="3224"/>
    <cellStyle name="Input 2 2 2 2 12 6" xfId="3225"/>
    <cellStyle name="Input 2 2 2 2 12 7" xfId="3226"/>
    <cellStyle name="Input 2 2 2 2 13" xfId="3227"/>
    <cellStyle name="Input 2 2 2 2 13 2" xfId="3228"/>
    <cellStyle name="Input 2 2 2 2 13 3" xfId="3229"/>
    <cellStyle name="Input 2 2 2 2 13 4" xfId="3230"/>
    <cellStyle name="Input 2 2 2 2 13 5" xfId="3231"/>
    <cellStyle name="Input 2 2 2 2 13 6" xfId="3232"/>
    <cellStyle name="Input 2 2 2 2 13 7" xfId="3233"/>
    <cellStyle name="Input 2 2 2 2 14" xfId="3234"/>
    <cellStyle name="Input 2 2 2 2 15" xfId="3235"/>
    <cellStyle name="Input 2 2 2 2 16" xfId="3236"/>
    <cellStyle name="Input 2 2 2 2 17" xfId="3237"/>
    <cellStyle name="Input 2 2 2 2 2" xfId="3238"/>
    <cellStyle name="Input 2 2 2 2 2 10" xfId="3239"/>
    <cellStyle name="Input 2 2 2 2 2 10 2" xfId="3240"/>
    <cellStyle name="Input 2 2 2 2 2 10 3" xfId="3241"/>
    <cellStyle name="Input 2 2 2 2 2 10 4" xfId="3242"/>
    <cellStyle name="Input 2 2 2 2 2 10 5" xfId="3243"/>
    <cellStyle name="Input 2 2 2 2 2 10 6" xfId="3244"/>
    <cellStyle name="Input 2 2 2 2 2 10 7" xfId="3245"/>
    <cellStyle name="Input 2 2 2 2 2 11" xfId="3246"/>
    <cellStyle name="Input 2 2 2 2 2 12" xfId="3247"/>
    <cellStyle name="Input 2 2 2 2 2 13" xfId="3248"/>
    <cellStyle name="Input 2 2 2 2 2 14" xfId="3249"/>
    <cellStyle name="Input 2 2 2 2 2 2" xfId="3250"/>
    <cellStyle name="Input 2 2 2 2 2 2 2" xfId="3251"/>
    <cellStyle name="Input 2 2 2 2 2 2 3" xfId="3252"/>
    <cellStyle name="Input 2 2 2 2 2 2 4" xfId="3253"/>
    <cellStyle name="Input 2 2 2 2 2 2 5" xfId="3254"/>
    <cellStyle name="Input 2 2 2 2 2 2 6" xfId="3255"/>
    <cellStyle name="Input 2 2 2 2 2 2 7" xfId="3256"/>
    <cellStyle name="Input 2 2 2 2 2 3" xfId="3257"/>
    <cellStyle name="Input 2 2 2 2 2 3 2" xfId="3258"/>
    <cellStyle name="Input 2 2 2 2 2 3 3" xfId="3259"/>
    <cellStyle name="Input 2 2 2 2 2 3 4" xfId="3260"/>
    <cellStyle name="Input 2 2 2 2 2 3 5" xfId="3261"/>
    <cellStyle name="Input 2 2 2 2 2 3 6" xfId="3262"/>
    <cellStyle name="Input 2 2 2 2 2 3 7" xfId="3263"/>
    <cellStyle name="Input 2 2 2 2 2 4" xfId="3264"/>
    <cellStyle name="Input 2 2 2 2 2 4 2" xfId="3265"/>
    <cellStyle name="Input 2 2 2 2 2 4 3" xfId="3266"/>
    <cellStyle name="Input 2 2 2 2 2 4 4" xfId="3267"/>
    <cellStyle name="Input 2 2 2 2 2 4 5" xfId="3268"/>
    <cellStyle name="Input 2 2 2 2 2 4 6" xfId="3269"/>
    <cellStyle name="Input 2 2 2 2 2 4 7" xfId="3270"/>
    <cellStyle name="Input 2 2 2 2 2 5" xfId="3271"/>
    <cellStyle name="Input 2 2 2 2 2 5 2" xfId="3272"/>
    <cellStyle name="Input 2 2 2 2 2 5 3" xfId="3273"/>
    <cellStyle name="Input 2 2 2 2 2 5 4" xfId="3274"/>
    <cellStyle name="Input 2 2 2 2 2 5 5" xfId="3275"/>
    <cellStyle name="Input 2 2 2 2 2 5 6" xfId="3276"/>
    <cellStyle name="Input 2 2 2 2 2 5 7" xfId="3277"/>
    <cellStyle name="Input 2 2 2 2 2 6" xfId="3278"/>
    <cellStyle name="Input 2 2 2 2 2 6 2" xfId="3279"/>
    <cellStyle name="Input 2 2 2 2 2 6 3" xfId="3280"/>
    <cellStyle name="Input 2 2 2 2 2 6 4" xfId="3281"/>
    <cellStyle name="Input 2 2 2 2 2 6 5" xfId="3282"/>
    <cellStyle name="Input 2 2 2 2 2 6 6" xfId="3283"/>
    <cellStyle name="Input 2 2 2 2 2 6 7" xfId="3284"/>
    <cellStyle name="Input 2 2 2 2 2 7" xfId="3285"/>
    <cellStyle name="Input 2 2 2 2 2 7 2" xfId="3286"/>
    <cellStyle name="Input 2 2 2 2 2 7 3" xfId="3287"/>
    <cellStyle name="Input 2 2 2 2 2 7 4" xfId="3288"/>
    <cellStyle name="Input 2 2 2 2 2 7 5" xfId="3289"/>
    <cellStyle name="Input 2 2 2 2 2 7 6" xfId="3290"/>
    <cellStyle name="Input 2 2 2 2 2 7 7" xfId="3291"/>
    <cellStyle name="Input 2 2 2 2 2 8" xfId="3292"/>
    <cellStyle name="Input 2 2 2 2 2 8 2" xfId="3293"/>
    <cellStyle name="Input 2 2 2 2 2 8 3" xfId="3294"/>
    <cellStyle name="Input 2 2 2 2 2 8 4" xfId="3295"/>
    <cellStyle name="Input 2 2 2 2 2 8 5" xfId="3296"/>
    <cellStyle name="Input 2 2 2 2 2 8 6" xfId="3297"/>
    <cellStyle name="Input 2 2 2 2 2 8 7" xfId="3298"/>
    <cellStyle name="Input 2 2 2 2 2 9" xfId="3299"/>
    <cellStyle name="Input 2 2 2 2 2 9 2" xfId="3300"/>
    <cellStyle name="Input 2 2 2 2 2 9 3" xfId="3301"/>
    <cellStyle name="Input 2 2 2 2 2 9 4" xfId="3302"/>
    <cellStyle name="Input 2 2 2 2 2 9 5" xfId="3303"/>
    <cellStyle name="Input 2 2 2 2 2 9 6" xfId="3304"/>
    <cellStyle name="Input 2 2 2 2 2 9 7" xfId="3305"/>
    <cellStyle name="Input 2 2 2 2 3" xfId="3306"/>
    <cellStyle name="Input 2 2 2 2 3 10" xfId="3307"/>
    <cellStyle name="Input 2 2 2 2 3 10 2" xfId="3308"/>
    <cellStyle name="Input 2 2 2 2 3 10 3" xfId="3309"/>
    <cellStyle name="Input 2 2 2 2 3 10 4" xfId="3310"/>
    <cellStyle name="Input 2 2 2 2 3 10 5" xfId="3311"/>
    <cellStyle name="Input 2 2 2 2 3 10 6" xfId="3312"/>
    <cellStyle name="Input 2 2 2 2 3 10 7" xfId="3313"/>
    <cellStyle name="Input 2 2 2 2 3 11" xfId="3314"/>
    <cellStyle name="Input 2 2 2 2 3 12" xfId="3315"/>
    <cellStyle name="Input 2 2 2 2 3 13" xfId="3316"/>
    <cellStyle name="Input 2 2 2 2 3 14" xfId="3317"/>
    <cellStyle name="Input 2 2 2 2 3 2" xfId="3318"/>
    <cellStyle name="Input 2 2 2 2 3 2 2" xfId="3319"/>
    <cellStyle name="Input 2 2 2 2 3 2 3" xfId="3320"/>
    <cellStyle name="Input 2 2 2 2 3 2 4" xfId="3321"/>
    <cellStyle name="Input 2 2 2 2 3 2 5" xfId="3322"/>
    <cellStyle name="Input 2 2 2 2 3 2 6" xfId="3323"/>
    <cellStyle name="Input 2 2 2 2 3 2 7" xfId="3324"/>
    <cellStyle name="Input 2 2 2 2 3 3" xfId="3325"/>
    <cellStyle name="Input 2 2 2 2 3 3 2" xfId="3326"/>
    <cellStyle name="Input 2 2 2 2 3 3 3" xfId="3327"/>
    <cellStyle name="Input 2 2 2 2 3 3 4" xfId="3328"/>
    <cellStyle name="Input 2 2 2 2 3 3 5" xfId="3329"/>
    <cellStyle name="Input 2 2 2 2 3 3 6" xfId="3330"/>
    <cellStyle name="Input 2 2 2 2 3 3 7" xfId="3331"/>
    <cellStyle name="Input 2 2 2 2 3 4" xfId="3332"/>
    <cellStyle name="Input 2 2 2 2 3 4 2" xfId="3333"/>
    <cellStyle name="Input 2 2 2 2 3 4 3" xfId="3334"/>
    <cellStyle name="Input 2 2 2 2 3 4 4" xfId="3335"/>
    <cellStyle name="Input 2 2 2 2 3 4 5" xfId="3336"/>
    <cellStyle name="Input 2 2 2 2 3 4 6" xfId="3337"/>
    <cellStyle name="Input 2 2 2 2 3 4 7" xfId="3338"/>
    <cellStyle name="Input 2 2 2 2 3 5" xfId="3339"/>
    <cellStyle name="Input 2 2 2 2 3 5 2" xfId="3340"/>
    <cellStyle name="Input 2 2 2 2 3 5 3" xfId="3341"/>
    <cellStyle name="Input 2 2 2 2 3 5 4" xfId="3342"/>
    <cellStyle name="Input 2 2 2 2 3 5 5" xfId="3343"/>
    <cellStyle name="Input 2 2 2 2 3 5 6" xfId="3344"/>
    <cellStyle name="Input 2 2 2 2 3 5 7" xfId="3345"/>
    <cellStyle name="Input 2 2 2 2 3 6" xfId="3346"/>
    <cellStyle name="Input 2 2 2 2 3 6 2" xfId="3347"/>
    <cellStyle name="Input 2 2 2 2 3 6 3" xfId="3348"/>
    <cellStyle name="Input 2 2 2 2 3 6 4" xfId="3349"/>
    <cellStyle name="Input 2 2 2 2 3 6 5" xfId="3350"/>
    <cellStyle name="Input 2 2 2 2 3 6 6" xfId="3351"/>
    <cellStyle name="Input 2 2 2 2 3 6 7" xfId="3352"/>
    <cellStyle name="Input 2 2 2 2 3 7" xfId="3353"/>
    <cellStyle name="Input 2 2 2 2 3 7 2" xfId="3354"/>
    <cellStyle name="Input 2 2 2 2 3 7 3" xfId="3355"/>
    <cellStyle name="Input 2 2 2 2 3 7 4" xfId="3356"/>
    <cellStyle name="Input 2 2 2 2 3 7 5" xfId="3357"/>
    <cellStyle name="Input 2 2 2 2 3 7 6" xfId="3358"/>
    <cellStyle name="Input 2 2 2 2 3 7 7" xfId="3359"/>
    <cellStyle name="Input 2 2 2 2 3 8" xfId="3360"/>
    <cellStyle name="Input 2 2 2 2 3 8 2" xfId="3361"/>
    <cellStyle name="Input 2 2 2 2 3 8 3" xfId="3362"/>
    <cellStyle name="Input 2 2 2 2 3 8 4" xfId="3363"/>
    <cellStyle name="Input 2 2 2 2 3 8 5" xfId="3364"/>
    <cellStyle name="Input 2 2 2 2 3 8 6" xfId="3365"/>
    <cellStyle name="Input 2 2 2 2 3 8 7" xfId="3366"/>
    <cellStyle name="Input 2 2 2 2 3 9" xfId="3367"/>
    <cellStyle name="Input 2 2 2 2 3 9 2" xfId="3368"/>
    <cellStyle name="Input 2 2 2 2 3 9 3" xfId="3369"/>
    <cellStyle name="Input 2 2 2 2 3 9 4" xfId="3370"/>
    <cellStyle name="Input 2 2 2 2 3 9 5" xfId="3371"/>
    <cellStyle name="Input 2 2 2 2 3 9 6" xfId="3372"/>
    <cellStyle name="Input 2 2 2 2 3 9 7" xfId="3373"/>
    <cellStyle name="Input 2 2 2 2 4" xfId="3374"/>
    <cellStyle name="Input 2 2 2 2 4 10" xfId="3375"/>
    <cellStyle name="Input 2 2 2 2 4 10 2" xfId="3376"/>
    <cellStyle name="Input 2 2 2 2 4 10 3" xfId="3377"/>
    <cellStyle name="Input 2 2 2 2 4 10 4" xfId="3378"/>
    <cellStyle name="Input 2 2 2 2 4 10 5" xfId="3379"/>
    <cellStyle name="Input 2 2 2 2 4 10 6" xfId="3380"/>
    <cellStyle name="Input 2 2 2 2 4 10 7" xfId="3381"/>
    <cellStyle name="Input 2 2 2 2 4 11" xfId="3382"/>
    <cellStyle name="Input 2 2 2 2 4 12" xfId="3383"/>
    <cellStyle name="Input 2 2 2 2 4 13" xfId="3384"/>
    <cellStyle name="Input 2 2 2 2 4 14" xfId="3385"/>
    <cellStyle name="Input 2 2 2 2 4 2" xfId="3386"/>
    <cellStyle name="Input 2 2 2 2 4 2 2" xfId="3387"/>
    <cellStyle name="Input 2 2 2 2 4 2 3" xfId="3388"/>
    <cellStyle name="Input 2 2 2 2 4 2 4" xfId="3389"/>
    <cellStyle name="Input 2 2 2 2 4 2 5" xfId="3390"/>
    <cellStyle name="Input 2 2 2 2 4 2 6" xfId="3391"/>
    <cellStyle name="Input 2 2 2 2 4 2 7" xfId="3392"/>
    <cellStyle name="Input 2 2 2 2 4 3" xfId="3393"/>
    <cellStyle name="Input 2 2 2 2 4 3 2" xfId="3394"/>
    <cellStyle name="Input 2 2 2 2 4 3 3" xfId="3395"/>
    <cellStyle name="Input 2 2 2 2 4 3 4" xfId="3396"/>
    <cellStyle name="Input 2 2 2 2 4 3 5" xfId="3397"/>
    <cellStyle name="Input 2 2 2 2 4 3 6" xfId="3398"/>
    <cellStyle name="Input 2 2 2 2 4 3 7" xfId="3399"/>
    <cellStyle name="Input 2 2 2 2 4 4" xfId="3400"/>
    <cellStyle name="Input 2 2 2 2 4 4 2" xfId="3401"/>
    <cellStyle name="Input 2 2 2 2 4 4 3" xfId="3402"/>
    <cellStyle name="Input 2 2 2 2 4 4 4" xfId="3403"/>
    <cellStyle name="Input 2 2 2 2 4 4 5" xfId="3404"/>
    <cellStyle name="Input 2 2 2 2 4 4 6" xfId="3405"/>
    <cellStyle name="Input 2 2 2 2 4 4 7" xfId="3406"/>
    <cellStyle name="Input 2 2 2 2 4 5" xfId="3407"/>
    <cellStyle name="Input 2 2 2 2 4 5 2" xfId="3408"/>
    <cellStyle name="Input 2 2 2 2 4 5 3" xfId="3409"/>
    <cellStyle name="Input 2 2 2 2 4 5 4" xfId="3410"/>
    <cellStyle name="Input 2 2 2 2 4 5 5" xfId="3411"/>
    <cellStyle name="Input 2 2 2 2 4 5 6" xfId="3412"/>
    <cellStyle name="Input 2 2 2 2 4 5 7" xfId="3413"/>
    <cellStyle name="Input 2 2 2 2 4 6" xfId="3414"/>
    <cellStyle name="Input 2 2 2 2 4 6 2" xfId="3415"/>
    <cellStyle name="Input 2 2 2 2 4 6 3" xfId="3416"/>
    <cellStyle name="Input 2 2 2 2 4 6 4" xfId="3417"/>
    <cellStyle name="Input 2 2 2 2 4 6 5" xfId="3418"/>
    <cellStyle name="Input 2 2 2 2 4 6 6" xfId="3419"/>
    <cellStyle name="Input 2 2 2 2 4 6 7" xfId="3420"/>
    <cellStyle name="Input 2 2 2 2 4 7" xfId="3421"/>
    <cellStyle name="Input 2 2 2 2 4 7 2" xfId="3422"/>
    <cellStyle name="Input 2 2 2 2 4 7 3" xfId="3423"/>
    <cellStyle name="Input 2 2 2 2 4 7 4" xfId="3424"/>
    <cellStyle name="Input 2 2 2 2 4 7 5" xfId="3425"/>
    <cellStyle name="Input 2 2 2 2 4 7 6" xfId="3426"/>
    <cellStyle name="Input 2 2 2 2 4 7 7" xfId="3427"/>
    <cellStyle name="Input 2 2 2 2 4 8" xfId="3428"/>
    <cellStyle name="Input 2 2 2 2 4 8 2" xfId="3429"/>
    <cellStyle name="Input 2 2 2 2 4 8 3" xfId="3430"/>
    <cellStyle name="Input 2 2 2 2 4 8 4" xfId="3431"/>
    <cellStyle name="Input 2 2 2 2 4 8 5" xfId="3432"/>
    <cellStyle name="Input 2 2 2 2 4 8 6" xfId="3433"/>
    <cellStyle name="Input 2 2 2 2 4 8 7" xfId="3434"/>
    <cellStyle name="Input 2 2 2 2 4 9" xfId="3435"/>
    <cellStyle name="Input 2 2 2 2 4 9 2" xfId="3436"/>
    <cellStyle name="Input 2 2 2 2 4 9 3" xfId="3437"/>
    <cellStyle name="Input 2 2 2 2 4 9 4" xfId="3438"/>
    <cellStyle name="Input 2 2 2 2 4 9 5" xfId="3439"/>
    <cellStyle name="Input 2 2 2 2 4 9 6" xfId="3440"/>
    <cellStyle name="Input 2 2 2 2 4 9 7" xfId="3441"/>
    <cellStyle name="Input 2 2 2 2 5" xfId="3442"/>
    <cellStyle name="Input 2 2 2 2 5 10" xfId="3443"/>
    <cellStyle name="Input 2 2 2 2 5 10 2" xfId="3444"/>
    <cellStyle name="Input 2 2 2 2 5 10 3" xfId="3445"/>
    <cellStyle name="Input 2 2 2 2 5 10 4" xfId="3446"/>
    <cellStyle name="Input 2 2 2 2 5 10 5" xfId="3447"/>
    <cellStyle name="Input 2 2 2 2 5 10 6" xfId="3448"/>
    <cellStyle name="Input 2 2 2 2 5 10 7" xfId="3449"/>
    <cellStyle name="Input 2 2 2 2 5 11" xfId="3450"/>
    <cellStyle name="Input 2 2 2 2 5 12" xfId="3451"/>
    <cellStyle name="Input 2 2 2 2 5 13" xfId="3452"/>
    <cellStyle name="Input 2 2 2 2 5 14" xfId="3453"/>
    <cellStyle name="Input 2 2 2 2 5 2" xfId="3454"/>
    <cellStyle name="Input 2 2 2 2 5 2 2" xfId="3455"/>
    <cellStyle name="Input 2 2 2 2 5 2 3" xfId="3456"/>
    <cellStyle name="Input 2 2 2 2 5 2 4" xfId="3457"/>
    <cellStyle name="Input 2 2 2 2 5 2 5" xfId="3458"/>
    <cellStyle name="Input 2 2 2 2 5 2 6" xfId="3459"/>
    <cellStyle name="Input 2 2 2 2 5 2 7" xfId="3460"/>
    <cellStyle name="Input 2 2 2 2 5 3" xfId="3461"/>
    <cellStyle name="Input 2 2 2 2 5 3 2" xfId="3462"/>
    <cellStyle name="Input 2 2 2 2 5 3 3" xfId="3463"/>
    <cellStyle name="Input 2 2 2 2 5 3 4" xfId="3464"/>
    <cellStyle name="Input 2 2 2 2 5 3 5" xfId="3465"/>
    <cellStyle name="Input 2 2 2 2 5 3 6" xfId="3466"/>
    <cellStyle name="Input 2 2 2 2 5 3 7" xfId="3467"/>
    <cellStyle name="Input 2 2 2 2 5 4" xfId="3468"/>
    <cellStyle name="Input 2 2 2 2 5 4 2" xfId="3469"/>
    <cellStyle name="Input 2 2 2 2 5 4 3" xfId="3470"/>
    <cellStyle name="Input 2 2 2 2 5 4 4" xfId="3471"/>
    <cellStyle name="Input 2 2 2 2 5 4 5" xfId="3472"/>
    <cellStyle name="Input 2 2 2 2 5 4 6" xfId="3473"/>
    <cellStyle name="Input 2 2 2 2 5 4 7" xfId="3474"/>
    <cellStyle name="Input 2 2 2 2 5 5" xfId="3475"/>
    <cellStyle name="Input 2 2 2 2 5 5 2" xfId="3476"/>
    <cellStyle name="Input 2 2 2 2 5 5 3" xfId="3477"/>
    <cellStyle name="Input 2 2 2 2 5 5 4" xfId="3478"/>
    <cellStyle name="Input 2 2 2 2 5 5 5" xfId="3479"/>
    <cellStyle name="Input 2 2 2 2 5 5 6" xfId="3480"/>
    <cellStyle name="Input 2 2 2 2 5 5 7" xfId="3481"/>
    <cellStyle name="Input 2 2 2 2 5 6" xfId="3482"/>
    <cellStyle name="Input 2 2 2 2 5 6 2" xfId="3483"/>
    <cellStyle name="Input 2 2 2 2 5 6 3" xfId="3484"/>
    <cellStyle name="Input 2 2 2 2 5 6 4" xfId="3485"/>
    <cellStyle name="Input 2 2 2 2 5 6 5" xfId="3486"/>
    <cellStyle name="Input 2 2 2 2 5 6 6" xfId="3487"/>
    <cellStyle name="Input 2 2 2 2 5 6 7" xfId="3488"/>
    <cellStyle name="Input 2 2 2 2 5 7" xfId="3489"/>
    <cellStyle name="Input 2 2 2 2 5 7 2" xfId="3490"/>
    <cellStyle name="Input 2 2 2 2 5 7 3" xfId="3491"/>
    <cellStyle name="Input 2 2 2 2 5 7 4" xfId="3492"/>
    <cellStyle name="Input 2 2 2 2 5 7 5" xfId="3493"/>
    <cellStyle name="Input 2 2 2 2 5 7 6" xfId="3494"/>
    <cellStyle name="Input 2 2 2 2 5 7 7" xfId="3495"/>
    <cellStyle name="Input 2 2 2 2 5 8" xfId="3496"/>
    <cellStyle name="Input 2 2 2 2 5 8 2" xfId="3497"/>
    <cellStyle name="Input 2 2 2 2 5 8 3" xfId="3498"/>
    <cellStyle name="Input 2 2 2 2 5 8 4" xfId="3499"/>
    <cellStyle name="Input 2 2 2 2 5 8 5" xfId="3500"/>
    <cellStyle name="Input 2 2 2 2 5 8 6" xfId="3501"/>
    <cellStyle name="Input 2 2 2 2 5 8 7" xfId="3502"/>
    <cellStyle name="Input 2 2 2 2 5 9" xfId="3503"/>
    <cellStyle name="Input 2 2 2 2 5 9 2" xfId="3504"/>
    <cellStyle name="Input 2 2 2 2 5 9 3" xfId="3505"/>
    <cellStyle name="Input 2 2 2 2 5 9 4" xfId="3506"/>
    <cellStyle name="Input 2 2 2 2 5 9 5" xfId="3507"/>
    <cellStyle name="Input 2 2 2 2 5 9 6" xfId="3508"/>
    <cellStyle name="Input 2 2 2 2 5 9 7" xfId="3509"/>
    <cellStyle name="Input 2 2 2 2 6" xfId="3510"/>
    <cellStyle name="Input 2 2 2 2 6 2" xfId="3511"/>
    <cellStyle name="Input 2 2 2 2 6 3" xfId="3512"/>
    <cellStyle name="Input 2 2 2 2 6 4" xfId="3513"/>
    <cellStyle name="Input 2 2 2 2 6 5" xfId="3514"/>
    <cellStyle name="Input 2 2 2 2 6 6" xfId="3515"/>
    <cellStyle name="Input 2 2 2 2 6 7" xfId="3516"/>
    <cellStyle name="Input 2 2 2 2 7" xfId="3517"/>
    <cellStyle name="Input 2 2 2 2 7 2" xfId="3518"/>
    <cellStyle name="Input 2 2 2 2 7 3" xfId="3519"/>
    <cellStyle name="Input 2 2 2 2 7 4" xfId="3520"/>
    <cellStyle name="Input 2 2 2 2 7 5" xfId="3521"/>
    <cellStyle name="Input 2 2 2 2 7 6" xfId="3522"/>
    <cellStyle name="Input 2 2 2 2 7 7" xfId="3523"/>
    <cellStyle name="Input 2 2 2 2 8" xfId="3524"/>
    <cellStyle name="Input 2 2 2 2 8 2" xfId="3525"/>
    <cellStyle name="Input 2 2 2 2 8 3" xfId="3526"/>
    <cellStyle name="Input 2 2 2 2 8 4" xfId="3527"/>
    <cellStyle name="Input 2 2 2 2 8 5" xfId="3528"/>
    <cellStyle name="Input 2 2 2 2 8 6" xfId="3529"/>
    <cellStyle name="Input 2 2 2 2 8 7" xfId="3530"/>
    <cellStyle name="Input 2 2 2 2 9" xfId="3531"/>
    <cellStyle name="Input 2 2 2 2 9 2" xfId="3532"/>
    <cellStyle name="Input 2 2 2 2 9 3" xfId="3533"/>
    <cellStyle name="Input 2 2 2 2 9 4" xfId="3534"/>
    <cellStyle name="Input 2 2 2 2 9 5" xfId="3535"/>
    <cellStyle name="Input 2 2 2 2 9 6" xfId="3536"/>
    <cellStyle name="Input 2 2 2 2 9 7" xfId="3537"/>
    <cellStyle name="Input 2 2 2 3" xfId="3538"/>
    <cellStyle name="Input 2 2 2 3 10" xfId="3539"/>
    <cellStyle name="Input 2 2 2 3 10 2" xfId="3540"/>
    <cellStyle name="Input 2 2 2 3 10 3" xfId="3541"/>
    <cellStyle name="Input 2 2 2 3 10 4" xfId="3542"/>
    <cellStyle name="Input 2 2 2 3 10 5" xfId="3543"/>
    <cellStyle name="Input 2 2 2 3 10 6" xfId="3544"/>
    <cellStyle name="Input 2 2 2 3 10 7" xfId="3545"/>
    <cellStyle name="Input 2 2 2 3 11" xfId="3546"/>
    <cellStyle name="Input 2 2 2 3 12" xfId="3547"/>
    <cellStyle name="Input 2 2 2 3 13" xfId="3548"/>
    <cellStyle name="Input 2 2 2 3 14" xfId="3549"/>
    <cellStyle name="Input 2 2 2 3 2" xfId="3550"/>
    <cellStyle name="Input 2 2 2 3 2 2" xfId="3551"/>
    <cellStyle name="Input 2 2 2 3 2 3" xfId="3552"/>
    <cellStyle name="Input 2 2 2 3 2 4" xfId="3553"/>
    <cellStyle name="Input 2 2 2 3 2 5" xfId="3554"/>
    <cellStyle name="Input 2 2 2 3 2 6" xfId="3555"/>
    <cellStyle name="Input 2 2 2 3 2 7" xfId="3556"/>
    <cellStyle name="Input 2 2 2 3 3" xfId="3557"/>
    <cellStyle name="Input 2 2 2 3 3 2" xfId="3558"/>
    <cellStyle name="Input 2 2 2 3 3 3" xfId="3559"/>
    <cellStyle name="Input 2 2 2 3 3 4" xfId="3560"/>
    <cellStyle name="Input 2 2 2 3 3 5" xfId="3561"/>
    <cellStyle name="Input 2 2 2 3 3 6" xfId="3562"/>
    <cellStyle name="Input 2 2 2 3 3 7" xfId="3563"/>
    <cellStyle name="Input 2 2 2 3 4" xfId="3564"/>
    <cellStyle name="Input 2 2 2 3 4 2" xfId="3565"/>
    <cellStyle name="Input 2 2 2 3 4 3" xfId="3566"/>
    <cellStyle name="Input 2 2 2 3 4 4" xfId="3567"/>
    <cellStyle name="Input 2 2 2 3 4 5" xfId="3568"/>
    <cellStyle name="Input 2 2 2 3 4 6" xfId="3569"/>
    <cellStyle name="Input 2 2 2 3 4 7" xfId="3570"/>
    <cellStyle name="Input 2 2 2 3 5" xfId="3571"/>
    <cellStyle name="Input 2 2 2 3 5 2" xfId="3572"/>
    <cellStyle name="Input 2 2 2 3 5 3" xfId="3573"/>
    <cellStyle name="Input 2 2 2 3 5 4" xfId="3574"/>
    <cellStyle name="Input 2 2 2 3 5 5" xfId="3575"/>
    <cellStyle name="Input 2 2 2 3 5 6" xfId="3576"/>
    <cellStyle name="Input 2 2 2 3 5 7" xfId="3577"/>
    <cellStyle name="Input 2 2 2 3 6" xfId="3578"/>
    <cellStyle name="Input 2 2 2 3 6 2" xfId="3579"/>
    <cellStyle name="Input 2 2 2 3 6 3" xfId="3580"/>
    <cellStyle name="Input 2 2 2 3 6 4" xfId="3581"/>
    <cellStyle name="Input 2 2 2 3 6 5" xfId="3582"/>
    <cellStyle name="Input 2 2 2 3 6 6" xfId="3583"/>
    <cellStyle name="Input 2 2 2 3 6 7" xfId="3584"/>
    <cellStyle name="Input 2 2 2 3 7" xfId="3585"/>
    <cellStyle name="Input 2 2 2 3 7 2" xfId="3586"/>
    <cellStyle name="Input 2 2 2 3 7 3" xfId="3587"/>
    <cellStyle name="Input 2 2 2 3 7 4" xfId="3588"/>
    <cellStyle name="Input 2 2 2 3 7 5" xfId="3589"/>
    <cellStyle name="Input 2 2 2 3 7 6" xfId="3590"/>
    <cellStyle name="Input 2 2 2 3 7 7" xfId="3591"/>
    <cellStyle name="Input 2 2 2 3 8" xfId="3592"/>
    <cellStyle name="Input 2 2 2 3 8 2" xfId="3593"/>
    <cellStyle name="Input 2 2 2 3 8 3" xfId="3594"/>
    <cellStyle name="Input 2 2 2 3 8 4" xfId="3595"/>
    <cellStyle name="Input 2 2 2 3 8 5" xfId="3596"/>
    <cellStyle name="Input 2 2 2 3 8 6" xfId="3597"/>
    <cellStyle name="Input 2 2 2 3 8 7" xfId="3598"/>
    <cellStyle name="Input 2 2 2 3 9" xfId="3599"/>
    <cellStyle name="Input 2 2 2 3 9 2" xfId="3600"/>
    <cellStyle name="Input 2 2 2 3 9 3" xfId="3601"/>
    <cellStyle name="Input 2 2 2 3 9 4" xfId="3602"/>
    <cellStyle name="Input 2 2 2 3 9 5" xfId="3603"/>
    <cellStyle name="Input 2 2 2 3 9 6" xfId="3604"/>
    <cellStyle name="Input 2 2 2 3 9 7" xfId="3605"/>
    <cellStyle name="Input 2 2 2 4" xfId="3606"/>
    <cellStyle name="Input 2 2 2 4 10" xfId="3607"/>
    <cellStyle name="Input 2 2 2 4 10 2" xfId="3608"/>
    <cellStyle name="Input 2 2 2 4 10 3" xfId="3609"/>
    <cellStyle name="Input 2 2 2 4 10 4" xfId="3610"/>
    <cellStyle name="Input 2 2 2 4 10 5" xfId="3611"/>
    <cellStyle name="Input 2 2 2 4 10 6" xfId="3612"/>
    <cellStyle name="Input 2 2 2 4 10 7" xfId="3613"/>
    <cellStyle name="Input 2 2 2 4 11" xfId="3614"/>
    <cellStyle name="Input 2 2 2 4 12" xfId="3615"/>
    <cellStyle name="Input 2 2 2 4 13" xfId="3616"/>
    <cellStyle name="Input 2 2 2 4 14" xfId="3617"/>
    <cellStyle name="Input 2 2 2 4 2" xfId="3618"/>
    <cellStyle name="Input 2 2 2 4 2 2" xfId="3619"/>
    <cellStyle name="Input 2 2 2 4 2 3" xfId="3620"/>
    <cellStyle name="Input 2 2 2 4 2 4" xfId="3621"/>
    <cellStyle name="Input 2 2 2 4 2 5" xfId="3622"/>
    <cellStyle name="Input 2 2 2 4 2 6" xfId="3623"/>
    <cellStyle name="Input 2 2 2 4 2 7" xfId="3624"/>
    <cellStyle name="Input 2 2 2 4 3" xfId="3625"/>
    <cellStyle name="Input 2 2 2 4 3 2" xfId="3626"/>
    <cellStyle name="Input 2 2 2 4 3 3" xfId="3627"/>
    <cellStyle name="Input 2 2 2 4 3 4" xfId="3628"/>
    <cellStyle name="Input 2 2 2 4 3 5" xfId="3629"/>
    <cellStyle name="Input 2 2 2 4 3 6" xfId="3630"/>
    <cellStyle name="Input 2 2 2 4 3 7" xfId="3631"/>
    <cellStyle name="Input 2 2 2 4 4" xfId="3632"/>
    <cellStyle name="Input 2 2 2 4 4 2" xfId="3633"/>
    <cellStyle name="Input 2 2 2 4 4 3" xfId="3634"/>
    <cellStyle name="Input 2 2 2 4 4 4" xfId="3635"/>
    <cellStyle name="Input 2 2 2 4 4 5" xfId="3636"/>
    <cellStyle name="Input 2 2 2 4 4 6" xfId="3637"/>
    <cellStyle name="Input 2 2 2 4 4 7" xfId="3638"/>
    <cellStyle name="Input 2 2 2 4 5" xfId="3639"/>
    <cellStyle name="Input 2 2 2 4 5 2" xfId="3640"/>
    <cellStyle name="Input 2 2 2 4 5 3" xfId="3641"/>
    <cellStyle name="Input 2 2 2 4 5 4" xfId="3642"/>
    <cellStyle name="Input 2 2 2 4 5 5" xfId="3643"/>
    <cellStyle name="Input 2 2 2 4 5 6" xfId="3644"/>
    <cellStyle name="Input 2 2 2 4 5 7" xfId="3645"/>
    <cellStyle name="Input 2 2 2 4 6" xfId="3646"/>
    <cellStyle name="Input 2 2 2 4 6 2" xfId="3647"/>
    <cellStyle name="Input 2 2 2 4 6 3" xfId="3648"/>
    <cellStyle name="Input 2 2 2 4 6 4" xfId="3649"/>
    <cellStyle name="Input 2 2 2 4 6 5" xfId="3650"/>
    <cellStyle name="Input 2 2 2 4 6 6" xfId="3651"/>
    <cellStyle name="Input 2 2 2 4 6 7" xfId="3652"/>
    <cellStyle name="Input 2 2 2 4 7" xfId="3653"/>
    <cellStyle name="Input 2 2 2 4 7 2" xfId="3654"/>
    <cellStyle name="Input 2 2 2 4 7 3" xfId="3655"/>
    <cellStyle name="Input 2 2 2 4 7 4" xfId="3656"/>
    <cellStyle name="Input 2 2 2 4 7 5" xfId="3657"/>
    <cellStyle name="Input 2 2 2 4 7 6" xfId="3658"/>
    <cellStyle name="Input 2 2 2 4 7 7" xfId="3659"/>
    <cellStyle name="Input 2 2 2 4 8" xfId="3660"/>
    <cellStyle name="Input 2 2 2 4 8 2" xfId="3661"/>
    <cellStyle name="Input 2 2 2 4 8 3" xfId="3662"/>
    <cellStyle name="Input 2 2 2 4 8 4" xfId="3663"/>
    <cellStyle name="Input 2 2 2 4 8 5" xfId="3664"/>
    <cellStyle name="Input 2 2 2 4 8 6" xfId="3665"/>
    <cellStyle name="Input 2 2 2 4 8 7" xfId="3666"/>
    <cellStyle name="Input 2 2 2 4 9" xfId="3667"/>
    <cellStyle name="Input 2 2 2 4 9 2" xfId="3668"/>
    <cellStyle name="Input 2 2 2 4 9 3" xfId="3669"/>
    <cellStyle name="Input 2 2 2 4 9 4" xfId="3670"/>
    <cellStyle name="Input 2 2 2 4 9 5" xfId="3671"/>
    <cellStyle name="Input 2 2 2 4 9 6" xfId="3672"/>
    <cellStyle name="Input 2 2 2 4 9 7" xfId="3673"/>
    <cellStyle name="Input 2 2 2 5" xfId="3674"/>
    <cellStyle name="Input 2 2 2 5 10" xfId="3675"/>
    <cellStyle name="Input 2 2 2 5 10 2" xfId="3676"/>
    <cellStyle name="Input 2 2 2 5 10 3" xfId="3677"/>
    <cellStyle name="Input 2 2 2 5 10 4" xfId="3678"/>
    <cellStyle name="Input 2 2 2 5 10 5" xfId="3679"/>
    <cellStyle name="Input 2 2 2 5 10 6" xfId="3680"/>
    <cellStyle name="Input 2 2 2 5 10 7" xfId="3681"/>
    <cellStyle name="Input 2 2 2 5 11" xfId="3682"/>
    <cellStyle name="Input 2 2 2 5 12" xfId="3683"/>
    <cellStyle name="Input 2 2 2 5 13" xfId="3684"/>
    <cellStyle name="Input 2 2 2 5 14" xfId="3685"/>
    <cellStyle name="Input 2 2 2 5 2" xfId="3686"/>
    <cellStyle name="Input 2 2 2 5 2 2" xfId="3687"/>
    <cellStyle name="Input 2 2 2 5 2 3" xfId="3688"/>
    <cellStyle name="Input 2 2 2 5 2 4" xfId="3689"/>
    <cellStyle name="Input 2 2 2 5 2 5" xfId="3690"/>
    <cellStyle name="Input 2 2 2 5 2 6" xfId="3691"/>
    <cellStyle name="Input 2 2 2 5 2 7" xfId="3692"/>
    <cellStyle name="Input 2 2 2 5 3" xfId="3693"/>
    <cellStyle name="Input 2 2 2 5 3 2" xfId="3694"/>
    <cellStyle name="Input 2 2 2 5 3 3" xfId="3695"/>
    <cellStyle name="Input 2 2 2 5 3 4" xfId="3696"/>
    <cellStyle name="Input 2 2 2 5 3 5" xfId="3697"/>
    <cellStyle name="Input 2 2 2 5 3 6" xfId="3698"/>
    <cellStyle name="Input 2 2 2 5 3 7" xfId="3699"/>
    <cellStyle name="Input 2 2 2 5 4" xfId="3700"/>
    <cellStyle name="Input 2 2 2 5 4 2" xfId="3701"/>
    <cellStyle name="Input 2 2 2 5 4 3" xfId="3702"/>
    <cellStyle name="Input 2 2 2 5 4 4" xfId="3703"/>
    <cellStyle name="Input 2 2 2 5 4 5" xfId="3704"/>
    <cellStyle name="Input 2 2 2 5 4 6" xfId="3705"/>
    <cellStyle name="Input 2 2 2 5 4 7" xfId="3706"/>
    <cellStyle name="Input 2 2 2 5 5" xfId="3707"/>
    <cellStyle name="Input 2 2 2 5 5 2" xfId="3708"/>
    <cellStyle name="Input 2 2 2 5 5 3" xfId="3709"/>
    <cellStyle name="Input 2 2 2 5 5 4" xfId="3710"/>
    <cellStyle name="Input 2 2 2 5 5 5" xfId="3711"/>
    <cellStyle name="Input 2 2 2 5 5 6" xfId="3712"/>
    <cellStyle name="Input 2 2 2 5 5 7" xfId="3713"/>
    <cellStyle name="Input 2 2 2 5 6" xfId="3714"/>
    <cellStyle name="Input 2 2 2 5 6 2" xfId="3715"/>
    <cellStyle name="Input 2 2 2 5 6 3" xfId="3716"/>
    <cellStyle name="Input 2 2 2 5 6 4" xfId="3717"/>
    <cellStyle name="Input 2 2 2 5 6 5" xfId="3718"/>
    <cellStyle name="Input 2 2 2 5 6 6" xfId="3719"/>
    <cellStyle name="Input 2 2 2 5 6 7" xfId="3720"/>
    <cellStyle name="Input 2 2 2 5 7" xfId="3721"/>
    <cellStyle name="Input 2 2 2 5 7 2" xfId="3722"/>
    <cellStyle name="Input 2 2 2 5 7 3" xfId="3723"/>
    <cellStyle name="Input 2 2 2 5 7 4" xfId="3724"/>
    <cellStyle name="Input 2 2 2 5 7 5" xfId="3725"/>
    <cellStyle name="Input 2 2 2 5 7 6" xfId="3726"/>
    <cellStyle name="Input 2 2 2 5 7 7" xfId="3727"/>
    <cellStyle name="Input 2 2 2 5 8" xfId="3728"/>
    <cellStyle name="Input 2 2 2 5 8 2" xfId="3729"/>
    <cellStyle name="Input 2 2 2 5 8 3" xfId="3730"/>
    <cellStyle name="Input 2 2 2 5 8 4" xfId="3731"/>
    <cellStyle name="Input 2 2 2 5 8 5" xfId="3732"/>
    <cellStyle name="Input 2 2 2 5 8 6" xfId="3733"/>
    <cellStyle name="Input 2 2 2 5 8 7" xfId="3734"/>
    <cellStyle name="Input 2 2 2 5 9" xfId="3735"/>
    <cellStyle name="Input 2 2 2 5 9 2" xfId="3736"/>
    <cellStyle name="Input 2 2 2 5 9 3" xfId="3737"/>
    <cellStyle name="Input 2 2 2 5 9 4" xfId="3738"/>
    <cellStyle name="Input 2 2 2 5 9 5" xfId="3739"/>
    <cellStyle name="Input 2 2 2 5 9 6" xfId="3740"/>
    <cellStyle name="Input 2 2 2 5 9 7" xfId="3741"/>
    <cellStyle name="Input 2 2 2 6" xfId="3742"/>
    <cellStyle name="Input 2 2 2 6 10" xfId="3743"/>
    <cellStyle name="Input 2 2 2 6 10 2" xfId="3744"/>
    <cellStyle name="Input 2 2 2 6 10 3" xfId="3745"/>
    <cellStyle name="Input 2 2 2 6 10 4" xfId="3746"/>
    <cellStyle name="Input 2 2 2 6 10 5" xfId="3747"/>
    <cellStyle name="Input 2 2 2 6 10 6" xfId="3748"/>
    <cellStyle name="Input 2 2 2 6 10 7" xfId="3749"/>
    <cellStyle name="Input 2 2 2 6 11" xfId="3750"/>
    <cellStyle name="Input 2 2 2 6 12" xfId="3751"/>
    <cellStyle name="Input 2 2 2 6 13" xfId="3752"/>
    <cellStyle name="Input 2 2 2 6 14" xfId="3753"/>
    <cellStyle name="Input 2 2 2 6 2" xfId="3754"/>
    <cellStyle name="Input 2 2 2 6 2 2" xfId="3755"/>
    <cellStyle name="Input 2 2 2 6 2 3" xfId="3756"/>
    <cellStyle name="Input 2 2 2 6 2 4" xfId="3757"/>
    <cellStyle name="Input 2 2 2 6 2 5" xfId="3758"/>
    <cellStyle name="Input 2 2 2 6 2 6" xfId="3759"/>
    <cellStyle name="Input 2 2 2 6 2 7" xfId="3760"/>
    <cellStyle name="Input 2 2 2 6 3" xfId="3761"/>
    <cellStyle name="Input 2 2 2 6 3 2" xfId="3762"/>
    <cellStyle name="Input 2 2 2 6 3 3" xfId="3763"/>
    <cellStyle name="Input 2 2 2 6 3 4" xfId="3764"/>
    <cellStyle name="Input 2 2 2 6 3 5" xfId="3765"/>
    <cellStyle name="Input 2 2 2 6 3 6" xfId="3766"/>
    <cellStyle name="Input 2 2 2 6 3 7" xfId="3767"/>
    <cellStyle name="Input 2 2 2 6 4" xfId="3768"/>
    <cellStyle name="Input 2 2 2 6 4 2" xfId="3769"/>
    <cellStyle name="Input 2 2 2 6 4 3" xfId="3770"/>
    <cellStyle name="Input 2 2 2 6 4 4" xfId="3771"/>
    <cellStyle name="Input 2 2 2 6 4 5" xfId="3772"/>
    <cellStyle name="Input 2 2 2 6 4 6" xfId="3773"/>
    <cellStyle name="Input 2 2 2 6 4 7" xfId="3774"/>
    <cellStyle name="Input 2 2 2 6 5" xfId="3775"/>
    <cellStyle name="Input 2 2 2 6 5 2" xfId="3776"/>
    <cellStyle name="Input 2 2 2 6 5 3" xfId="3777"/>
    <cellStyle name="Input 2 2 2 6 5 4" xfId="3778"/>
    <cellStyle name="Input 2 2 2 6 5 5" xfId="3779"/>
    <cellStyle name="Input 2 2 2 6 5 6" xfId="3780"/>
    <cellStyle name="Input 2 2 2 6 5 7" xfId="3781"/>
    <cellStyle name="Input 2 2 2 6 6" xfId="3782"/>
    <cellStyle name="Input 2 2 2 6 6 2" xfId="3783"/>
    <cellStyle name="Input 2 2 2 6 6 3" xfId="3784"/>
    <cellStyle name="Input 2 2 2 6 6 4" xfId="3785"/>
    <cellStyle name="Input 2 2 2 6 6 5" xfId="3786"/>
    <cellStyle name="Input 2 2 2 6 6 6" xfId="3787"/>
    <cellStyle name="Input 2 2 2 6 6 7" xfId="3788"/>
    <cellStyle name="Input 2 2 2 6 7" xfId="3789"/>
    <cellStyle name="Input 2 2 2 6 7 2" xfId="3790"/>
    <cellStyle name="Input 2 2 2 6 7 3" xfId="3791"/>
    <cellStyle name="Input 2 2 2 6 7 4" xfId="3792"/>
    <cellStyle name="Input 2 2 2 6 7 5" xfId="3793"/>
    <cellStyle name="Input 2 2 2 6 7 6" xfId="3794"/>
    <cellStyle name="Input 2 2 2 6 7 7" xfId="3795"/>
    <cellStyle name="Input 2 2 2 6 8" xfId="3796"/>
    <cellStyle name="Input 2 2 2 6 8 2" xfId="3797"/>
    <cellStyle name="Input 2 2 2 6 8 3" xfId="3798"/>
    <cellStyle name="Input 2 2 2 6 8 4" xfId="3799"/>
    <cellStyle name="Input 2 2 2 6 8 5" xfId="3800"/>
    <cellStyle name="Input 2 2 2 6 8 6" xfId="3801"/>
    <cellStyle name="Input 2 2 2 6 8 7" xfId="3802"/>
    <cellStyle name="Input 2 2 2 6 9" xfId="3803"/>
    <cellStyle name="Input 2 2 2 6 9 2" xfId="3804"/>
    <cellStyle name="Input 2 2 2 6 9 3" xfId="3805"/>
    <cellStyle name="Input 2 2 2 6 9 4" xfId="3806"/>
    <cellStyle name="Input 2 2 2 6 9 5" xfId="3807"/>
    <cellStyle name="Input 2 2 2 6 9 6" xfId="3808"/>
    <cellStyle name="Input 2 2 2 6 9 7" xfId="3809"/>
    <cellStyle name="Input 2 2 2 7" xfId="3810"/>
    <cellStyle name="Input 2 2 2 7 2" xfId="3811"/>
    <cellStyle name="Input 2 2 2 7 3" xfId="3812"/>
    <cellStyle name="Input 2 2 2 7 4" xfId="3813"/>
    <cellStyle name="Input 2 2 2 7 5" xfId="3814"/>
    <cellStyle name="Input 2 2 2 7 6" xfId="3815"/>
    <cellStyle name="Input 2 2 2 7 7" xfId="3816"/>
    <cellStyle name="Input 2 2 2 8" xfId="3817"/>
    <cellStyle name="Input 2 2 2 8 2" xfId="3818"/>
    <cellStyle name="Input 2 2 2 8 3" xfId="3819"/>
    <cellStyle name="Input 2 2 2 8 4" xfId="3820"/>
    <cellStyle name="Input 2 2 2 8 5" xfId="3821"/>
    <cellStyle name="Input 2 2 2 8 6" xfId="3822"/>
    <cellStyle name="Input 2 2 2 8 7" xfId="3823"/>
    <cellStyle name="Input 2 2 2 9" xfId="3824"/>
    <cellStyle name="Input 2 2 2 9 2" xfId="3825"/>
    <cellStyle name="Input 2 2 2 9 3" xfId="3826"/>
    <cellStyle name="Input 2 2 2 9 4" xfId="3827"/>
    <cellStyle name="Input 2 2 2 9 5" xfId="3828"/>
    <cellStyle name="Input 2 2 2 9 6" xfId="3829"/>
    <cellStyle name="Input 2 2 2 9 7" xfId="3830"/>
    <cellStyle name="Input 2 2 3" xfId="257"/>
    <cellStyle name="Input 2 2 3 10" xfId="3831"/>
    <cellStyle name="Input 2 2 3 10 2" xfId="3832"/>
    <cellStyle name="Input 2 2 3 10 3" xfId="3833"/>
    <cellStyle name="Input 2 2 3 10 4" xfId="3834"/>
    <cellStyle name="Input 2 2 3 10 5" xfId="3835"/>
    <cellStyle name="Input 2 2 3 10 6" xfId="3836"/>
    <cellStyle name="Input 2 2 3 10 7" xfId="3837"/>
    <cellStyle name="Input 2 2 3 11" xfId="3838"/>
    <cellStyle name="Input 2 2 3 11 2" xfId="3839"/>
    <cellStyle name="Input 2 2 3 11 3" xfId="3840"/>
    <cellStyle name="Input 2 2 3 11 4" xfId="3841"/>
    <cellStyle name="Input 2 2 3 11 5" xfId="3842"/>
    <cellStyle name="Input 2 2 3 11 6" xfId="3843"/>
    <cellStyle name="Input 2 2 3 11 7" xfId="3844"/>
    <cellStyle name="Input 2 2 3 12" xfId="3845"/>
    <cellStyle name="Input 2 2 3 12 2" xfId="3846"/>
    <cellStyle name="Input 2 2 3 12 3" xfId="3847"/>
    <cellStyle name="Input 2 2 3 12 4" xfId="3848"/>
    <cellStyle name="Input 2 2 3 12 5" xfId="3849"/>
    <cellStyle name="Input 2 2 3 12 6" xfId="3850"/>
    <cellStyle name="Input 2 2 3 12 7" xfId="3851"/>
    <cellStyle name="Input 2 2 3 13" xfId="3852"/>
    <cellStyle name="Input 2 2 3 13 2" xfId="3853"/>
    <cellStyle name="Input 2 2 3 13 3" xfId="3854"/>
    <cellStyle name="Input 2 2 3 13 4" xfId="3855"/>
    <cellStyle name="Input 2 2 3 13 5" xfId="3856"/>
    <cellStyle name="Input 2 2 3 13 6" xfId="3857"/>
    <cellStyle name="Input 2 2 3 13 7" xfId="3858"/>
    <cellStyle name="Input 2 2 3 14" xfId="3859"/>
    <cellStyle name="Input 2 2 3 15" xfId="3860"/>
    <cellStyle name="Input 2 2 3 16" xfId="3861"/>
    <cellStyle name="Input 2 2 3 17" xfId="3862"/>
    <cellStyle name="Input 2 2 3 2" xfId="3863"/>
    <cellStyle name="Input 2 2 3 2 10" xfId="3864"/>
    <cellStyle name="Input 2 2 3 2 10 2" xfId="3865"/>
    <cellStyle name="Input 2 2 3 2 10 3" xfId="3866"/>
    <cellStyle name="Input 2 2 3 2 10 4" xfId="3867"/>
    <cellStyle name="Input 2 2 3 2 10 5" xfId="3868"/>
    <cellStyle name="Input 2 2 3 2 10 6" xfId="3869"/>
    <cellStyle name="Input 2 2 3 2 10 7" xfId="3870"/>
    <cellStyle name="Input 2 2 3 2 11" xfId="3871"/>
    <cellStyle name="Input 2 2 3 2 12" xfId="3872"/>
    <cellStyle name="Input 2 2 3 2 13" xfId="3873"/>
    <cellStyle name="Input 2 2 3 2 14" xfId="3874"/>
    <cellStyle name="Input 2 2 3 2 2" xfId="3875"/>
    <cellStyle name="Input 2 2 3 2 2 2" xfId="3876"/>
    <cellStyle name="Input 2 2 3 2 2 3" xfId="3877"/>
    <cellStyle name="Input 2 2 3 2 2 4" xfId="3878"/>
    <cellStyle name="Input 2 2 3 2 2 5" xfId="3879"/>
    <cellStyle name="Input 2 2 3 2 2 6" xfId="3880"/>
    <cellStyle name="Input 2 2 3 2 2 7" xfId="3881"/>
    <cellStyle name="Input 2 2 3 2 3" xfId="3882"/>
    <cellStyle name="Input 2 2 3 2 3 2" xfId="3883"/>
    <cellStyle name="Input 2 2 3 2 3 3" xfId="3884"/>
    <cellStyle name="Input 2 2 3 2 3 4" xfId="3885"/>
    <cellStyle name="Input 2 2 3 2 3 5" xfId="3886"/>
    <cellStyle name="Input 2 2 3 2 3 6" xfId="3887"/>
    <cellStyle name="Input 2 2 3 2 3 7" xfId="3888"/>
    <cellStyle name="Input 2 2 3 2 4" xfId="3889"/>
    <cellStyle name="Input 2 2 3 2 4 2" xfId="3890"/>
    <cellStyle name="Input 2 2 3 2 4 3" xfId="3891"/>
    <cellStyle name="Input 2 2 3 2 4 4" xfId="3892"/>
    <cellStyle name="Input 2 2 3 2 4 5" xfId="3893"/>
    <cellStyle name="Input 2 2 3 2 4 6" xfId="3894"/>
    <cellStyle name="Input 2 2 3 2 4 7" xfId="3895"/>
    <cellStyle name="Input 2 2 3 2 5" xfId="3896"/>
    <cellStyle name="Input 2 2 3 2 5 2" xfId="3897"/>
    <cellStyle name="Input 2 2 3 2 5 3" xfId="3898"/>
    <cellStyle name="Input 2 2 3 2 5 4" xfId="3899"/>
    <cellStyle name="Input 2 2 3 2 5 5" xfId="3900"/>
    <cellStyle name="Input 2 2 3 2 5 6" xfId="3901"/>
    <cellStyle name="Input 2 2 3 2 5 7" xfId="3902"/>
    <cellStyle name="Input 2 2 3 2 6" xfId="3903"/>
    <cellStyle name="Input 2 2 3 2 6 2" xfId="3904"/>
    <cellStyle name="Input 2 2 3 2 6 3" xfId="3905"/>
    <cellStyle name="Input 2 2 3 2 6 4" xfId="3906"/>
    <cellStyle name="Input 2 2 3 2 6 5" xfId="3907"/>
    <cellStyle name="Input 2 2 3 2 6 6" xfId="3908"/>
    <cellStyle name="Input 2 2 3 2 6 7" xfId="3909"/>
    <cellStyle name="Input 2 2 3 2 7" xfId="3910"/>
    <cellStyle name="Input 2 2 3 2 7 2" xfId="3911"/>
    <cellStyle name="Input 2 2 3 2 7 3" xfId="3912"/>
    <cellStyle name="Input 2 2 3 2 7 4" xfId="3913"/>
    <cellStyle name="Input 2 2 3 2 7 5" xfId="3914"/>
    <cellStyle name="Input 2 2 3 2 7 6" xfId="3915"/>
    <cellStyle name="Input 2 2 3 2 7 7" xfId="3916"/>
    <cellStyle name="Input 2 2 3 2 8" xfId="3917"/>
    <cellStyle name="Input 2 2 3 2 8 2" xfId="3918"/>
    <cellStyle name="Input 2 2 3 2 8 3" xfId="3919"/>
    <cellStyle name="Input 2 2 3 2 8 4" xfId="3920"/>
    <cellStyle name="Input 2 2 3 2 8 5" xfId="3921"/>
    <cellStyle name="Input 2 2 3 2 8 6" xfId="3922"/>
    <cellStyle name="Input 2 2 3 2 8 7" xfId="3923"/>
    <cellStyle name="Input 2 2 3 2 9" xfId="3924"/>
    <cellStyle name="Input 2 2 3 2 9 2" xfId="3925"/>
    <cellStyle name="Input 2 2 3 2 9 3" xfId="3926"/>
    <cellStyle name="Input 2 2 3 2 9 4" xfId="3927"/>
    <cellStyle name="Input 2 2 3 2 9 5" xfId="3928"/>
    <cellStyle name="Input 2 2 3 2 9 6" xfId="3929"/>
    <cellStyle name="Input 2 2 3 2 9 7" xfId="3930"/>
    <cellStyle name="Input 2 2 3 3" xfId="3931"/>
    <cellStyle name="Input 2 2 3 3 10" xfId="3932"/>
    <cellStyle name="Input 2 2 3 3 10 2" xfId="3933"/>
    <cellStyle name="Input 2 2 3 3 10 3" xfId="3934"/>
    <cellStyle name="Input 2 2 3 3 10 4" xfId="3935"/>
    <cellStyle name="Input 2 2 3 3 10 5" xfId="3936"/>
    <cellStyle name="Input 2 2 3 3 10 6" xfId="3937"/>
    <cellStyle name="Input 2 2 3 3 10 7" xfId="3938"/>
    <cellStyle name="Input 2 2 3 3 11" xfId="3939"/>
    <cellStyle name="Input 2 2 3 3 12" xfId="3940"/>
    <cellStyle name="Input 2 2 3 3 13" xfId="3941"/>
    <cellStyle name="Input 2 2 3 3 14" xfId="3942"/>
    <cellStyle name="Input 2 2 3 3 2" xfId="3943"/>
    <cellStyle name="Input 2 2 3 3 2 2" xfId="3944"/>
    <cellStyle name="Input 2 2 3 3 2 3" xfId="3945"/>
    <cellStyle name="Input 2 2 3 3 2 4" xfId="3946"/>
    <cellStyle name="Input 2 2 3 3 2 5" xfId="3947"/>
    <cellStyle name="Input 2 2 3 3 2 6" xfId="3948"/>
    <cellStyle name="Input 2 2 3 3 2 7" xfId="3949"/>
    <cellStyle name="Input 2 2 3 3 3" xfId="3950"/>
    <cellStyle name="Input 2 2 3 3 3 2" xfId="3951"/>
    <cellStyle name="Input 2 2 3 3 3 3" xfId="3952"/>
    <cellStyle name="Input 2 2 3 3 3 4" xfId="3953"/>
    <cellStyle name="Input 2 2 3 3 3 5" xfId="3954"/>
    <cellStyle name="Input 2 2 3 3 3 6" xfId="3955"/>
    <cellStyle name="Input 2 2 3 3 3 7" xfId="3956"/>
    <cellStyle name="Input 2 2 3 3 4" xfId="3957"/>
    <cellStyle name="Input 2 2 3 3 4 2" xfId="3958"/>
    <cellStyle name="Input 2 2 3 3 4 3" xfId="3959"/>
    <cellStyle name="Input 2 2 3 3 4 4" xfId="3960"/>
    <cellStyle name="Input 2 2 3 3 4 5" xfId="3961"/>
    <cellStyle name="Input 2 2 3 3 4 6" xfId="3962"/>
    <cellStyle name="Input 2 2 3 3 4 7" xfId="3963"/>
    <cellStyle name="Input 2 2 3 3 5" xfId="3964"/>
    <cellStyle name="Input 2 2 3 3 5 2" xfId="3965"/>
    <cellStyle name="Input 2 2 3 3 5 3" xfId="3966"/>
    <cellStyle name="Input 2 2 3 3 5 4" xfId="3967"/>
    <cellStyle name="Input 2 2 3 3 5 5" xfId="3968"/>
    <cellStyle name="Input 2 2 3 3 5 6" xfId="3969"/>
    <cellStyle name="Input 2 2 3 3 5 7" xfId="3970"/>
    <cellStyle name="Input 2 2 3 3 6" xfId="3971"/>
    <cellStyle name="Input 2 2 3 3 6 2" xfId="3972"/>
    <cellStyle name="Input 2 2 3 3 6 3" xfId="3973"/>
    <cellStyle name="Input 2 2 3 3 6 4" xfId="3974"/>
    <cellStyle name="Input 2 2 3 3 6 5" xfId="3975"/>
    <cellStyle name="Input 2 2 3 3 6 6" xfId="3976"/>
    <cellStyle name="Input 2 2 3 3 6 7" xfId="3977"/>
    <cellStyle name="Input 2 2 3 3 7" xfId="3978"/>
    <cellStyle name="Input 2 2 3 3 7 2" xfId="3979"/>
    <cellStyle name="Input 2 2 3 3 7 3" xfId="3980"/>
    <cellStyle name="Input 2 2 3 3 7 4" xfId="3981"/>
    <cellStyle name="Input 2 2 3 3 7 5" xfId="3982"/>
    <cellStyle name="Input 2 2 3 3 7 6" xfId="3983"/>
    <cellStyle name="Input 2 2 3 3 7 7" xfId="3984"/>
    <cellStyle name="Input 2 2 3 3 8" xfId="3985"/>
    <cellStyle name="Input 2 2 3 3 8 2" xfId="3986"/>
    <cellStyle name="Input 2 2 3 3 8 3" xfId="3987"/>
    <cellStyle name="Input 2 2 3 3 8 4" xfId="3988"/>
    <cellStyle name="Input 2 2 3 3 8 5" xfId="3989"/>
    <cellStyle name="Input 2 2 3 3 8 6" xfId="3990"/>
    <cellStyle name="Input 2 2 3 3 8 7" xfId="3991"/>
    <cellStyle name="Input 2 2 3 3 9" xfId="3992"/>
    <cellStyle name="Input 2 2 3 3 9 2" xfId="3993"/>
    <cellStyle name="Input 2 2 3 3 9 3" xfId="3994"/>
    <cellStyle name="Input 2 2 3 3 9 4" xfId="3995"/>
    <cellStyle name="Input 2 2 3 3 9 5" xfId="3996"/>
    <cellStyle name="Input 2 2 3 3 9 6" xfId="3997"/>
    <cellStyle name="Input 2 2 3 3 9 7" xfId="3998"/>
    <cellStyle name="Input 2 2 3 4" xfId="3999"/>
    <cellStyle name="Input 2 2 3 4 10" xfId="4000"/>
    <cellStyle name="Input 2 2 3 4 10 2" xfId="4001"/>
    <cellStyle name="Input 2 2 3 4 10 3" xfId="4002"/>
    <cellStyle name="Input 2 2 3 4 10 4" xfId="4003"/>
    <cellStyle name="Input 2 2 3 4 10 5" xfId="4004"/>
    <cellStyle name="Input 2 2 3 4 10 6" xfId="4005"/>
    <cellStyle name="Input 2 2 3 4 10 7" xfId="4006"/>
    <cellStyle name="Input 2 2 3 4 11" xfId="4007"/>
    <cellStyle name="Input 2 2 3 4 12" xfId="4008"/>
    <cellStyle name="Input 2 2 3 4 13" xfId="4009"/>
    <cellStyle name="Input 2 2 3 4 14" xfId="4010"/>
    <cellStyle name="Input 2 2 3 4 2" xfId="4011"/>
    <cellStyle name="Input 2 2 3 4 2 2" xfId="4012"/>
    <cellStyle name="Input 2 2 3 4 2 3" xfId="4013"/>
    <cellStyle name="Input 2 2 3 4 2 4" xfId="4014"/>
    <cellStyle name="Input 2 2 3 4 2 5" xfId="4015"/>
    <cellStyle name="Input 2 2 3 4 2 6" xfId="4016"/>
    <cellStyle name="Input 2 2 3 4 2 7" xfId="4017"/>
    <cellStyle name="Input 2 2 3 4 3" xfId="4018"/>
    <cellStyle name="Input 2 2 3 4 3 2" xfId="4019"/>
    <cellStyle name="Input 2 2 3 4 3 3" xfId="4020"/>
    <cellStyle name="Input 2 2 3 4 3 4" xfId="4021"/>
    <cellStyle name="Input 2 2 3 4 3 5" xfId="4022"/>
    <cellStyle name="Input 2 2 3 4 3 6" xfId="4023"/>
    <cellStyle name="Input 2 2 3 4 3 7" xfId="4024"/>
    <cellStyle name="Input 2 2 3 4 4" xfId="4025"/>
    <cellStyle name="Input 2 2 3 4 4 2" xfId="4026"/>
    <cellStyle name="Input 2 2 3 4 4 3" xfId="4027"/>
    <cellStyle name="Input 2 2 3 4 4 4" xfId="4028"/>
    <cellStyle name="Input 2 2 3 4 4 5" xfId="4029"/>
    <cellStyle name="Input 2 2 3 4 4 6" xfId="4030"/>
    <cellStyle name="Input 2 2 3 4 4 7" xfId="4031"/>
    <cellStyle name="Input 2 2 3 4 5" xfId="4032"/>
    <cellStyle name="Input 2 2 3 4 5 2" xfId="4033"/>
    <cellStyle name="Input 2 2 3 4 5 3" xfId="4034"/>
    <cellStyle name="Input 2 2 3 4 5 4" xfId="4035"/>
    <cellStyle name="Input 2 2 3 4 5 5" xfId="4036"/>
    <cellStyle name="Input 2 2 3 4 5 6" xfId="4037"/>
    <cellStyle name="Input 2 2 3 4 5 7" xfId="4038"/>
    <cellStyle name="Input 2 2 3 4 6" xfId="4039"/>
    <cellStyle name="Input 2 2 3 4 6 2" xfId="4040"/>
    <cellStyle name="Input 2 2 3 4 6 3" xfId="4041"/>
    <cellStyle name="Input 2 2 3 4 6 4" xfId="4042"/>
    <cellStyle name="Input 2 2 3 4 6 5" xfId="4043"/>
    <cellStyle name="Input 2 2 3 4 6 6" xfId="4044"/>
    <cellStyle name="Input 2 2 3 4 6 7" xfId="4045"/>
    <cellStyle name="Input 2 2 3 4 7" xfId="4046"/>
    <cellStyle name="Input 2 2 3 4 7 2" xfId="4047"/>
    <cellStyle name="Input 2 2 3 4 7 3" xfId="4048"/>
    <cellStyle name="Input 2 2 3 4 7 4" xfId="4049"/>
    <cellStyle name="Input 2 2 3 4 7 5" xfId="4050"/>
    <cellStyle name="Input 2 2 3 4 7 6" xfId="4051"/>
    <cellStyle name="Input 2 2 3 4 7 7" xfId="4052"/>
    <cellStyle name="Input 2 2 3 4 8" xfId="4053"/>
    <cellStyle name="Input 2 2 3 4 8 2" xfId="4054"/>
    <cellStyle name="Input 2 2 3 4 8 3" xfId="4055"/>
    <cellStyle name="Input 2 2 3 4 8 4" xfId="4056"/>
    <cellStyle name="Input 2 2 3 4 8 5" xfId="4057"/>
    <cellStyle name="Input 2 2 3 4 8 6" xfId="4058"/>
    <cellStyle name="Input 2 2 3 4 8 7" xfId="4059"/>
    <cellStyle name="Input 2 2 3 4 9" xfId="4060"/>
    <cellStyle name="Input 2 2 3 4 9 2" xfId="4061"/>
    <cellStyle name="Input 2 2 3 4 9 3" xfId="4062"/>
    <cellStyle name="Input 2 2 3 4 9 4" xfId="4063"/>
    <cellStyle name="Input 2 2 3 4 9 5" xfId="4064"/>
    <cellStyle name="Input 2 2 3 4 9 6" xfId="4065"/>
    <cellStyle name="Input 2 2 3 4 9 7" xfId="4066"/>
    <cellStyle name="Input 2 2 3 5" xfId="4067"/>
    <cellStyle name="Input 2 2 3 5 10" xfId="4068"/>
    <cellStyle name="Input 2 2 3 5 10 2" xfId="4069"/>
    <cellStyle name="Input 2 2 3 5 10 3" xfId="4070"/>
    <cellStyle name="Input 2 2 3 5 10 4" xfId="4071"/>
    <cellStyle name="Input 2 2 3 5 10 5" xfId="4072"/>
    <cellStyle name="Input 2 2 3 5 10 6" xfId="4073"/>
    <cellStyle name="Input 2 2 3 5 10 7" xfId="4074"/>
    <cellStyle name="Input 2 2 3 5 11" xfId="4075"/>
    <cellStyle name="Input 2 2 3 5 12" xfId="4076"/>
    <cellStyle name="Input 2 2 3 5 13" xfId="4077"/>
    <cellStyle name="Input 2 2 3 5 14" xfId="4078"/>
    <cellStyle name="Input 2 2 3 5 2" xfId="4079"/>
    <cellStyle name="Input 2 2 3 5 2 2" xfId="4080"/>
    <cellStyle name="Input 2 2 3 5 2 3" xfId="4081"/>
    <cellStyle name="Input 2 2 3 5 2 4" xfId="4082"/>
    <cellStyle name="Input 2 2 3 5 2 5" xfId="4083"/>
    <cellStyle name="Input 2 2 3 5 2 6" xfId="4084"/>
    <cellStyle name="Input 2 2 3 5 2 7" xfId="4085"/>
    <cellStyle name="Input 2 2 3 5 3" xfId="4086"/>
    <cellStyle name="Input 2 2 3 5 3 2" xfId="4087"/>
    <cellStyle name="Input 2 2 3 5 3 3" xfId="4088"/>
    <cellStyle name="Input 2 2 3 5 3 4" xfId="4089"/>
    <cellStyle name="Input 2 2 3 5 3 5" xfId="4090"/>
    <cellStyle name="Input 2 2 3 5 3 6" xfId="4091"/>
    <cellStyle name="Input 2 2 3 5 3 7" xfId="4092"/>
    <cellStyle name="Input 2 2 3 5 4" xfId="4093"/>
    <cellStyle name="Input 2 2 3 5 4 2" xfId="4094"/>
    <cellStyle name="Input 2 2 3 5 4 3" xfId="4095"/>
    <cellStyle name="Input 2 2 3 5 4 4" xfId="4096"/>
    <cellStyle name="Input 2 2 3 5 4 5" xfId="4097"/>
    <cellStyle name="Input 2 2 3 5 4 6" xfId="4098"/>
    <cellStyle name="Input 2 2 3 5 4 7" xfId="4099"/>
    <cellStyle name="Input 2 2 3 5 5" xfId="4100"/>
    <cellStyle name="Input 2 2 3 5 5 2" xfId="4101"/>
    <cellStyle name="Input 2 2 3 5 5 3" xfId="4102"/>
    <cellStyle name="Input 2 2 3 5 5 4" xfId="4103"/>
    <cellStyle name="Input 2 2 3 5 5 5" xfId="4104"/>
    <cellStyle name="Input 2 2 3 5 5 6" xfId="4105"/>
    <cellStyle name="Input 2 2 3 5 5 7" xfId="4106"/>
    <cellStyle name="Input 2 2 3 5 6" xfId="4107"/>
    <cellStyle name="Input 2 2 3 5 6 2" xfId="4108"/>
    <cellStyle name="Input 2 2 3 5 6 3" xfId="4109"/>
    <cellStyle name="Input 2 2 3 5 6 4" xfId="4110"/>
    <cellStyle name="Input 2 2 3 5 6 5" xfId="4111"/>
    <cellStyle name="Input 2 2 3 5 6 6" xfId="4112"/>
    <cellStyle name="Input 2 2 3 5 6 7" xfId="4113"/>
    <cellStyle name="Input 2 2 3 5 7" xfId="4114"/>
    <cellStyle name="Input 2 2 3 5 7 2" xfId="4115"/>
    <cellStyle name="Input 2 2 3 5 7 3" xfId="4116"/>
    <cellStyle name="Input 2 2 3 5 7 4" xfId="4117"/>
    <cellStyle name="Input 2 2 3 5 7 5" xfId="4118"/>
    <cellStyle name="Input 2 2 3 5 7 6" xfId="4119"/>
    <cellStyle name="Input 2 2 3 5 7 7" xfId="4120"/>
    <cellStyle name="Input 2 2 3 5 8" xfId="4121"/>
    <cellStyle name="Input 2 2 3 5 8 2" xfId="4122"/>
    <cellStyle name="Input 2 2 3 5 8 3" xfId="4123"/>
    <cellStyle name="Input 2 2 3 5 8 4" xfId="4124"/>
    <cellStyle name="Input 2 2 3 5 8 5" xfId="4125"/>
    <cellStyle name="Input 2 2 3 5 8 6" xfId="4126"/>
    <cellStyle name="Input 2 2 3 5 8 7" xfId="4127"/>
    <cellStyle name="Input 2 2 3 5 9" xfId="4128"/>
    <cellStyle name="Input 2 2 3 5 9 2" xfId="4129"/>
    <cellStyle name="Input 2 2 3 5 9 3" xfId="4130"/>
    <cellStyle name="Input 2 2 3 5 9 4" xfId="4131"/>
    <cellStyle name="Input 2 2 3 5 9 5" xfId="4132"/>
    <cellStyle name="Input 2 2 3 5 9 6" xfId="4133"/>
    <cellStyle name="Input 2 2 3 5 9 7" xfId="4134"/>
    <cellStyle name="Input 2 2 3 6" xfId="4135"/>
    <cellStyle name="Input 2 2 3 6 2" xfId="4136"/>
    <cellStyle name="Input 2 2 3 6 3" xfId="4137"/>
    <cellStyle name="Input 2 2 3 6 4" xfId="4138"/>
    <cellStyle name="Input 2 2 3 6 5" xfId="4139"/>
    <cellStyle name="Input 2 2 3 6 6" xfId="4140"/>
    <cellStyle name="Input 2 2 3 6 7" xfId="4141"/>
    <cellStyle name="Input 2 2 3 7" xfId="4142"/>
    <cellStyle name="Input 2 2 3 7 2" xfId="4143"/>
    <cellStyle name="Input 2 2 3 7 3" xfId="4144"/>
    <cellStyle name="Input 2 2 3 7 4" xfId="4145"/>
    <cellStyle name="Input 2 2 3 7 5" xfId="4146"/>
    <cellStyle name="Input 2 2 3 7 6" xfId="4147"/>
    <cellStyle name="Input 2 2 3 7 7" xfId="4148"/>
    <cellStyle name="Input 2 2 3 8" xfId="4149"/>
    <cellStyle name="Input 2 2 3 8 2" xfId="4150"/>
    <cellStyle name="Input 2 2 3 8 3" xfId="4151"/>
    <cellStyle name="Input 2 2 3 8 4" xfId="4152"/>
    <cellStyle name="Input 2 2 3 8 5" xfId="4153"/>
    <cellStyle name="Input 2 2 3 8 6" xfId="4154"/>
    <cellStyle name="Input 2 2 3 8 7" xfId="4155"/>
    <cellStyle name="Input 2 2 3 9" xfId="4156"/>
    <cellStyle name="Input 2 2 3 9 2" xfId="4157"/>
    <cellStyle name="Input 2 2 3 9 3" xfId="4158"/>
    <cellStyle name="Input 2 2 3 9 4" xfId="4159"/>
    <cellStyle name="Input 2 2 3 9 5" xfId="4160"/>
    <cellStyle name="Input 2 2 3 9 6" xfId="4161"/>
    <cellStyle name="Input 2 2 3 9 7" xfId="4162"/>
    <cellStyle name="Input 2 2 4" xfId="4163"/>
    <cellStyle name="Input 2 2 4 10" xfId="4164"/>
    <cellStyle name="Input 2 2 4 10 2" xfId="4165"/>
    <cellStyle name="Input 2 2 4 10 3" xfId="4166"/>
    <cellStyle name="Input 2 2 4 10 4" xfId="4167"/>
    <cellStyle name="Input 2 2 4 10 5" xfId="4168"/>
    <cellStyle name="Input 2 2 4 10 6" xfId="4169"/>
    <cellStyle name="Input 2 2 4 10 7" xfId="4170"/>
    <cellStyle name="Input 2 2 4 11" xfId="4171"/>
    <cellStyle name="Input 2 2 4 12" xfId="4172"/>
    <cellStyle name="Input 2 2 4 13" xfId="4173"/>
    <cellStyle name="Input 2 2 4 14" xfId="4174"/>
    <cellStyle name="Input 2 2 4 2" xfId="4175"/>
    <cellStyle name="Input 2 2 4 2 2" xfId="4176"/>
    <cellStyle name="Input 2 2 4 2 3" xfId="4177"/>
    <cellStyle name="Input 2 2 4 2 4" xfId="4178"/>
    <cellStyle name="Input 2 2 4 2 5" xfId="4179"/>
    <cellStyle name="Input 2 2 4 2 6" xfId="4180"/>
    <cellStyle name="Input 2 2 4 2 7" xfId="4181"/>
    <cellStyle name="Input 2 2 4 3" xfId="4182"/>
    <cellStyle name="Input 2 2 4 3 2" xfId="4183"/>
    <cellStyle name="Input 2 2 4 3 3" xfId="4184"/>
    <cellStyle name="Input 2 2 4 3 4" xfId="4185"/>
    <cellStyle name="Input 2 2 4 3 5" xfId="4186"/>
    <cellStyle name="Input 2 2 4 3 6" xfId="4187"/>
    <cellStyle name="Input 2 2 4 3 7" xfId="4188"/>
    <cellStyle name="Input 2 2 4 4" xfId="4189"/>
    <cellStyle name="Input 2 2 4 4 2" xfId="4190"/>
    <cellStyle name="Input 2 2 4 4 3" xfId="4191"/>
    <cellStyle name="Input 2 2 4 4 4" xfId="4192"/>
    <cellStyle name="Input 2 2 4 4 5" xfId="4193"/>
    <cellStyle name="Input 2 2 4 4 6" xfId="4194"/>
    <cellStyle name="Input 2 2 4 4 7" xfId="4195"/>
    <cellStyle name="Input 2 2 4 5" xfId="4196"/>
    <cellStyle name="Input 2 2 4 5 2" xfId="4197"/>
    <cellStyle name="Input 2 2 4 5 3" xfId="4198"/>
    <cellStyle name="Input 2 2 4 5 4" xfId="4199"/>
    <cellStyle name="Input 2 2 4 5 5" xfId="4200"/>
    <cellStyle name="Input 2 2 4 5 6" xfId="4201"/>
    <cellStyle name="Input 2 2 4 5 7" xfId="4202"/>
    <cellStyle name="Input 2 2 4 6" xfId="4203"/>
    <cellStyle name="Input 2 2 4 6 2" xfId="4204"/>
    <cellStyle name="Input 2 2 4 6 3" xfId="4205"/>
    <cellStyle name="Input 2 2 4 6 4" xfId="4206"/>
    <cellStyle name="Input 2 2 4 6 5" xfId="4207"/>
    <cellStyle name="Input 2 2 4 6 6" xfId="4208"/>
    <cellStyle name="Input 2 2 4 6 7" xfId="4209"/>
    <cellStyle name="Input 2 2 4 7" xfId="4210"/>
    <cellStyle name="Input 2 2 4 7 2" xfId="4211"/>
    <cellStyle name="Input 2 2 4 7 3" xfId="4212"/>
    <cellStyle name="Input 2 2 4 7 4" xfId="4213"/>
    <cellStyle name="Input 2 2 4 7 5" xfId="4214"/>
    <cellStyle name="Input 2 2 4 7 6" xfId="4215"/>
    <cellStyle name="Input 2 2 4 7 7" xfId="4216"/>
    <cellStyle name="Input 2 2 4 8" xfId="4217"/>
    <cellStyle name="Input 2 2 4 8 2" xfId="4218"/>
    <cellStyle name="Input 2 2 4 8 3" xfId="4219"/>
    <cellStyle name="Input 2 2 4 8 4" xfId="4220"/>
    <cellStyle name="Input 2 2 4 8 5" xfId="4221"/>
    <cellStyle name="Input 2 2 4 8 6" xfId="4222"/>
    <cellStyle name="Input 2 2 4 8 7" xfId="4223"/>
    <cellStyle name="Input 2 2 4 9" xfId="4224"/>
    <cellStyle name="Input 2 2 4 9 2" xfId="4225"/>
    <cellStyle name="Input 2 2 4 9 3" xfId="4226"/>
    <cellStyle name="Input 2 2 4 9 4" xfId="4227"/>
    <cellStyle name="Input 2 2 4 9 5" xfId="4228"/>
    <cellStyle name="Input 2 2 4 9 6" xfId="4229"/>
    <cellStyle name="Input 2 2 4 9 7" xfId="4230"/>
    <cellStyle name="Input 2 2 5" xfId="4231"/>
    <cellStyle name="Input 2 2 5 10" xfId="4232"/>
    <cellStyle name="Input 2 2 5 10 2" xfId="4233"/>
    <cellStyle name="Input 2 2 5 10 3" xfId="4234"/>
    <cellStyle name="Input 2 2 5 10 4" xfId="4235"/>
    <cellStyle name="Input 2 2 5 10 5" xfId="4236"/>
    <cellStyle name="Input 2 2 5 10 6" xfId="4237"/>
    <cellStyle name="Input 2 2 5 10 7" xfId="4238"/>
    <cellStyle name="Input 2 2 5 11" xfId="4239"/>
    <cellStyle name="Input 2 2 5 12" xfId="4240"/>
    <cellStyle name="Input 2 2 5 13" xfId="4241"/>
    <cellStyle name="Input 2 2 5 14" xfId="4242"/>
    <cellStyle name="Input 2 2 5 2" xfId="4243"/>
    <cellStyle name="Input 2 2 5 2 2" xfId="4244"/>
    <cellStyle name="Input 2 2 5 2 3" xfId="4245"/>
    <cellStyle name="Input 2 2 5 2 4" xfId="4246"/>
    <cellStyle name="Input 2 2 5 2 5" xfId="4247"/>
    <cellStyle name="Input 2 2 5 2 6" xfId="4248"/>
    <cellStyle name="Input 2 2 5 2 7" xfId="4249"/>
    <cellStyle name="Input 2 2 5 3" xfId="4250"/>
    <cellStyle name="Input 2 2 5 3 2" xfId="4251"/>
    <cellStyle name="Input 2 2 5 3 3" xfId="4252"/>
    <cellStyle name="Input 2 2 5 3 4" xfId="4253"/>
    <cellStyle name="Input 2 2 5 3 5" xfId="4254"/>
    <cellStyle name="Input 2 2 5 3 6" xfId="4255"/>
    <cellStyle name="Input 2 2 5 3 7" xfId="4256"/>
    <cellStyle name="Input 2 2 5 4" xfId="4257"/>
    <cellStyle name="Input 2 2 5 4 2" xfId="4258"/>
    <cellStyle name="Input 2 2 5 4 3" xfId="4259"/>
    <cellStyle name="Input 2 2 5 4 4" xfId="4260"/>
    <cellStyle name="Input 2 2 5 4 5" xfId="4261"/>
    <cellStyle name="Input 2 2 5 4 6" xfId="4262"/>
    <cellStyle name="Input 2 2 5 4 7" xfId="4263"/>
    <cellStyle name="Input 2 2 5 5" xfId="4264"/>
    <cellStyle name="Input 2 2 5 5 2" xfId="4265"/>
    <cellStyle name="Input 2 2 5 5 3" xfId="4266"/>
    <cellStyle name="Input 2 2 5 5 4" xfId="4267"/>
    <cellStyle name="Input 2 2 5 5 5" xfId="4268"/>
    <cellStyle name="Input 2 2 5 5 6" xfId="4269"/>
    <cellStyle name="Input 2 2 5 5 7" xfId="4270"/>
    <cellStyle name="Input 2 2 5 6" xfId="4271"/>
    <cellStyle name="Input 2 2 5 6 2" xfId="4272"/>
    <cellStyle name="Input 2 2 5 6 3" xfId="4273"/>
    <cellStyle name="Input 2 2 5 6 4" xfId="4274"/>
    <cellStyle name="Input 2 2 5 6 5" xfId="4275"/>
    <cellStyle name="Input 2 2 5 6 6" xfId="4276"/>
    <cellStyle name="Input 2 2 5 6 7" xfId="4277"/>
    <cellStyle name="Input 2 2 5 7" xfId="4278"/>
    <cellStyle name="Input 2 2 5 7 2" xfId="4279"/>
    <cellStyle name="Input 2 2 5 7 3" xfId="4280"/>
    <cellStyle name="Input 2 2 5 7 4" xfId="4281"/>
    <cellStyle name="Input 2 2 5 7 5" xfId="4282"/>
    <cellStyle name="Input 2 2 5 7 6" xfId="4283"/>
    <cellStyle name="Input 2 2 5 7 7" xfId="4284"/>
    <cellStyle name="Input 2 2 5 8" xfId="4285"/>
    <cellStyle name="Input 2 2 5 8 2" xfId="4286"/>
    <cellStyle name="Input 2 2 5 8 3" xfId="4287"/>
    <cellStyle name="Input 2 2 5 8 4" xfId="4288"/>
    <cellStyle name="Input 2 2 5 8 5" xfId="4289"/>
    <cellStyle name="Input 2 2 5 8 6" xfId="4290"/>
    <cellStyle name="Input 2 2 5 8 7" xfId="4291"/>
    <cellStyle name="Input 2 2 5 9" xfId="4292"/>
    <cellStyle name="Input 2 2 5 9 2" xfId="4293"/>
    <cellStyle name="Input 2 2 5 9 3" xfId="4294"/>
    <cellStyle name="Input 2 2 5 9 4" xfId="4295"/>
    <cellStyle name="Input 2 2 5 9 5" xfId="4296"/>
    <cellStyle name="Input 2 2 5 9 6" xfId="4297"/>
    <cellStyle name="Input 2 2 5 9 7" xfId="4298"/>
    <cellStyle name="Input 2 2 6" xfId="4299"/>
    <cellStyle name="Input 2 2 6 10" xfId="4300"/>
    <cellStyle name="Input 2 2 6 10 2" xfId="4301"/>
    <cellStyle name="Input 2 2 6 10 3" xfId="4302"/>
    <cellStyle name="Input 2 2 6 10 4" xfId="4303"/>
    <cellStyle name="Input 2 2 6 10 5" xfId="4304"/>
    <cellStyle name="Input 2 2 6 10 6" xfId="4305"/>
    <cellStyle name="Input 2 2 6 10 7" xfId="4306"/>
    <cellStyle name="Input 2 2 6 11" xfId="4307"/>
    <cellStyle name="Input 2 2 6 12" xfId="4308"/>
    <cellStyle name="Input 2 2 6 13" xfId="4309"/>
    <cellStyle name="Input 2 2 6 14" xfId="4310"/>
    <cellStyle name="Input 2 2 6 2" xfId="4311"/>
    <cellStyle name="Input 2 2 6 2 2" xfId="4312"/>
    <cellStyle name="Input 2 2 6 2 3" xfId="4313"/>
    <cellStyle name="Input 2 2 6 2 4" xfId="4314"/>
    <cellStyle name="Input 2 2 6 2 5" xfId="4315"/>
    <cellStyle name="Input 2 2 6 2 6" xfId="4316"/>
    <cellStyle name="Input 2 2 6 2 7" xfId="4317"/>
    <cellStyle name="Input 2 2 6 3" xfId="4318"/>
    <cellStyle name="Input 2 2 6 3 2" xfId="4319"/>
    <cellStyle name="Input 2 2 6 3 3" xfId="4320"/>
    <cellStyle name="Input 2 2 6 3 4" xfId="4321"/>
    <cellStyle name="Input 2 2 6 3 5" xfId="4322"/>
    <cellStyle name="Input 2 2 6 3 6" xfId="4323"/>
    <cellStyle name="Input 2 2 6 3 7" xfId="4324"/>
    <cellStyle name="Input 2 2 6 4" xfId="4325"/>
    <cellStyle name="Input 2 2 6 4 2" xfId="4326"/>
    <cellStyle name="Input 2 2 6 4 3" xfId="4327"/>
    <cellStyle name="Input 2 2 6 4 4" xfId="4328"/>
    <cellStyle name="Input 2 2 6 4 5" xfId="4329"/>
    <cellStyle name="Input 2 2 6 4 6" xfId="4330"/>
    <cellStyle name="Input 2 2 6 4 7" xfId="4331"/>
    <cellStyle name="Input 2 2 6 5" xfId="4332"/>
    <cellStyle name="Input 2 2 6 5 2" xfId="4333"/>
    <cellStyle name="Input 2 2 6 5 3" xfId="4334"/>
    <cellStyle name="Input 2 2 6 5 4" xfId="4335"/>
    <cellStyle name="Input 2 2 6 5 5" xfId="4336"/>
    <cellStyle name="Input 2 2 6 5 6" xfId="4337"/>
    <cellStyle name="Input 2 2 6 5 7" xfId="4338"/>
    <cellStyle name="Input 2 2 6 6" xfId="4339"/>
    <cellStyle name="Input 2 2 6 6 2" xfId="4340"/>
    <cellStyle name="Input 2 2 6 6 3" xfId="4341"/>
    <cellStyle name="Input 2 2 6 6 4" xfId="4342"/>
    <cellStyle name="Input 2 2 6 6 5" xfId="4343"/>
    <cellStyle name="Input 2 2 6 6 6" xfId="4344"/>
    <cellStyle name="Input 2 2 6 6 7" xfId="4345"/>
    <cellStyle name="Input 2 2 6 7" xfId="4346"/>
    <cellStyle name="Input 2 2 6 7 2" xfId="4347"/>
    <cellStyle name="Input 2 2 6 7 3" xfId="4348"/>
    <cellStyle name="Input 2 2 6 7 4" xfId="4349"/>
    <cellStyle name="Input 2 2 6 7 5" xfId="4350"/>
    <cellStyle name="Input 2 2 6 7 6" xfId="4351"/>
    <cellStyle name="Input 2 2 6 7 7" xfId="4352"/>
    <cellStyle name="Input 2 2 6 8" xfId="4353"/>
    <cellStyle name="Input 2 2 6 8 2" xfId="4354"/>
    <cellStyle name="Input 2 2 6 8 3" xfId="4355"/>
    <cellStyle name="Input 2 2 6 8 4" xfId="4356"/>
    <cellStyle name="Input 2 2 6 8 5" xfId="4357"/>
    <cellStyle name="Input 2 2 6 8 6" xfId="4358"/>
    <cellStyle name="Input 2 2 6 8 7" xfId="4359"/>
    <cellStyle name="Input 2 2 6 9" xfId="4360"/>
    <cellStyle name="Input 2 2 6 9 2" xfId="4361"/>
    <cellStyle name="Input 2 2 6 9 3" xfId="4362"/>
    <cellStyle name="Input 2 2 6 9 4" xfId="4363"/>
    <cellStyle name="Input 2 2 6 9 5" xfId="4364"/>
    <cellStyle name="Input 2 2 6 9 6" xfId="4365"/>
    <cellStyle name="Input 2 2 6 9 7" xfId="4366"/>
    <cellStyle name="Input 2 2 7" xfId="4367"/>
    <cellStyle name="Input 2 2 7 10" xfId="4368"/>
    <cellStyle name="Input 2 2 7 10 2" xfId="4369"/>
    <cellStyle name="Input 2 2 7 10 3" xfId="4370"/>
    <cellStyle name="Input 2 2 7 10 4" xfId="4371"/>
    <cellStyle name="Input 2 2 7 10 5" xfId="4372"/>
    <cellStyle name="Input 2 2 7 10 6" xfId="4373"/>
    <cellStyle name="Input 2 2 7 10 7" xfId="4374"/>
    <cellStyle name="Input 2 2 7 11" xfId="4375"/>
    <cellStyle name="Input 2 2 7 12" xfId="4376"/>
    <cellStyle name="Input 2 2 7 13" xfId="4377"/>
    <cellStyle name="Input 2 2 7 14" xfId="4378"/>
    <cellStyle name="Input 2 2 7 2" xfId="4379"/>
    <cellStyle name="Input 2 2 7 2 2" xfId="4380"/>
    <cellStyle name="Input 2 2 7 2 3" xfId="4381"/>
    <cellStyle name="Input 2 2 7 2 4" xfId="4382"/>
    <cellStyle name="Input 2 2 7 2 5" xfId="4383"/>
    <cellStyle name="Input 2 2 7 2 6" xfId="4384"/>
    <cellStyle name="Input 2 2 7 2 7" xfId="4385"/>
    <cellStyle name="Input 2 2 7 3" xfId="4386"/>
    <cellStyle name="Input 2 2 7 3 2" xfId="4387"/>
    <cellStyle name="Input 2 2 7 3 3" xfId="4388"/>
    <cellStyle name="Input 2 2 7 3 4" xfId="4389"/>
    <cellStyle name="Input 2 2 7 3 5" xfId="4390"/>
    <cellStyle name="Input 2 2 7 3 6" xfId="4391"/>
    <cellStyle name="Input 2 2 7 3 7" xfId="4392"/>
    <cellStyle name="Input 2 2 7 4" xfId="4393"/>
    <cellStyle name="Input 2 2 7 4 2" xfId="4394"/>
    <cellStyle name="Input 2 2 7 4 3" xfId="4395"/>
    <cellStyle name="Input 2 2 7 4 4" xfId="4396"/>
    <cellStyle name="Input 2 2 7 4 5" xfId="4397"/>
    <cellStyle name="Input 2 2 7 4 6" xfId="4398"/>
    <cellStyle name="Input 2 2 7 4 7" xfId="4399"/>
    <cellStyle name="Input 2 2 7 5" xfId="4400"/>
    <cellStyle name="Input 2 2 7 5 2" xfId="4401"/>
    <cellStyle name="Input 2 2 7 5 3" xfId="4402"/>
    <cellStyle name="Input 2 2 7 5 4" xfId="4403"/>
    <cellStyle name="Input 2 2 7 5 5" xfId="4404"/>
    <cellStyle name="Input 2 2 7 5 6" xfId="4405"/>
    <cellStyle name="Input 2 2 7 5 7" xfId="4406"/>
    <cellStyle name="Input 2 2 7 6" xfId="4407"/>
    <cellStyle name="Input 2 2 7 6 2" xfId="4408"/>
    <cellStyle name="Input 2 2 7 6 3" xfId="4409"/>
    <cellStyle name="Input 2 2 7 6 4" xfId="4410"/>
    <cellStyle name="Input 2 2 7 6 5" xfId="4411"/>
    <cellStyle name="Input 2 2 7 6 6" xfId="4412"/>
    <cellStyle name="Input 2 2 7 6 7" xfId="4413"/>
    <cellStyle name="Input 2 2 7 7" xfId="4414"/>
    <cellStyle name="Input 2 2 7 7 2" xfId="4415"/>
    <cellStyle name="Input 2 2 7 7 3" xfId="4416"/>
    <cellStyle name="Input 2 2 7 7 4" xfId="4417"/>
    <cellStyle name="Input 2 2 7 7 5" xfId="4418"/>
    <cellStyle name="Input 2 2 7 7 6" xfId="4419"/>
    <cellStyle name="Input 2 2 7 7 7" xfId="4420"/>
    <cellStyle name="Input 2 2 7 8" xfId="4421"/>
    <cellStyle name="Input 2 2 7 8 2" xfId="4422"/>
    <cellStyle name="Input 2 2 7 8 3" xfId="4423"/>
    <cellStyle name="Input 2 2 7 8 4" xfId="4424"/>
    <cellStyle name="Input 2 2 7 8 5" xfId="4425"/>
    <cellStyle name="Input 2 2 7 8 6" xfId="4426"/>
    <cellStyle name="Input 2 2 7 8 7" xfId="4427"/>
    <cellStyle name="Input 2 2 7 9" xfId="4428"/>
    <cellStyle name="Input 2 2 7 9 2" xfId="4429"/>
    <cellStyle name="Input 2 2 7 9 3" xfId="4430"/>
    <cellStyle name="Input 2 2 7 9 4" xfId="4431"/>
    <cellStyle name="Input 2 2 7 9 5" xfId="4432"/>
    <cellStyle name="Input 2 2 7 9 6" xfId="4433"/>
    <cellStyle name="Input 2 2 7 9 7" xfId="4434"/>
    <cellStyle name="Input 2 2 8" xfId="4435"/>
    <cellStyle name="Input 2 2 8 2" xfId="4436"/>
    <cellStyle name="Input 2 2 8 3" xfId="4437"/>
    <cellStyle name="Input 2 2 8 4" xfId="4438"/>
    <cellStyle name="Input 2 2 8 5" xfId="4439"/>
    <cellStyle name="Input 2 2 8 6" xfId="4440"/>
    <cellStyle name="Input 2 2 8 7" xfId="4441"/>
    <cellStyle name="Input 2 2 9" xfId="4442"/>
    <cellStyle name="Input 2 2 9 2" xfId="4443"/>
    <cellStyle name="Input 2 2 9 3" xfId="4444"/>
    <cellStyle name="Input 2 2 9 4" xfId="4445"/>
    <cellStyle name="Input 2 2 9 5" xfId="4446"/>
    <cellStyle name="Input 2 2 9 6" xfId="4447"/>
    <cellStyle name="Input 2 2 9 7" xfId="4448"/>
    <cellStyle name="Input 2 3" xfId="256"/>
    <cellStyle name="Input 2 3 10" xfId="4449"/>
    <cellStyle name="Input 2 3 10 2" xfId="4450"/>
    <cellStyle name="Input 2 3 10 3" xfId="4451"/>
    <cellStyle name="Input 2 3 10 4" xfId="4452"/>
    <cellStyle name="Input 2 3 10 5" xfId="4453"/>
    <cellStyle name="Input 2 3 10 6" xfId="4454"/>
    <cellStyle name="Input 2 3 10 7" xfId="4455"/>
    <cellStyle name="Input 2 3 11" xfId="4456"/>
    <cellStyle name="Input 2 3 11 2" xfId="4457"/>
    <cellStyle name="Input 2 3 11 3" xfId="4458"/>
    <cellStyle name="Input 2 3 11 4" xfId="4459"/>
    <cellStyle name="Input 2 3 11 5" xfId="4460"/>
    <cellStyle name="Input 2 3 11 6" xfId="4461"/>
    <cellStyle name="Input 2 3 11 7" xfId="4462"/>
    <cellStyle name="Input 2 3 12" xfId="4463"/>
    <cellStyle name="Input 2 3 12 2" xfId="4464"/>
    <cellStyle name="Input 2 3 12 3" xfId="4465"/>
    <cellStyle name="Input 2 3 12 4" xfId="4466"/>
    <cellStyle name="Input 2 3 12 5" xfId="4467"/>
    <cellStyle name="Input 2 3 12 6" xfId="4468"/>
    <cellStyle name="Input 2 3 12 7" xfId="4469"/>
    <cellStyle name="Input 2 3 13" xfId="4470"/>
    <cellStyle name="Input 2 3 13 2" xfId="4471"/>
    <cellStyle name="Input 2 3 13 3" xfId="4472"/>
    <cellStyle name="Input 2 3 13 4" xfId="4473"/>
    <cellStyle name="Input 2 3 13 5" xfId="4474"/>
    <cellStyle name="Input 2 3 13 6" xfId="4475"/>
    <cellStyle name="Input 2 3 13 7" xfId="4476"/>
    <cellStyle name="Input 2 3 14" xfId="4477"/>
    <cellStyle name="Input 2 3 15" xfId="4478"/>
    <cellStyle name="Input 2 3 16" xfId="4479"/>
    <cellStyle name="Input 2 3 17" xfId="4480"/>
    <cellStyle name="Input 2 3 2" xfId="4481"/>
    <cellStyle name="Input 2 3 2 10" xfId="4482"/>
    <cellStyle name="Input 2 3 2 10 2" xfId="4483"/>
    <cellStyle name="Input 2 3 2 10 3" xfId="4484"/>
    <cellStyle name="Input 2 3 2 10 4" xfId="4485"/>
    <cellStyle name="Input 2 3 2 10 5" xfId="4486"/>
    <cellStyle name="Input 2 3 2 10 6" xfId="4487"/>
    <cellStyle name="Input 2 3 2 10 7" xfId="4488"/>
    <cellStyle name="Input 2 3 2 11" xfId="4489"/>
    <cellStyle name="Input 2 3 2 12" xfId="4490"/>
    <cellStyle name="Input 2 3 2 13" xfId="4491"/>
    <cellStyle name="Input 2 3 2 14" xfId="4492"/>
    <cellStyle name="Input 2 3 2 2" xfId="4493"/>
    <cellStyle name="Input 2 3 2 2 2" xfId="4494"/>
    <cellStyle name="Input 2 3 2 2 3" xfId="4495"/>
    <cellStyle name="Input 2 3 2 2 4" xfId="4496"/>
    <cellStyle name="Input 2 3 2 2 5" xfId="4497"/>
    <cellStyle name="Input 2 3 2 2 6" xfId="4498"/>
    <cellStyle name="Input 2 3 2 2 7" xfId="4499"/>
    <cellStyle name="Input 2 3 2 3" xfId="4500"/>
    <cellStyle name="Input 2 3 2 3 2" xfId="4501"/>
    <cellStyle name="Input 2 3 2 3 3" xfId="4502"/>
    <cellStyle name="Input 2 3 2 3 4" xfId="4503"/>
    <cellStyle name="Input 2 3 2 3 5" xfId="4504"/>
    <cellStyle name="Input 2 3 2 3 6" xfId="4505"/>
    <cellStyle name="Input 2 3 2 3 7" xfId="4506"/>
    <cellStyle name="Input 2 3 2 4" xfId="4507"/>
    <cellStyle name="Input 2 3 2 4 2" xfId="4508"/>
    <cellStyle name="Input 2 3 2 4 3" xfId="4509"/>
    <cellStyle name="Input 2 3 2 4 4" xfId="4510"/>
    <cellStyle name="Input 2 3 2 4 5" xfId="4511"/>
    <cellStyle name="Input 2 3 2 4 6" xfId="4512"/>
    <cellStyle name="Input 2 3 2 4 7" xfId="4513"/>
    <cellStyle name="Input 2 3 2 5" xfId="4514"/>
    <cellStyle name="Input 2 3 2 5 2" xfId="4515"/>
    <cellStyle name="Input 2 3 2 5 3" xfId="4516"/>
    <cellStyle name="Input 2 3 2 5 4" xfId="4517"/>
    <cellStyle name="Input 2 3 2 5 5" xfId="4518"/>
    <cellStyle name="Input 2 3 2 5 6" xfId="4519"/>
    <cellStyle name="Input 2 3 2 5 7" xfId="4520"/>
    <cellStyle name="Input 2 3 2 6" xfId="4521"/>
    <cellStyle name="Input 2 3 2 6 2" xfId="4522"/>
    <cellStyle name="Input 2 3 2 6 3" xfId="4523"/>
    <cellStyle name="Input 2 3 2 6 4" xfId="4524"/>
    <cellStyle name="Input 2 3 2 6 5" xfId="4525"/>
    <cellStyle name="Input 2 3 2 6 6" xfId="4526"/>
    <cellStyle name="Input 2 3 2 6 7" xfId="4527"/>
    <cellStyle name="Input 2 3 2 7" xfId="4528"/>
    <cellStyle name="Input 2 3 2 7 2" xfId="4529"/>
    <cellStyle name="Input 2 3 2 7 3" xfId="4530"/>
    <cellStyle name="Input 2 3 2 7 4" xfId="4531"/>
    <cellStyle name="Input 2 3 2 7 5" xfId="4532"/>
    <cellStyle name="Input 2 3 2 7 6" xfId="4533"/>
    <cellStyle name="Input 2 3 2 7 7" xfId="4534"/>
    <cellStyle name="Input 2 3 2 8" xfId="4535"/>
    <cellStyle name="Input 2 3 2 8 2" xfId="4536"/>
    <cellStyle name="Input 2 3 2 8 3" xfId="4537"/>
    <cellStyle name="Input 2 3 2 8 4" xfId="4538"/>
    <cellStyle name="Input 2 3 2 8 5" xfId="4539"/>
    <cellStyle name="Input 2 3 2 8 6" xfId="4540"/>
    <cellStyle name="Input 2 3 2 8 7" xfId="4541"/>
    <cellStyle name="Input 2 3 2 9" xfId="4542"/>
    <cellStyle name="Input 2 3 2 9 2" xfId="4543"/>
    <cellStyle name="Input 2 3 2 9 3" xfId="4544"/>
    <cellStyle name="Input 2 3 2 9 4" xfId="4545"/>
    <cellStyle name="Input 2 3 2 9 5" xfId="4546"/>
    <cellStyle name="Input 2 3 2 9 6" xfId="4547"/>
    <cellStyle name="Input 2 3 2 9 7" xfId="4548"/>
    <cellStyle name="Input 2 3 3" xfId="4549"/>
    <cellStyle name="Input 2 3 3 10" xfId="4550"/>
    <cellStyle name="Input 2 3 3 10 2" xfId="4551"/>
    <cellStyle name="Input 2 3 3 10 3" xfId="4552"/>
    <cellStyle name="Input 2 3 3 10 4" xfId="4553"/>
    <cellStyle name="Input 2 3 3 10 5" xfId="4554"/>
    <cellStyle name="Input 2 3 3 10 6" xfId="4555"/>
    <cellStyle name="Input 2 3 3 10 7" xfId="4556"/>
    <cellStyle name="Input 2 3 3 11" xfId="4557"/>
    <cellStyle name="Input 2 3 3 12" xfId="4558"/>
    <cellStyle name="Input 2 3 3 13" xfId="4559"/>
    <cellStyle name="Input 2 3 3 14" xfId="4560"/>
    <cellStyle name="Input 2 3 3 2" xfId="4561"/>
    <cellStyle name="Input 2 3 3 2 2" xfId="4562"/>
    <cellStyle name="Input 2 3 3 2 3" xfId="4563"/>
    <cellStyle name="Input 2 3 3 2 4" xfId="4564"/>
    <cellStyle name="Input 2 3 3 2 5" xfId="4565"/>
    <cellStyle name="Input 2 3 3 2 6" xfId="4566"/>
    <cellStyle name="Input 2 3 3 2 7" xfId="4567"/>
    <cellStyle name="Input 2 3 3 3" xfId="4568"/>
    <cellStyle name="Input 2 3 3 3 2" xfId="4569"/>
    <cellStyle name="Input 2 3 3 3 3" xfId="4570"/>
    <cellStyle name="Input 2 3 3 3 4" xfId="4571"/>
    <cellStyle name="Input 2 3 3 3 5" xfId="4572"/>
    <cellStyle name="Input 2 3 3 3 6" xfId="4573"/>
    <cellStyle name="Input 2 3 3 3 7" xfId="4574"/>
    <cellStyle name="Input 2 3 3 4" xfId="4575"/>
    <cellStyle name="Input 2 3 3 4 2" xfId="4576"/>
    <cellStyle name="Input 2 3 3 4 3" xfId="4577"/>
    <cellStyle name="Input 2 3 3 4 4" xfId="4578"/>
    <cellStyle name="Input 2 3 3 4 5" xfId="4579"/>
    <cellStyle name="Input 2 3 3 4 6" xfId="4580"/>
    <cellStyle name="Input 2 3 3 4 7" xfId="4581"/>
    <cellStyle name="Input 2 3 3 5" xfId="4582"/>
    <cellStyle name="Input 2 3 3 5 2" xfId="4583"/>
    <cellStyle name="Input 2 3 3 5 3" xfId="4584"/>
    <cellStyle name="Input 2 3 3 5 4" xfId="4585"/>
    <cellStyle name="Input 2 3 3 5 5" xfId="4586"/>
    <cellStyle name="Input 2 3 3 5 6" xfId="4587"/>
    <cellStyle name="Input 2 3 3 5 7" xfId="4588"/>
    <cellStyle name="Input 2 3 3 6" xfId="4589"/>
    <cellStyle name="Input 2 3 3 6 2" xfId="4590"/>
    <cellStyle name="Input 2 3 3 6 3" xfId="4591"/>
    <cellStyle name="Input 2 3 3 6 4" xfId="4592"/>
    <cellStyle name="Input 2 3 3 6 5" xfId="4593"/>
    <cellStyle name="Input 2 3 3 6 6" xfId="4594"/>
    <cellStyle name="Input 2 3 3 6 7" xfId="4595"/>
    <cellStyle name="Input 2 3 3 7" xfId="4596"/>
    <cellStyle name="Input 2 3 3 7 2" xfId="4597"/>
    <cellStyle name="Input 2 3 3 7 3" xfId="4598"/>
    <cellStyle name="Input 2 3 3 7 4" xfId="4599"/>
    <cellStyle name="Input 2 3 3 7 5" xfId="4600"/>
    <cellStyle name="Input 2 3 3 7 6" xfId="4601"/>
    <cellStyle name="Input 2 3 3 7 7" xfId="4602"/>
    <cellStyle name="Input 2 3 3 8" xfId="4603"/>
    <cellStyle name="Input 2 3 3 8 2" xfId="4604"/>
    <cellStyle name="Input 2 3 3 8 3" xfId="4605"/>
    <cellStyle name="Input 2 3 3 8 4" xfId="4606"/>
    <cellStyle name="Input 2 3 3 8 5" xfId="4607"/>
    <cellStyle name="Input 2 3 3 8 6" xfId="4608"/>
    <cellStyle name="Input 2 3 3 8 7" xfId="4609"/>
    <cellStyle name="Input 2 3 3 9" xfId="4610"/>
    <cellStyle name="Input 2 3 3 9 2" xfId="4611"/>
    <cellStyle name="Input 2 3 3 9 3" xfId="4612"/>
    <cellStyle name="Input 2 3 3 9 4" xfId="4613"/>
    <cellStyle name="Input 2 3 3 9 5" xfId="4614"/>
    <cellStyle name="Input 2 3 3 9 6" xfId="4615"/>
    <cellStyle name="Input 2 3 3 9 7" xfId="4616"/>
    <cellStyle name="Input 2 3 4" xfId="4617"/>
    <cellStyle name="Input 2 3 4 10" xfId="4618"/>
    <cellStyle name="Input 2 3 4 10 2" xfId="4619"/>
    <cellStyle name="Input 2 3 4 10 3" xfId="4620"/>
    <cellStyle name="Input 2 3 4 10 4" xfId="4621"/>
    <cellStyle name="Input 2 3 4 10 5" xfId="4622"/>
    <cellStyle name="Input 2 3 4 10 6" xfId="4623"/>
    <cellStyle name="Input 2 3 4 10 7" xfId="4624"/>
    <cellStyle name="Input 2 3 4 11" xfId="4625"/>
    <cellStyle name="Input 2 3 4 12" xfId="4626"/>
    <cellStyle name="Input 2 3 4 13" xfId="4627"/>
    <cellStyle name="Input 2 3 4 14" xfId="4628"/>
    <cellStyle name="Input 2 3 4 2" xfId="4629"/>
    <cellStyle name="Input 2 3 4 2 2" xfId="4630"/>
    <cellStyle name="Input 2 3 4 2 3" xfId="4631"/>
    <cellStyle name="Input 2 3 4 2 4" xfId="4632"/>
    <cellStyle name="Input 2 3 4 2 5" xfId="4633"/>
    <cellStyle name="Input 2 3 4 2 6" xfId="4634"/>
    <cellStyle name="Input 2 3 4 2 7" xfId="4635"/>
    <cellStyle name="Input 2 3 4 3" xfId="4636"/>
    <cellStyle name="Input 2 3 4 3 2" xfId="4637"/>
    <cellStyle name="Input 2 3 4 3 3" xfId="4638"/>
    <cellStyle name="Input 2 3 4 3 4" xfId="4639"/>
    <cellStyle name="Input 2 3 4 3 5" xfId="4640"/>
    <cellStyle name="Input 2 3 4 3 6" xfId="4641"/>
    <cellStyle name="Input 2 3 4 3 7" xfId="4642"/>
    <cellStyle name="Input 2 3 4 4" xfId="4643"/>
    <cellStyle name="Input 2 3 4 4 2" xfId="4644"/>
    <cellStyle name="Input 2 3 4 4 3" xfId="4645"/>
    <cellStyle name="Input 2 3 4 4 4" xfId="4646"/>
    <cellStyle name="Input 2 3 4 4 5" xfId="4647"/>
    <cellStyle name="Input 2 3 4 4 6" xfId="4648"/>
    <cellStyle name="Input 2 3 4 4 7" xfId="4649"/>
    <cellStyle name="Input 2 3 4 5" xfId="4650"/>
    <cellStyle name="Input 2 3 4 5 2" xfId="4651"/>
    <cellStyle name="Input 2 3 4 5 3" xfId="4652"/>
    <cellStyle name="Input 2 3 4 5 4" xfId="4653"/>
    <cellStyle name="Input 2 3 4 5 5" xfId="4654"/>
    <cellStyle name="Input 2 3 4 5 6" xfId="4655"/>
    <cellStyle name="Input 2 3 4 5 7" xfId="4656"/>
    <cellStyle name="Input 2 3 4 6" xfId="4657"/>
    <cellStyle name="Input 2 3 4 6 2" xfId="4658"/>
    <cellStyle name="Input 2 3 4 6 3" xfId="4659"/>
    <cellStyle name="Input 2 3 4 6 4" xfId="4660"/>
    <cellStyle name="Input 2 3 4 6 5" xfId="4661"/>
    <cellStyle name="Input 2 3 4 6 6" xfId="4662"/>
    <cellStyle name="Input 2 3 4 6 7" xfId="4663"/>
    <cellStyle name="Input 2 3 4 7" xfId="4664"/>
    <cellStyle name="Input 2 3 4 7 2" xfId="4665"/>
    <cellStyle name="Input 2 3 4 7 3" xfId="4666"/>
    <cellStyle name="Input 2 3 4 7 4" xfId="4667"/>
    <cellStyle name="Input 2 3 4 7 5" xfId="4668"/>
    <cellStyle name="Input 2 3 4 7 6" xfId="4669"/>
    <cellStyle name="Input 2 3 4 7 7" xfId="4670"/>
    <cellStyle name="Input 2 3 4 8" xfId="4671"/>
    <cellStyle name="Input 2 3 4 8 2" xfId="4672"/>
    <cellStyle name="Input 2 3 4 8 3" xfId="4673"/>
    <cellStyle name="Input 2 3 4 8 4" xfId="4674"/>
    <cellStyle name="Input 2 3 4 8 5" xfId="4675"/>
    <cellStyle name="Input 2 3 4 8 6" xfId="4676"/>
    <cellStyle name="Input 2 3 4 8 7" xfId="4677"/>
    <cellStyle name="Input 2 3 4 9" xfId="4678"/>
    <cellStyle name="Input 2 3 4 9 2" xfId="4679"/>
    <cellStyle name="Input 2 3 4 9 3" xfId="4680"/>
    <cellStyle name="Input 2 3 4 9 4" xfId="4681"/>
    <cellStyle name="Input 2 3 4 9 5" xfId="4682"/>
    <cellStyle name="Input 2 3 4 9 6" xfId="4683"/>
    <cellStyle name="Input 2 3 4 9 7" xfId="4684"/>
    <cellStyle name="Input 2 3 5" xfId="4685"/>
    <cellStyle name="Input 2 3 5 10" xfId="4686"/>
    <cellStyle name="Input 2 3 5 10 2" xfId="4687"/>
    <cellStyle name="Input 2 3 5 10 3" xfId="4688"/>
    <cellStyle name="Input 2 3 5 10 4" xfId="4689"/>
    <cellStyle name="Input 2 3 5 10 5" xfId="4690"/>
    <cellStyle name="Input 2 3 5 10 6" xfId="4691"/>
    <cellStyle name="Input 2 3 5 10 7" xfId="4692"/>
    <cellStyle name="Input 2 3 5 11" xfId="4693"/>
    <cellStyle name="Input 2 3 5 12" xfId="4694"/>
    <cellStyle name="Input 2 3 5 13" xfId="4695"/>
    <cellStyle name="Input 2 3 5 14" xfId="4696"/>
    <cellStyle name="Input 2 3 5 2" xfId="4697"/>
    <cellStyle name="Input 2 3 5 2 2" xfId="4698"/>
    <cellStyle name="Input 2 3 5 2 3" xfId="4699"/>
    <cellStyle name="Input 2 3 5 2 4" xfId="4700"/>
    <cellStyle name="Input 2 3 5 2 5" xfId="4701"/>
    <cellStyle name="Input 2 3 5 2 6" xfId="4702"/>
    <cellStyle name="Input 2 3 5 2 7" xfId="4703"/>
    <cellStyle name="Input 2 3 5 3" xfId="4704"/>
    <cellStyle name="Input 2 3 5 3 2" xfId="4705"/>
    <cellStyle name="Input 2 3 5 3 3" xfId="4706"/>
    <cellStyle name="Input 2 3 5 3 4" xfId="4707"/>
    <cellStyle name="Input 2 3 5 3 5" xfId="4708"/>
    <cellStyle name="Input 2 3 5 3 6" xfId="4709"/>
    <cellStyle name="Input 2 3 5 3 7" xfId="4710"/>
    <cellStyle name="Input 2 3 5 4" xfId="4711"/>
    <cellStyle name="Input 2 3 5 4 2" xfId="4712"/>
    <cellStyle name="Input 2 3 5 4 3" xfId="4713"/>
    <cellStyle name="Input 2 3 5 4 4" xfId="4714"/>
    <cellStyle name="Input 2 3 5 4 5" xfId="4715"/>
    <cellStyle name="Input 2 3 5 4 6" xfId="4716"/>
    <cellStyle name="Input 2 3 5 4 7" xfId="4717"/>
    <cellStyle name="Input 2 3 5 5" xfId="4718"/>
    <cellStyle name="Input 2 3 5 5 2" xfId="4719"/>
    <cellStyle name="Input 2 3 5 5 3" xfId="4720"/>
    <cellStyle name="Input 2 3 5 5 4" xfId="4721"/>
    <cellStyle name="Input 2 3 5 5 5" xfId="4722"/>
    <cellStyle name="Input 2 3 5 5 6" xfId="4723"/>
    <cellStyle name="Input 2 3 5 5 7" xfId="4724"/>
    <cellStyle name="Input 2 3 5 6" xfId="4725"/>
    <cellStyle name="Input 2 3 5 6 2" xfId="4726"/>
    <cellStyle name="Input 2 3 5 6 3" xfId="4727"/>
    <cellStyle name="Input 2 3 5 6 4" xfId="4728"/>
    <cellStyle name="Input 2 3 5 6 5" xfId="4729"/>
    <cellStyle name="Input 2 3 5 6 6" xfId="4730"/>
    <cellStyle name="Input 2 3 5 6 7" xfId="4731"/>
    <cellStyle name="Input 2 3 5 7" xfId="4732"/>
    <cellStyle name="Input 2 3 5 7 2" xfId="4733"/>
    <cellStyle name="Input 2 3 5 7 3" xfId="4734"/>
    <cellStyle name="Input 2 3 5 7 4" xfId="4735"/>
    <cellStyle name="Input 2 3 5 7 5" xfId="4736"/>
    <cellStyle name="Input 2 3 5 7 6" xfId="4737"/>
    <cellStyle name="Input 2 3 5 7 7" xfId="4738"/>
    <cellStyle name="Input 2 3 5 8" xfId="4739"/>
    <cellStyle name="Input 2 3 5 8 2" xfId="4740"/>
    <cellStyle name="Input 2 3 5 8 3" xfId="4741"/>
    <cellStyle name="Input 2 3 5 8 4" xfId="4742"/>
    <cellStyle name="Input 2 3 5 8 5" xfId="4743"/>
    <cellStyle name="Input 2 3 5 8 6" xfId="4744"/>
    <cellStyle name="Input 2 3 5 8 7" xfId="4745"/>
    <cellStyle name="Input 2 3 5 9" xfId="4746"/>
    <cellStyle name="Input 2 3 5 9 2" xfId="4747"/>
    <cellStyle name="Input 2 3 5 9 3" xfId="4748"/>
    <cellStyle name="Input 2 3 5 9 4" xfId="4749"/>
    <cellStyle name="Input 2 3 5 9 5" xfId="4750"/>
    <cellStyle name="Input 2 3 5 9 6" xfId="4751"/>
    <cellStyle name="Input 2 3 5 9 7" xfId="4752"/>
    <cellStyle name="Input 2 3 6" xfId="4753"/>
    <cellStyle name="Input 2 3 6 2" xfId="4754"/>
    <cellStyle name="Input 2 3 6 3" xfId="4755"/>
    <cellStyle name="Input 2 3 6 4" xfId="4756"/>
    <cellStyle name="Input 2 3 6 5" xfId="4757"/>
    <cellStyle name="Input 2 3 6 6" xfId="4758"/>
    <cellStyle name="Input 2 3 6 7" xfId="4759"/>
    <cellStyle name="Input 2 3 7" xfId="4760"/>
    <cellStyle name="Input 2 3 7 2" xfId="4761"/>
    <cellStyle name="Input 2 3 7 3" xfId="4762"/>
    <cellStyle name="Input 2 3 7 4" xfId="4763"/>
    <cellStyle name="Input 2 3 7 5" xfId="4764"/>
    <cellStyle name="Input 2 3 7 6" xfId="4765"/>
    <cellStyle name="Input 2 3 7 7" xfId="4766"/>
    <cellStyle name="Input 2 3 8" xfId="4767"/>
    <cellStyle name="Input 2 3 8 2" xfId="4768"/>
    <cellStyle name="Input 2 3 8 3" xfId="4769"/>
    <cellStyle name="Input 2 3 8 4" xfId="4770"/>
    <cellStyle name="Input 2 3 8 5" xfId="4771"/>
    <cellStyle name="Input 2 3 8 6" xfId="4772"/>
    <cellStyle name="Input 2 3 8 7" xfId="4773"/>
    <cellStyle name="Input 2 3 9" xfId="4774"/>
    <cellStyle name="Input 2 3 9 2" xfId="4775"/>
    <cellStyle name="Input 2 3 9 3" xfId="4776"/>
    <cellStyle name="Input 2 3 9 4" xfId="4777"/>
    <cellStyle name="Input 2 3 9 5" xfId="4778"/>
    <cellStyle name="Input 2 3 9 6" xfId="4779"/>
    <cellStyle name="Input 2 3 9 7" xfId="4780"/>
    <cellStyle name="Input 2 4" xfId="4781"/>
    <cellStyle name="Input 2 4 10" xfId="4782"/>
    <cellStyle name="Input 2 4 10 2" xfId="4783"/>
    <cellStyle name="Input 2 4 10 3" xfId="4784"/>
    <cellStyle name="Input 2 4 10 4" xfId="4785"/>
    <cellStyle name="Input 2 4 10 5" xfId="4786"/>
    <cellStyle name="Input 2 4 10 6" xfId="4787"/>
    <cellStyle name="Input 2 4 10 7" xfId="4788"/>
    <cellStyle name="Input 2 4 11" xfId="4789"/>
    <cellStyle name="Input 2 4 12" xfId="4790"/>
    <cellStyle name="Input 2 4 13" xfId="4791"/>
    <cellStyle name="Input 2 4 14" xfId="4792"/>
    <cellStyle name="Input 2 4 2" xfId="4793"/>
    <cellStyle name="Input 2 4 2 2" xfId="4794"/>
    <cellStyle name="Input 2 4 2 3" xfId="4795"/>
    <cellStyle name="Input 2 4 2 4" xfId="4796"/>
    <cellStyle name="Input 2 4 2 5" xfId="4797"/>
    <cellStyle name="Input 2 4 2 6" xfId="4798"/>
    <cellStyle name="Input 2 4 2 7" xfId="4799"/>
    <cellStyle name="Input 2 4 3" xfId="4800"/>
    <cellStyle name="Input 2 4 3 2" xfId="4801"/>
    <cellStyle name="Input 2 4 3 3" xfId="4802"/>
    <cellStyle name="Input 2 4 3 4" xfId="4803"/>
    <cellStyle name="Input 2 4 3 5" xfId="4804"/>
    <cellStyle name="Input 2 4 3 6" xfId="4805"/>
    <cellStyle name="Input 2 4 3 7" xfId="4806"/>
    <cellStyle name="Input 2 4 4" xfId="4807"/>
    <cellStyle name="Input 2 4 4 2" xfId="4808"/>
    <cellStyle name="Input 2 4 4 3" xfId="4809"/>
    <cellStyle name="Input 2 4 4 4" xfId="4810"/>
    <cellStyle name="Input 2 4 4 5" xfId="4811"/>
    <cellStyle name="Input 2 4 4 6" xfId="4812"/>
    <cellStyle name="Input 2 4 4 7" xfId="4813"/>
    <cellStyle name="Input 2 4 5" xfId="4814"/>
    <cellStyle name="Input 2 4 5 2" xfId="4815"/>
    <cellStyle name="Input 2 4 5 3" xfId="4816"/>
    <cellStyle name="Input 2 4 5 4" xfId="4817"/>
    <cellStyle name="Input 2 4 5 5" xfId="4818"/>
    <cellStyle name="Input 2 4 5 6" xfId="4819"/>
    <cellStyle name="Input 2 4 5 7" xfId="4820"/>
    <cellStyle name="Input 2 4 6" xfId="4821"/>
    <cellStyle name="Input 2 4 6 2" xfId="4822"/>
    <cellStyle name="Input 2 4 6 3" xfId="4823"/>
    <cellStyle name="Input 2 4 6 4" xfId="4824"/>
    <cellStyle name="Input 2 4 6 5" xfId="4825"/>
    <cellStyle name="Input 2 4 6 6" xfId="4826"/>
    <cellStyle name="Input 2 4 6 7" xfId="4827"/>
    <cellStyle name="Input 2 4 7" xfId="4828"/>
    <cellStyle name="Input 2 4 7 2" xfId="4829"/>
    <cellStyle name="Input 2 4 7 3" xfId="4830"/>
    <cellStyle name="Input 2 4 7 4" xfId="4831"/>
    <cellStyle name="Input 2 4 7 5" xfId="4832"/>
    <cellStyle name="Input 2 4 7 6" xfId="4833"/>
    <cellStyle name="Input 2 4 7 7" xfId="4834"/>
    <cellStyle name="Input 2 4 8" xfId="4835"/>
    <cellStyle name="Input 2 4 8 2" xfId="4836"/>
    <cellStyle name="Input 2 4 8 3" xfId="4837"/>
    <cellStyle name="Input 2 4 8 4" xfId="4838"/>
    <cellStyle name="Input 2 4 8 5" xfId="4839"/>
    <cellStyle name="Input 2 4 8 6" xfId="4840"/>
    <cellStyle name="Input 2 4 8 7" xfId="4841"/>
    <cellStyle name="Input 2 4 9" xfId="4842"/>
    <cellStyle name="Input 2 4 9 2" xfId="4843"/>
    <cellStyle name="Input 2 4 9 3" xfId="4844"/>
    <cellStyle name="Input 2 4 9 4" xfId="4845"/>
    <cellStyle name="Input 2 4 9 5" xfId="4846"/>
    <cellStyle name="Input 2 4 9 6" xfId="4847"/>
    <cellStyle name="Input 2 4 9 7" xfId="4848"/>
    <cellStyle name="Input 2 5" xfId="4849"/>
    <cellStyle name="Input 2 5 10" xfId="4850"/>
    <cellStyle name="Input 2 5 10 2" xfId="4851"/>
    <cellStyle name="Input 2 5 10 3" xfId="4852"/>
    <cellStyle name="Input 2 5 10 4" xfId="4853"/>
    <cellStyle name="Input 2 5 10 5" xfId="4854"/>
    <cellStyle name="Input 2 5 10 6" xfId="4855"/>
    <cellStyle name="Input 2 5 10 7" xfId="4856"/>
    <cellStyle name="Input 2 5 11" xfId="4857"/>
    <cellStyle name="Input 2 5 12" xfId="4858"/>
    <cellStyle name="Input 2 5 13" xfId="4859"/>
    <cellStyle name="Input 2 5 14" xfId="4860"/>
    <cellStyle name="Input 2 5 2" xfId="4861"/>
    <cellStyle name="Input 2 5 2 2" xfId="4862"/>
    <cellStyle name="Input 2 5 2 3" xfId="4863"/>
    <cellStyle name="Input 2 5 2 4" xfId="4864"/>
    <cellStyle name="Input 2 5 2 5" xfId="4865"/>
    <cellStyle name="Input 2 5 2 6" xfId="4866"/>
    <cellStyle name="Input 2 5 2 7" xfId="4867"/>
    <cellStyle name="Input 2 5 3" xfId="4868"/>
    <cellStyle name="Input 2 5 3 2" xfId="4869"/>
    <cellStyle name="Input 2 5 3 3" xfId="4870"/>
    <cellStyle name="Input 2 5 3 4" xfId="4871"/>
    <cellStyle name="Input 2 5 3 5" xfId="4872"/>
    <cellStyle name="Input 2 5 3 6" xfId="4873"/>
    <cellStyle name="Input 2 5 3 7" xfId="4874"/>
    <cellStyle name="Input 2 5 4" xfId="4875"/>
    <cellStyle name="Input 2 5 4 2" xfId="4876"/>
    <cellStyle name="Input 2 5 4 3" xfId="4877"/>
    <cellStyle name="Input 2 5 4 4" xfId="4878"/>
    <cellStyle name="Input 2 5 4 5" xfId="4879"/>
    <cellStyle name="Input 2 5 4 6" xfId="4880"/>
    <cellStyle name="Input 2 5 4 7" xfId="4881"/>
    <cellStyle name="Input 2 5 5" xfId="4882"/>
    <cellStyle name="Input 2 5 5 2" xfId="4883"/>
    <cellStyle name="Input 2 5 5 3" xfId="4884"/>
    <cellStyle name="Input 2 5 5 4" xfId="4885"/>
    <cellStyle name="Input 2 5 5 5" xfId="4886"/>
    <cellStyle name="Input 2 5 5 6" xfId="4887"/>
    <cellStyle name="Input 2 5 5 7" xfId="4888"/>
    <cellStyle name="Input 2 5 6" xfId="4889"/>
    <cellStyle name="Input 2 5 6 2" xfId="4890"/>
    <cellStyle name="Input 2 5 6 3" xfId="4891"/>
    <cellStyle name="Input 2 5 6 4" xfId="4892"/>
    <cellStyle name="Input 2 5 6 5" xfId="4893"/>
    <cellStyle name="Input 2 5 6 6" xfId="4894"/>
    <cellStyle name="Input 2 5 6 7" xfId="4895"/>
    <cellStyle name="Input 2 5 7" xfId="4896"/>
    <cellStyle name="Input 2 5 7 2" xfId="4897"/>
    <cellStyle name="Input 2 5 7 3" xfId="4898"/>
    <cellStyle name="Input 2 5 7 4" xfId="4899"/>
    <cellStyle name="Input 2 5 7 5" xfId="4900"/>
    <cellStyle name="Input 2 5 7 6" xfId="4901"/>
    <cellStyle name="Input 2 5 7 7" xfId="4902"/>
    <cellStyle name="Input 2 5 8" xfId="4903"/>
    <cellStyle name="Input 2 5 8 2" xfId="4904"/>
    <cellStyle name="Input 2 5 8 3" xfId="4905"/>
    <cellStyle name="Input 2 5 8 4" xfId="4906"/>
    <cellStyle name="Input 2 5 8 5" xfId="4907"/>
    <cellStyle name="Input 2 5 8 6" xfId="4908"/>
    <cellStyle name="Input 2 5 8 7" xfId="4909"/>
    <cellStyle name="Input 2 5 9" xfId="4910"/>
    <cellStyle name="Input 2 5 9 2" xfId="4911"/>
    <cellStyle name="Input 2 5 9 3" xfId="4912"/>
    <cellStyle name="Input 2 5 9 4" xfId="4913"/>
    <cellStyle name="Input 2 5 9 5" xfId="4914"/>
    <cellStyle name="Input 2 5 9 6" xfId="4915"/>
    <cellStyle name="Input 2 5 9 7" xfId="4916"/>
    <cellStyle name="Input 2 6" xfId="4917"/>
    <cellStyle name="Input 2 6 10" xfId="4918"/>
    <cellStyle name="Input 2 6 10 2" xfId="4919"/>
    <cellStyle name="Input 2 6 10 3" xfId="4920"/>
    <cellStyle name="Input 2 6 10 4" xfId="4921"/>
    <cellStyle name="Input 2 6 10 5" xfId="4922"/>
    <cellStyle name="Input 2 6 10 6" xfId="4923"/>
    <cellStyle name="Input 2 6 10 7" xfId="4924"/>
    <cellStyle name="Input 2 6 11" xfId="4925"/>
    <cellStyle name="Input 2 6 12" xfId="4926"/>
    <cellStyle name="Input 2 6 13" xfId="4927"/>
    <cellStyle name="Input 2 6 14" xfId="4928"/>
    <cellStyle name="Input 2 6 2" xfId="4929"/>
    <cellStyle name="Input 2 6 2 2" xfId="4930"/>
    <cellStyle name="Input 2 6 2 3" xfId="4931"/>
    <cellStyle name="Input 2 6 2 4" xfId="4932"/>
    <cellStyle name="Input 2 6 2 5" xfId="4933"/>
    <cellStyle name="Input 2 6 2 6" xfId="4934"/>
    <cellStyle name="Input 2 6 2 7" xfId="4935"/>
    <cellStyle name="Input 2 6 3" xfId="4936"/>
    <cellStyle name="Input 2 6 3 2" xfId="4937"/>
    <cellStyle name="Input 2 6 3 3" xfId="4938"/>
    <cellStyle name="Input 2 6 3 4" xfId="4939"/>
    <cellStyle name="Input 2 6 3 5" xfId="4940"/>
    <cellStyle name="Input 2 6 3 6" xfId="4941"/>
    <cellStyle name="Input 2 6 3 7" xfId="4942"/>
    <cellStyle name="Input 2 6 4" xfId="4943"/>
    <cellStyle name="Input 2 6 4 2" xfId="4944"/>
    <cellStyle name="Input 2 6 4 3" xfId="4945"/>
    <cellStyle name="Input 2 6 4 4" xfId="4946"/>
    <cellStyle name="Input 2 6 4 5" xfId="4947"/>
    <cellStyle name="Input 2 6 4 6" xfId="4948"/>
    <cellStyle name="Input 2 6 4 7" xfId="4949"/>
    <cellStyle name="Input 2 6 5" xfId="4950"/>
    <cellStyle name="Input 2 6 5 2" xfId="4951"/>
    <cellStyle name="Input 2 6 5 3" xfId="4952"/>
    <cellStyle name="Input 2 6 5 4" xfId="4953"/>
    <cellStyle name="Input 2 6 5 5" xfId="4954"/>
    <cellStyle name="Input 2 6 5 6" xfId="4955"/>
    <cellStyle name="Input 2 6 5 7" xfId="4956"/>
    <cellStyle name="Input 2 6 6" xfId="4957"/>
    <cellStyle name="Input 2 6 6 2" xfId="4958"/>
    <cellStyle name="Input 2 6 6 3" xfId="4959"/>
    <cellStyle name="Input 2 6 6 4" xfId="4960"/>
    <cellStyle name="Input 2 6 6 5" xfId="4961"/>
    <cellStyle name="Input 2 6 6 6" xfId="4962"/>
    <cellStyle name="Input 2 6 6 7" xfId="4963"/>
    <cellStyle name="Input 2 6 7" xfId="4964"/>
    <cellStyle name="Input 2 6 7 2" xfId="4965"/>
    <cellStyle name="Input 2 6 7 3" xfId="4966"/>
    <cellStyle name="Input 2 6 7 4" xfId="4967"/>
    <cellStyle name="Input 2 6 7 5" xfId="4968"/>
    <cellStyle name="Input 2 6 7 6" xfId="4969"/>
    <cellStyle name="Input 2 6 7 7" xfId="4970"/>
    <cellStyle name="Input 2 6 8" xfId="4971"/>
    <cellStyle name="Input 2 6 8 2" xfId="4972"/>
    <cellStyle name="Input 2 6 8 3" xfId="4973"/>
    <cellStyle name="Input 2 6 8 4" xfId="4974"/>
    <cellStyle name="Input 2 6 8 5" xfId="4975"/>
    <cellStyle name="Input 2 6 8 6" xfId="4976"/>
    <cellStyle name="Input 2 6 8 7" xfId="4977"/>
    <cellStyle name="Input 2 6 9" xfId="4978"/>
    <cellStyle name="Input 2 6 9 2" xfId="4979"/>
    <cellStyle name="Input 2 6 9 3" xfId="4980"/>
    <cellStyle name="Input 2 6 9 4" xfId="4981"/>
    <cellStyle name="Input 2 6 9 5" xfId="4982"/>
    <cellStyle name="Input 2 6 9 6" xfId="4983"/>
    <cellStyle name="Input 2 6 9 7" xfId="4984"/>
    <cellStyle name="Input 2 7" xfId="4985"/>
    <cellStyle name="Input 2 7 10" xfId="4986"/>
    <cellStyle name="Input 2 7 10 2" xfId="4987"/>
    <cellStyle name="Input 2 7 10 3" xfId="4988"/>
    <cellStyle name="Input 2 7 10 4" xfId="4989"/>
    <cellStyle name="Input 2 7 10 5" xfId="4990"/>
    <cellStyle name="Input 2 7 10 6" xfId="4991"/>
    <cellStyle name="Input 2 7 10 7" xfId="4992"/>
    <cellStyle name="Input 2 7 11" xfId="4993"/>
    <cellStyle name="Input 2 7 12" xfId="4994"/>
    <cellStyle name="Input 2 7 13" xfId="4995"/>
    <cellStyle name="Input 2 7 14" xfId="4996"/>
    <cellStyle name="Input 2 7 2" xfId="4997"/>
    <cellStyle name="Input 2 7 2 2" xfId="4998"/>
    <cellStyle name="Input 2 7 2 3" xfId="4999"/>
    <cellStyle name="Input 2 7 2 4" xfId="5000"/>
    <cellStyle name="Input 2 7 2 5" xfId="5001"/>
    <cellStyle name="Input 2 7 2 6" xfId="5002"/>
    <cellStyle name="Input 2 7 2 7" xfId="5003"/>
    <cellStyle name="Input 2 7 3" xfId="5004"/>
    <cellStyle name="Input 2 7 3 2" xfId="5005"/>
    <cellStyle name="Input 2 7 3 3" xfId="5006"/>
    <cellStyle name="Input 2 7 3 4" xfId="5007"/>
    <cellStyle name="Input 2 7 3 5" xfId="5008"/>
    <cellStyle name="Input 2 7 3 6" xfId="5009"/>
    <cellStyle name="Input 2 7 3 7" xfId="5010"/>
    <cellStyle name="Input 2 7 4" xfId="5011"/>
    <cellStyle name="Input 2 7 4 2" xfId="5012"/>
    <cellStyle name="Input 2 7 4 3" xfId="5013"/>
    <cellStyle name="Input 2 7 4 4" xfId="5014"/>
    <cellStyle name="Input 2 7 4 5" xfId="5015"/>
    <cellStyle name="Input 2 7 4 6" xfId="5016"/>
    <cellStyle name="Input 2 7 4 7" xfId="5017"/>
    <cellStyle name="Input 2 7 5" xfId="5018"/>
    <cellStyle name="Input 2 7 5 2" xfId="5019"/>
    <cellStyle name="Input 2 7 5 3" xfId="5020"/>
    <cellStyle name="Input 2 7 5 4" xfId="5021"/>
    <cellStyle name="Input 2 7 5 5" xfId="5022"/>
    <cellStyle name="Input 2 7 5 6" xfId="5023"/>
    <cellStyle name="Input 2 7 5 7" xfId="5024"/>
    <cellStyle name="Input 2 7 6" xfId="5025"/>
    <cellStyle name="Input 2 7 6 2" xfId="5026"/>
    <cellStyle name="Input 2 7 6 3" xfId="5027"/>
    <cellStyle name="Input 2 7 6 4" xfId="5028"/>
    <cellStyle name="Input 2 7 6 5" xfId="5029"/>
    <cellStyle name="Input 2 7 6 6" xfId="5030"/>
    <cellStyle name="Input 2 7 6 7" xfId="5031"/>
    <cellStyle name="Input 2 7 7" xfId="5032"/>
    <cellStyle name="Input 2 7 7 2" xfId="5033"/>
    <cellStyle name="Input 2 7 7 3" xfId="5034"/>
    <cellStyle name="Input 2 7 7 4" xfId="5035"/>
    <cellStyle name="Input 2 7 7 5" xfId="5036"/>
    <cellStyle name="Input 2 7 7 6" xfId="5037"/>
    <cellStyle name="Input 2 7 7 7" xfId="5038"/>
    <cellStyle name="Input 2 7 8" xfId="5039"/>
    <cellStyle name="Input 2 7 8 2" xfId="5040"/>
    <cellStyle name="Input 2 7 8 3" xfId="5041"/>
    <cellStyle name="Input 2 7 8 4" xfId="5042"/>
    <cellStyle name="Input 2 7 8 5" xfId="5043"/>
    <cellStyle name="Input 2 7 8 6" xfId="5044"/>
    <cellStyle name="Input 2 7 8 7" xfId="5045"/>
    <cellStyle name="Input 2 7 9" xfId="5046"/>
    <cellStyle name="Input 2 7 9 2" xfId="5047"/>
    <cellStyle name="Input 2 7 9 3" xfId="5048"/>
    <cellStyle name="Input 2 7 9 4" xfId="5049"/>
    <cellStyle name="Input 2 7 9 5" xfId="5050"/>
    <cellStyle name="Input 2 7 9 6" xfId="5051"/>
    <cellStyle name="Input 2 7 9 7" xfId="5052"/>
    <cellStyle name="Input 2 8" xfId="5053"/>
    <cellStyle name="Input 2 8 2" xfId="5054"/>
    <cellStyle name="Input 2 8 3" xfId="5055"/>
    <cellStyle name="Input 2 8 4" xfId="5056"/>
    <cellStyle name="Input 2 8 5" xfId="5057"/>
    <cellStyle name="Input 2 8 6" xfId="5058"/>
    <cellStyle name="Input 2 8 7" xfId="5059"/>
    <cellStyle name="Input 2 9" xfId="5060"/>
    <cellStyle name="Input 2 9 2" xfId="5061"/>
    <cellStyle name="Input 2 9 3" xfId="5062"/>
    <cellStyle name="Input 2 9 4" xfId="5063"/>
    <cellStyle name="Input 2 9 5" xfId="5064"/>
    <cellStyle name="Input 2 9 6" xfId="5065"/>
    <cellStyle name="Input 2 9 7" xfId="5066"/>
    <cellStyle name="Input 3" xfId="85"/>
    <cellStyle name="Input 3 10" xfId="5067"/>
    <cellStyle name="Input 3 10 2" xfId="5068"/>
    <cellStyle name="Input 3 10 3" xfId="5069"/>
    <cellStyle name="Input 3 10 4" xfId="5070"/>
    <cellStyle name="Input 3 10 5" xfId="5071"/>
    <cellStyle name="Input 3 10 6" xfId="5072"/>
    <cellStyle name="Input 3 10 7" xfId="5073"/>
    <cellStyle name="Input 3 11" xfId="5074"/>
    <cellStyle name="Input 3 11 2" xfId="5075"/>
    <cellStyle name="Input 3 11 3" xfId="5076"/>
    <cellStyle name="Input 3 11 4" xfId="5077"/>
    <cellStyle name="Input 3 11 5" xfId="5078"/>
    <cellStyle name="Input 3 11 6" xfId="5079"/>
    <cellStyle name="Input 3 11 7" xfId="5080"/>
    <cellStyle name="Input 3 12" xfId="5081"/>
    <cellStyle name="Input 3 12 2" xfId="5082"/>
    <cellStyle name="Input 3 12 3" xfId="5083"/>
    <cellStyle name="Input 3 12 4" xfId="5084"/>
    <cellStyle name="Input 3 12 5" xfId="5085"/>
    <cellStyle name="Input 3 12 6" xfId="5086"/>
    <cellStyle name="Input 3 12 7" xfId="5087"/>
    <cellStyle name="Input 3 13" xfId="5088"/>
    <cellStyle name="Input 3 13 2" xfId="5089"/>
    <cellStyle name="Input 3 13 3" xfId="5090"/>
    <cellStyle name="Input 3 13 4" xfId="5091"/>
    <cellStyle name="Input 3 13 5" xfId="5092"/>
    <cellStyle name="Input 3 13 6" xfId="5093"/>
    <cellStyle name="Input 3 13 7" xfId="5094"/>
    <cellStyle name="Input 3 14" xfId="5095"/>
    <cellStyle name="Input 3 15" xfId="5096"/>
    <cellStyle name="Input 3 16" xfId="5097"/>
    <cellStyle name="Input 3 2" xfId="259"/>
    <cellStyle name="Input 3 2 10" xfId="5098"/>
    <cellStyle name="Input 3 2 10 2" xfId="5099"/>
    <cellStyle name="Input 3 2 10 3" xfId="5100"/>
    <cellStyle name="Input 3 2 10 4" xfId="5101"/>
    <cellStyle name="Input 3 2 10 5" xfId="5102"/>
    <cellStyle name="Input 3 2 10 6" xfId="5103"/>
    <cellStyle name="Input 3 2 10 7" xfId="5104"/>
    <cellStyle name="Input 3 2 11" xfId="5105"/>
    <cellStyle name="Input 3 2 11 2" xfId="5106"/>
    <cellStyle name="Input 3 2 11 3" xfId="5107"/>
    <cellStyle name="Input 3 2 11 4" xfId="5108"/>
    <cellStyle name="Input 3 2 11 5" xfId="5109"/>
    <cellStyle name="Input 3 2 11 6" xfId="5110"/>
    <cellStyle name="Input 3 2 11 7" xfId="5111"/>
    <cellStyle name="Input 3 2 12" xfId="5112"/>
    <cellStyle name="Input 3 2 12 2" xfId="5113"/>
    <cellStyle name="Input 3 2 12 3" xfId="5114"/>
    <cellStyle name="Input 3 2 12 4" xfId="5115"/>
    <cellStyle name="Input 3 2 12 5" xfId="5116"/>
    <cellStyle name="Input 3 2 12 6" xfId="5117"/>
    <cellStyle name="Input 3 2 12 7" xfId="5118"/>
    <cellStyle name="Input 3 2 13" xfId="5119"/>
    <cellStyle name="Input 3 2 13 2" xfId="5120"/>
    <cellStyle name="Input 3 2 13 3" xfId="5121"/>
    <cellStyle name="Input 3 2 13 4" xfId="5122"/>
    <cellStyle name="Input 3 2 13 5" xfId="5123"/>
    <cellStyle name="Input 3 2 13 6" xfId="5124"/>
    <cellStyle name="Input 3 2 13 7" xfId="5125"/>
    <cellStyle name="Input 3 2 14" xfId="5126"/>
    <cellStyle name="Input 3 2 15" xfId="5127"/>
    <cellStyle name="Input 3 2 16" xfId="5128"/>
    <cellStyle name="Input 3 2 17" xfId="5129"/>
    <cellStyle name="Input 3 2 2" xfId="5130"/>
    <cellStyle name="Input 3 2 2 10" xfId="5131"/>
    <cellStyle name="Input 3 2 2 10 2" xfId="5132"/>
    <cellStyle name="Input 3 2 2 10 3" xfId="5133"/>
    <cellStyle name="Input 3 2 2 10 4" xfId="5134"/>
    <cellStyle name="Input 3 2 2 10 5" xfId="5135"/>
    <cellStyle name="Input 3 2 2 10 6" xfId="5136"/>
    <cellStyle name="Input 3 2 2 10 7" xfId="5137"/>
    <cellStyle name="Input 3 2 2 11" xfId="5138"/>
    <cellStyle name="Input 3 2 2 12" xfId="5139"/>
    <cellStyle name="Input 3 2 2 13" xfId="5140"/>
    <cellStyle name="Input 3 2 2 14" xfId="5141"/>
    <cellStyle name="Input 3 2 2 2" xfId="5142"/>
    <cellStyle name="Input 3 2 2 2 2" xfId="5143"/>
    <cellStyle name="Input 3 2 2 2 3" xfId="5144"/>
    <cellStyle name="Input 3 2 2 2 4" xfId="5145"/>
    <cellStyle name="Input 3 2 2 2 5" xfId="5146"/>
    <cellStyle name="Input 3 2 2 2 6" xfId="5147"/>
    <cellStyle name="Input 3 2 2 2 7" xfId="5148"/>
    <cellStyle name="Input 3 2 2 3" xfId="5149"/>
    <cellStyle name="Input 3 2 2 3 2" xfId="5150"/>
    <cellStyle name="Input 3 2 2 3 3" xfId="5151"/>
    <cellStyle name="Input 3 2 2 3 4" xfId="5152"/>
    <cellStyle name="Input 3 2 2 3 5" xfId="5153"/>
    <cellStyle name="Input 3 2 2 3 6" xfId="5154"/>
    <cellStyle name="Input 3 2 2 3 7" xfId="5155"/>
    <cellStyle name="Input 3 2 2 4" xfId="5156"/>
    <cellStyle name="Input 3 2 2 4 2" xfId="5157"/>
    <cellStyle name="Input 3 2 2 4 3" xfId="5158"/>
    <cellStyle name="Input 3 2 2 4 4" xfId="5159"/>
    <cellStyle name="Input 3 2 2 4 5" xfId="5160"/>
    <cellStyle name="Input 3 2 2 4 6" xfId="5161"/>
    <cellStyle name="Input 3 2 2 4 7" xfId="5162"/>
    <cellStyle name="Input 3 2 2 5" xfId="5163"/>
    <cellStyle name="Input 3 2 2 5 2" xfId="5164"/>
    <cellStyle name="Input 3 2 2 5 3" xfId="5165"/>
    <cellStyle name="Input 3 2 2 5 4" xfId="5166"/>
    <cellStyle name="Input 3 2 2 5 5" xfId="5167"/>
    <cellStyle name="Input 3 2 2 5 6" xfId="5168"/>
    <cellStyle name="Input 3 2 2 5 7" xfId="5169"/>
    <cellStyle name="Input 3 2 2 6" xfId="5170"/>
    <cellStyle name="Input 3 2 2 6 2" xfId="5171"/>
    <cellStyle name="Input 3 2 2 6 3" xfId="5172"/>
    <cellStyle name="Input 3 2 2 6 4" xfId="5173"/>
    <cellStyle name="Input 3 2 2 6 5" xfId="5174"/>
    <cellStyle name="Input 3 2 2 6 6" xfId="5175"/>
    <cellStyle name="Input 3 2 2 6 7" xfId="5176"/>
    <cellStyle name="Input 3 2 2 7" xfId="5177"/>
    <cellStyle name="Input 3 2 2 7 2" xfId="5178"/>
    <cellStyle name="Input 3 2 2 7 3" xfId="5179"/>
    <cellStyle name="Input 3 2 2 7 4" xfId="5180"/>
    <cellStyle name="Input 3 2 2 7 5" xfId="5181"/>
    <cellStyle name="Input 3 2 2 7 6" xfId="5182"/>
    <cellStyle name="Input 3 2 2 7 7" xfId="5183"/>
    <cellStyle name="Input 3 2 2 8" xfId="5184"/>
    <cellStyle name="Input 3 2 2 8 2" xfId="5185"/>
    <cellStyle name="Input 3 2 2 8 3" xfId="5186"/>
    <cellStyle name="Input 3 2 2 8 4" xfId="5187"/>
    <cellStyle name="Input 3 2 2 8 5" xfId="5188"/>
    <cellStyle name="Input 3 2 2 8 6" xfId="5189"/>
    <cellStyle name="Input 3 2 2 8 7" xfId="5190"/>
    <cellStyle name="Input 3 2 2 9" xfId="5191"/>
    <cellStyle name="Input 3 2 2 9 2" xfId="5192"/>
    <cellStyle name="Input 3 2 2 9 3" xfId="5193"/>
    <cellStyle name="Input 3 2 2 9 4" xfId="5194"/>
    <cellStyle name="Input 3 2 2 9 5" xfId="5195"/>
    <cellStyle name="Input 3 2 2 9 6" xfId="5196"/>
    <cellStyle name="Input 3 2 2 9 7" xfId="5197"/>
    <cellStyle name="Input 3 2 3" xfId="5198"/>
    <cellStyle name="Input 3 2 3 10" xfId="5199"/>
    <cellStyle name="Input 3 2 3 10 2" xfId="5200"/>
    <cellStyle name="Input 3 2 3 10 3" xfId="5201"/>
    <cellStyle name="Input 3 2 3 10 4" xfId="5202"/>
    <cellStyle name="Input 3 2 3 10 5" xfId="5203"/>
    <cellStyle name="Input 3 2 3 10 6" xfId="5204"/>
    <cellStyle name="Input 3 2 3 10 7" xfId="5205"/>
    <cellStyle name="Input 3 2 3 11" xfId="5206"/>
    <cellStyle name="Input 3 2 3 12" xfId="5207"/>
    <cellStyle name="Input 3 2 3 13" xfId="5208"/>
    <cellStyle name="Input 3 2 3 14" xfId="5209"/>
    <cellStyle name="Input 3 2 3 2" xfId="5210"/>
    <cellStyle name="Input 3 2 3 2 2" xfId="5211"/>
    <cellStyle name="Input 3 2 3 2 3" xfId="5212"/>
    <cellStyle name="Input 3 2 3 2 4" xfId="5213"/>
    <cellStyle name="Input 3 2 3 2 5" xfId="5214"/>
    <cellStyle name="Input 3 2 3 2 6" xfId="5215"/>
    <cellStyle name="Input 3 2 3 2 7" xfId="5216"/>
    <cellStyle name="Input 3 2 3 3" xfId="5217"/>
    <cellStyle name="Input 3 2 3 3 2" xfId="5218"/>
    <cellStyle name="Input 3 2 3 3 3" xfId="5219"/>
    <cellStyle name="Input 3 2 3 3 4" xfId="5220"/>
    <cellStyle name="Input 3 2 3 3 5" xfId="5221"/>
    <cellStyle name="Input 3 2 3 3 6" xfId="5222"/>
    <cellStyle name="Input 3 2 3 3 7" xfId="5223"/>
    <cellStyle name="Input 3 2 3 4" xfId="5224"/>
    <cellStyle name="Input 3 2 3 4 2" xfId="5225"/>
    <cellStyle name="Input 3 2 3 4 3" xfId="5226"/>
    <cellStyle name="Input 3 2 3 4 4" xfId="5227"/>
    <cellStyle name="Input 3 2 3 4 5" xfId="5228"/>
    <cellStyle name="Input 3 2 3 4 6" xfId="5229"/>
    <cellStyle name="Input 3 2 3 4 7" xfId="5230"/>
    <cellStyle name="Input 3 2 3 5" xfId="5231"/>
    <cellStyle name="Input 3 2 3 5 2" xfId="5232"/>
    <cellStyle name="Input 3 2 3 5 3" xfId="5233"/>
    <cellStyle name="Input 3 2 3 5 4" xfId="5234"/>
    <cellStyle name="Input 3 2 3 5 5" xfId="5235"/>
    <cellStyle name="Input 3 2 3 5 6" xfId="5236"/>
    <cellStyle name="Input 3 2 3 5 7" xfId="5237"/>
    <cellStyle name="Input 3 2 3 6" xfId="5238"/>
    <cellStyle name="Input 3 2 3 6 2" xfId="5239"/>
    <cellStyle name="Input 3 2 3 6 3" xfId="5240"/>
    <cellStyle name="Input 3 2 3 6 4" xfId="5241"/>
    <cellStyle name="Input 3 2 3 6 5" xfId="5242"/>
    <cellStyle name="Input 3 2 3 6 6" xfId="5243"/>
    <cellStyle name="Input 3 2 3 6 7" xfId="5244"/>
    <cellStyle name="Input 3 2 3 7" xfId="5245"/>
    <cellStyle name="Input 3 2 3 7 2" xfId="5246"/>
    <cellStyle name="Input 3 2 3 7 3" xfId="5247"/>
    <cellStyle name="Input 3 2 3 7 4" xfId="5248"/>
    <cellStyle name="Input 3 2 3 7 5" xfId="5249"/>
    <cellStyle name="Input 3 2 3 7 6" xfId="5250"/>
    <cellStyle name="Input 3 2 3 7 7" xfId="5251"/>
    <cellStyle name="Input 3 2 3 8" xfId="5252"/>
    <cellStyle name="Input 3 2 3 8 2" xfId="5253"/>
    <cellStyle name="Input 3 2 3 8 3" xfId="5254"/>
    <cellStyle name="Input 3 2 3 8 4" xfId="5255"/>
    <cellStyle name="Input 3 2 3 8 5" xfId="5256"/>
    <cellStyle name="Input 3 2 3 8 6" xfId="5257"/>
    <cellStyle name="Input 3 2 3 8 7" xfId="5258"/>
    <cellStyle name="Input 3 2 3 9" xfId="5259"/>
    <cellStyle name="Input 3 2 3 9 2" xfId="5260"/>
    <cellStyle name="Input 3 2 3 9 3" xfId="5261"/>
    <cellStyle name="Input 3 2 3 9 4" xfId="5262"/>
    <cellStyle name="Input 3 2 3 9 5" xfId="5263"/>
    <cellStyle name="Input 3 2 3 9 6" xfId="5264"/>
    <cellStyle name="Input 3 2 3 9 7" xfId="5265"/>
    <cellStyle name="Input 3 2 4" xfId="5266"/>
    <cellStyle name="Input 3 2 4 10" xfId="5267"/>
    <cellStyle name="Input 3 2 4 10 2" xfId="5268"/>
    <cellStyle name="Input 3 2 4 10 3" xfId="5269"/>
    <cellStyle name="Input 3 2 4 10 4" xfId="5270"/>
    <cellStyle name="Input 3 2 4 10 5" xfId="5271"/>
    <cellStyle name="Input 3 2 4 10 6" xfId="5272"/>
    <cellStyle name="Input 3 2 4 10 7" xfId="5273"/>
    <cellStyle name="Input 3 2 4 11" xfId="5274"/>
    <cellStyle name="Input 3 2 4 12" xfId="5275"/>
    <cellStyle name="Input 3 2 4 13" xfId="5276"/>
    <cellStyle name="Input 3 2 4 14" xfId="5277"/>
    <cellStyle name="Input 3 2 4 2" xfId="5278"/>
    <cellStyle name="Input 3 2 4 2 2" xfId="5279"/>
    <cellStyle name="Input 3 2 4 2 3" xfId="5280"/>
    <cellStyle name="Input 3 2 4 2 4" xfId="5281"/>
    <cellStyle name="Input 3 2 4 2 5" xfId="5282"/>
    <cellStyle name="Input 3 2 4 2 6" xfId="5283"/>
    <cellStyle name="Input 3 2 4 2 7" xfId="5284"/>
    <cellStyle name="Input 3 2 4 3" xfId="5285"/>
    <cellStyle name="Input 3 2 4 3 2" xfId="5286"/>
    <cellStyle name="Input 3 2 4 3 3" xfId="5287"/>
    <cellStyle name="Input 3 2 4 3 4" xfId="5288"/>
    <cellStyle name="Input 3 2 4 3 5" xfId="5289"/>
    <cellStyle name="Input 3 2 4 3 6" xfId="5290"/>
    <cellStyle name="Input 3 2 4 3 7" xfId="5291"/>
    <cellStyle name="Input 3 2 4 4" xfId="5292"/>
    <cellStyle name="Input 3 2 4 4 2" xfId="5293"/>
    <cellStyle name="Input 3 2 4 4 3" xfId="5294"/>
    <cellStyle name="Input 3 2 4 4 4" xfId="5295"/>
    <cellStyle name="Input 3 2 4 4 5" xfId="5296"/>
    <cellStyle name="Input 3 2 4 4 6" xfId="5297"/>
    <cellStyle name="Input 3 2 4 4 7" xfId="5298"/>
    <cellStyle name="Input 3 2 4 5" xfId="5299"/>
    <cellStyle name="Input 3 2 4 5 2" xfId="5300"/>
    <cellStyle name="Input 3 2 4 5 3" xfId="5301"/>
    <cellStyle name="Input 3 2 4 5 4" xfId="5302"/>
    <cellStyle name="Input 3 2 4 5 5" xfId="5303"/>
    <cellStyle name="Input 3 2 4 5 6" xfId="5304"/>
    <cellStyle name="Input 3 2 4 5 7" xfId="5305"/>
    <cellStyle name="Input 3 2 4 6" xfId="5306"/>
    <cellStyle name="Input 3 2 4 6 2" xfId="5307"/>
    <cellStyle name="Input 3 2 4 6 3" xfId="5308"/>
    <cellStyle name="Input 3 2 4 6 4" xfId="5309"/>
    <cellStyle name="Input 3 2 4 6 5" xfId="5310"/>
    <cellStyle name="Input 3 2 4 6 6" xfId="5311"/>
    <cellStyle name="Input 3 2 4 6 7" xfId="5312"/>
    <cellStyle name="Input 3 2 4 7" xfId="5313"/>
    <cellStyle name="Input 3 2 4 7 2" xfId="5314"/>
    <cellStyle name="Input 3 2 4 7 3" xfId="5315"/>
    <cellStyle name="Input 3 2 4 7 4" xfId="5316"/>
    <cellStyle name="Input 3 2 4 7 5" xfId="5317"/>
    <cellStyle name="Input 3 2 4 7 6" xfId="5318"/>
    <cellStyle name="Input 3 2 4 7 7" xfId="5319"/>
    <cellStyle name="Input 3 2 4 8" xfId="5320"/>
    <cellStyle name="Input 3 2 4 8 2" xfId="5321"/>
    <cellStyle name="Input 3 2 4 8 3" xfId="5322"/>
    <cellStyle name="Input 3 2 4 8 4" xfId="5323"/>
    <cellStyle name="Input 3 2 4 8 5" xfId="5324"/>
    <cellStyle name="Input 3 2 4 8 6" xfId="5325"/>
    <cellStyle name="Input 3 2 4 8 7" xfId="5326"/>
    <cellStyle name="Input 3 2 4 9" xfId="5327"/>
    <cellStyle name="Input 3 2 4 9 2" xfId="5328"/>
    <cellStyle name="Input 3 2 4 9 3" xfId="5329"/>
    <cellStyle name="Input 3 2 4 9 4" xfId="5330"/>
    <cellStyle name="Input 3 2 4 9 5" xfId="5331"/>
    <cellStyle name="Input 3 2 4 9 6" xfId="5332"/>
    <cellStyle name="Input 3 2 4 9 7" xfId="5333"/>
    <cellStyle name="Input 3 2 5" xfId="5334"/>
    <cellStyle name="Input 3 2 5 10" xfId="5335"/>
    <cellStyle name="Input 3 2 5 10 2" xfId="5336"/>
    <cellStyle name="Input 3 2 5 10 3" xfId="5337"/>
    <cellStyle name="Input 3 2 5 10 4" xfId="5338"/>
    <cellStyle name="Input 3 2 5 10 5" xfId="5339"/>
    <cellStyle name="Input 3 2 5 10 6" xfId="5340"/>
    <cellStyle name="Input 3 2 5 10 7" xfId="5341"/>
    <cellStyle name="Input 3 2 5 11" xfId="5342"/>
    <cellStyle name="Input 3 2 5 12" xfId="5343"/>
    <cellStyle name="Input 3 2 5 13" xfId="5344"/>
    <cellStyle name="Input 3 2 5 14" xfId="5345"/>
    <cellStyle name="Input 3 2 5 2" xfId="5346"/>
    <cellStyle name="Input 3 2 5 2 2" xfId="5347"/>
    <cellStyle name="Input 3 2 5 2 3" xfId="5348"/>
    <cellStyle name="Input 3 2 5 2 4" xfId="5349"/>
    <cellStyle name="Input 3 2 5 2 5" xfId="5350"/>
    <cellStyle name="Input 3 2 5 2 6" xfId="5351"/>
    <cellStyle name="Input 3 2 5 2 7" xfId="5352"/>
    <cellStyle name="Input 3 2 5 3" xfId="5353"/>
    <cellStyle name="Input 3 2 5 3 2" xfId="5354"/>
    <cellStyle name="Input 3 2 5 3 3" xfId="5355"/>
    <cellStyle name="Input 3 2 5 3 4" xfId="5356"/>
    <cellStyle name="Input 3 2 5 3 5" xfId="5357"/>
    <cellStyle name="Input 3 2 5 3 6" xfId="5358"/>
    <cellStyle name="Input 3 2 5 3 7" xfId="5359"/>
    <cellStyle name="Input 3 2 5 4" xfId="5360"/>
    <cellStyle name="Input 3 2 5 4 2" xfId="5361"/>
    <cellStyle name="Input 3 2 5 4 3" xfId="5362"/>
    <cellStyle name="Input 3 2 5 4 4" xfId="5363"/>
    <cellStyle name="Input 3 2 5 4 5" xfId="5364"/>
    <cellStyle name="Input 3 2 5 4 6" xfId="5365"/>
    <cellStyle name="Input 3 2 5 4 7" xfId="5366"/>
    <cellStyle name="Input 3 2 5 5" xfId="5367"/>
    <cellStyle name="Input 3 2 5 5 2" xfId="5368"/>
    <cellStyle name="Input 3 2 5 5 3" xfId="5369"/>
    <cellStyle name="Input 3 2 5 5 4" xfId="5370"/>
    <cellStyle name="Input 3 2 5 5 5" xfId="5371"/>
    <cellStyle name="Input 3 2 5 5 6" xfId="5372"/>
    <cellStyle name="Input 3 2 5 5 7" xfId="5373"/>
    <cellStyle name="Input 3 2 5 6" xfId="5374"/>
    <cellStyle name="Input 3 2 5 6 2" xfId="5375"/>
    <cellStyle name="Input 3 2 5 6 3" xfId="5376"/>
    <cellStyle name="Input 3 2 5 6 4" xfId="5377"/>
    <cellStyle name="Input 3 2 5 6 5" xfId="5378"/>
    <cellStyle name="Input 3 2 5 6 6" xfId="5379"/>
    <cellStyle name="Input 3 2 5 6 7" xfId="5380"/>
    <cellStyle name="Input 3 2 5 7" xfId="5381"/>
    <cellStyle name="Input 3 2 5 7 2" xfId="5382"/>
    <cellStyle name="Input 3 2 5 7 3" xfId="5383"/>
    <cellStyle name="Input 3 2 5 7 4" xfId="5384"/>
    <cellStyle name="Input 3 2 5 7 5" xfId="5385"/>
    <cellStyle name="Input 3 2 5 7 6" xfId="5386"/>
    <cellStyle name="Input 3 2 5 7 7" xfId="5387"/>
    <cellStyle name="Input 3 2 5 8" xfId="5388"/>
    <cellStyle name="Input 3 2 5 8 2" xfId="5389"/>
    <cellStyle name="Input 3 2 5 8 3" xfId="5390"/>
    <cellStyle name="Input 3 2 5 8 4" xfId="5391"/>
    <cellStyle name="Input 3 2 5 8 5" xfId="5392"/>
    <cellStyle name="Input 3 2 5 8 6" xfId="5393"/>
    <cellStyle name="Input 3 2 5 8 7" xfId="5394"/>
    <cellStyle name="Input 3 2 5 9" xfId="5395"/>
    <cellStyle name="Input 3 2 5 9 2" xfId="5396"/>
    <cellStyle name="Input 3 2 5 9 3" xfId="5397"/>
    <cellStyle name="Input 3 2 5 9 4" xfId="5398"/>
    <cellStyle name="Input 3 2 5 9 5" xfId="5399"/>
    <cellStyle name="Input 3 2 5 9 6" xfId="5400"/>
    <cellStyle name="Input 3 2 5 9 7" xfId="5401"/>
    <cellStyle name="Input 3 2 6" xfId="5402"/>
    <cellStyle name="Input 3 2 6 2" xfId="5403"/>
    <cellStyle name="Input 3 2 6 3" xfId="5404"/>
    <cellStyle name="Input 3 2 6 4" xfId="5405"/>
    <cellStyle name="Input 3 2 6 5" xfId="5406"/>
    <cellStyle name="Input 3 2 6 6" xfId="5407"/>
    <cellStyle name="Input 3 2 6 7" xfId="5408"/>
    <cellStyle name="Input 3 2 7" xfId="5409"/>
    <cellStyle name="Input 3 2 7 2" xfId="5410"/>
    <cellStyle name="Input 3 2 7 3" xfId="5411"/>
    <cellStyle name="Input 3 2 7 4" xfId="5412"/>
    <cellStyle name="Input 3 2 7 5" xfId="5413"/>
    <cellStyle name="Input 3 2 7 6" xfId="5414"/>
    <cellStyle name="Input 3 2 7 7" xfId="5415"/>
    <cellStyle name="Input 3 2 8" xfId="5416"/>
    <cellStyle name="Input 3 2 8 2" xfId="5417"/>
    <cellStyle name="Input 3 2 8 3" xfId="5418"/>
    <cellStyle name="Input 3 2 8 4" xfId="5419"/>
    <cellStyle name="Input 3 2 8 5" xfId="5420"/>
    <cellStyle name="Input 3 2 8 6" xfId="5421"/>
    <cellStyle name="Input 3 2 8 7" xfId="5422"/>
    <cellStyle name="Input 3 2 9" xfId="5423"/>
    <cellStyle name="Input 3 2 9 2" xfId="5424"/>
    <cellStyle name="Input 3 2 9 3" xfId="5425"/>
    <cellStyle name="Input 3 2 9 4" xfId="5426"/>
    <cellStyle name="Input 3 2 9 5" xfId="5427"/>
    <cellStyle name="Input 3 2 9 6" xfId="5428"/>
    <cellStyle name="Input 3 2 9 7" xfId="5429"/>
    <cellStyle name="Input 3 3" xfId="5430"/>
    <cellStyle name="Input 3 3 10" xfId="5431"/>
    <cellStyle name="Input 3 3 10 2" xfId="5432"/>
    <cellStyle name="Input 3 3 10 3" xfId="5433"/>
    <cellStyle name="Input 3 3 10 4" xfId="5434"/>
    <cellStyle name="Input 3 3 10 5" xfId="5435"/>
    <cellStyle name="Input 3 3 10 6" xfId="5436"/>
    <cellStyle name="Input 3 3 10 7" xfId="5437"/>
    <cellStyle name="Input 3 3 11" xfId="5438"/>
    <cellStyle name="Input 3 3 12" xfId="5439"/>
    <cellStyle name="Input 3 3 13" xfId="5440"/>
    <cellStyle name="Input 3 3 14" xfId="5441"/>
    <cellStyle name="Input 3 3 2" xfId="5442"/>
    <cellStyle name="Input 3 3 2 2" xfId="5443"/>
    <cellStyle name="Input 3 3 2 3" xfId="5444"/>
    <cellStyle name="Input 3 3 2 4" xfId="5445"/>
    <cellStyle name="Input 3 3 2 5" xfId="5446"/>
    <cellStyle name="Input 3 3 2 6" xfId="5447"/>
    <cellStyle name="Input 3 3 2 7" xfId="5448"/>
    <cellStyle name="Input 3 3 3" xfId="5449"/>
    <cellStyle name="Input 3 3 3 2" xfId="5450"/>
    <cellStyle name="Input 3 3 3 3" xfId="5451"/>
    <cellStyle name="Input 3 3 3 4" xfId="5452"/>
    <cellStyle name="Input 3 3 3 5" xfId="5453"/>
    <cellStyle name="Input 3 3 3 6" xfId="5454"/>
    <cellStyle name="Input 3 3 3 7" xfId="5455"/>
    <cellStyle name="Input 3 3 4" xfId="5456"/>
    <cellStyle name="Input 3 3 4 2" xfId="5457"/>
    <cellStyle name="Input 3 3 4 3" xfId="5458"/>
    <cellStyle name="Input 3 3 4 4" xfId="5459"/>
    <cellStyle name="Input 3 3 4 5" xfId="5460"/>
    <cellStyle name="Input 3 3 4 6" xfId="5461"/>
    <cellStyle name="Input 3 3 4 7" xfId="5462"/>
    <cellStyle name="Input 3 3 5" xfId="5463"/>
    <cellStyle name="Input 3 3 5 2" xfId="5464"/>
    <cellStyle name="Input 3 3 5 3" xfId="5465"/>
    <cellStyle name="Input 3 3 5 4" xfId="5466"/>
    <cellStyle name="Input 3 3 5 5" xfId="5467"/>
    <cellStyle name="Input 3 3 5 6" xfId="5468"/>
    <cellStyle name="Input 3 3 5 7" xfId="5469"/>
    <cellStyle name="Input 3 3 6" xfId="5470"/>
    <cellStyle name="Input 3 3 6 2" xfId="5471"/>
    <cellStyle name="Input 3 3 6 3" xfId="5472"/>
    <cellStyle name="Input 3 3 6 4" xfId="5473"/>
    <cellStyle name="Input 3 3 6 5" xfId="5474"/>
    <cellStyle name="Input 3 3 6 6" xfId="5475"/>
    <cellStyle name="Input 3 3 6 7" xfId="5476"/>
    <cellStyle name="Input 3 3 7" xfId="5477"/>
    <cellStyle name="Input 3 3 7 2" xfId="5478"/>
    <cellStyle name="Input 3 3 7 3" xfId="5479"/>
    <cellStyle name="Input 3 3 7 4" xfId="5480"/>
    <cellStyle name="Input 3 3 7 5" xfId="5481"/>
    <cellStyle name="Input 3 3 7 6" xfId="5482"/>
    <cellStyle name="Input 3 3 7 7" xfId="5483"/>
    <cellStyle name="Input 3 3 8" xfId="5484"/>
    <cellStyle name="Input 3 3 8 2" xfId="5485"/>
    <cellStyle name="Input 3 3 8 3" xfId="5486"/>
    <cellStyle name="Input 3 3 8 4" xfId="5487"/>
    <cellStyle name="Input 3 3 8 5" xfId="5488"/>
    <cellStyle name="Input 3 3 8 6" xfId="5489"/>
    <cellStyle name="Input 3 3 8 7" xfId="5490"/>
    <cellStyle name="Input 3 3 9" xfId="5491"/>
    <cellStyle name="Input 3 3 9 2" xfId="5492"/>
    <cellStyle name="Input 3 3 9 3" xfId="5493"/>
    <cellStyle name="Input 3 3 9 4" xfId="5494"/>
    <cellStyle name="Input 3 3 9 5" xfId="5495"/>
    <cellStyle name="Input 3 3 9 6" xfId="5496"/>
    <cellStyle name="Input 3 3 9 7" xfId="5497"/>
    <cellStyle name="Input 3 4" xfId="5498"/>
    <cellStyle name="Input 3 4 10" xfId="5499"/>
    <cellStyle name="Input 3 4 10 2" xfId="5500"/>
    <cellStyle name="Input 3 4 10 3" xfId="5501"/>
    <cellStyle name="Input 3 4 10 4" xfId="5502"/>
    <cellStyle name="Input 3 4 10 5" xfId="5503"/>
    <cellStyle name="Input 3 4 10 6" xfId="5504"/>
    <cellStyle name="Input 3 4 10 7" xfId="5505"/>
    <cellStyle name="Input 3 4 11" xfId="5506"/>
    <cellStyle name="Input 3 4 12" xfId="5507"/>
    <cellStyle name="Input 3 4 13" xfId="5508"/>
    <cellStyle name="Input 3 4 14" xfId="5509"/>
    <cellStyle name="Input 3 4 2" xfId="5510"/>
    <cellStyle name="Input 3 4 2 2" xfId="5511"/>
    <cellStyle name="Input 3 4 2 3" xfId="5512"/>
    <cellStyle name="Input 3 4 2 4" xfId="5513"/>
    <cellStyle name="Input 3 4 2 5" xfId="5514"/>
    <cellStyle name="Input 3 4 2 6" xfId="5515"/>
    <cellStyle name="Input 3 4 2 7" xfId="5516"/>
    <cellStyle name="Input 3 4 3" xfId="5517"/>
    <cellStyle name="Input 3 4 3 2" xfId="5518"/>
    <cellStyle name="Input 3 4 3 3" xfId="5519"/>
    <cellStyle name="Input 3 4 3 4" xfId="5520"/>
    <cellStyle name="Input 3 4 3 5" xfId="5521"/>
    <cellStyle name="Input 3 4 3 6" xfId="5522"/>
    <cellStyle name="Input 3 4 3 7" xfId="5523"/>
    <cellStyle name="Input 3 4 4" xfId="5524"/>
    <cellStyle name="Input 3 4 4 2" xfId="5525"/>
    <cellStyle name="Input 3 4 4 3" xfId="5526"/>
    <cellStyle name="Input 3 4 4 4" xfId="5527"/>
    <cellStyle name="Input 3 4 4 5" xfId="5528"/>
    <cellStyle name="Input 3 4 4 6" xfId="5529"/>
    <cellStyle name="Input 3 4 4 7" xfId="5530"/>
    <cellStyle name="Input 3 4 5" xfId="5531"/>
    <cellStyle name="Input 3 4 5 2" xfId="5532"/>
    <cellStyle name="Input 3 4 5 3" xfId="5533"/>
    <cellStyle name="Input 3 4 5 4" xfId="5534"/>
    <cellStyle name="Input 3 4 5 5" xfId="5535"/>
    <cellStyle name="Input 3 4 5 6" xfId="5536"/>
    <cellStyle name="Input 3 4 5 7" xfId="5537"/>
    <cellStyle name="Input 3 4 6" xfId="5538"/>
    <cellStyle name="Input 3 4 6 2" xfId="5539"/>
    <cellStyle name="Input 3 4 6 3" xfId="5540"/>
    <cellStyle name="Input 3 4 6 4" xfId="5541"/>
    <cellStyle name="Input 3 4 6 5" xfId="5542"/>
    <cellStyle name="Input 3 4 6 6" xfId="5543"/>
    <cellStyle name="Input 3 4 6 7" xfId="5544"/>
    <cellStyle name="Input 3 4 7" xfId="5545"/>
    <cellStyle name="Input 3 4 7 2" xfId="5546"/>
    <cellStyle name="Input 3 4 7 3" xfId="5547"/>
    <cellStyle name="Input 3 4 7 4" xfId="5548"/>
    <cellStyle name="Input 3 4 7 5" xfId="5549"/>
    <cellStyle name="Input 3 4 7 6" xfId="5550"/>
    <cellStyle name="Input 3 4 7 7" xfId="5551"/>
    <cellStyle name="Input 3 4 8" xfId="5552"/>
    <cellStyle name="Input 3 4 8 2" xfId="5553"/>
    <cellStyle name="Input 3 4 8 3" xfId="5554"/>
    <cellStyle name="Input 3 4 8 4" xfId="5555"/>
    <cellStyle name="Input 3 4 8 5" xfId="5556"/>
    <cellStyle name="Input 3 4 8 6" xfId="5557"/>
    <cellStyle name="Input 3 4 8 7" xfId="5558"/>
    <cellStyle name="Input 3 4 9" xfId="5559"/>
    <cellStyle name="Input 3 4 9 2" xfId="5560"/>
    <cellStyle name="Input 3 4 9 3" xfId="5561"/>
    <cellStyle name="Input 3 4 9 4" xfId="5562"/>
    <cellStyle name="Input 3 4 9 5" xfId="5563"/>
    <cellStyle name="Input 3 4 9 6" xfId="5564"/>
    <cellStyle name="Input 3 4 9 7" xfId="5565"/>
    <cellStyle name="Input 3 5" xfId="5566"/>
    <cellStyle name="Input 3 5 10" xfId="5567"/>
    <cellStyle name="Input 3 5 10 2" xfId="5568"/>
    <cellStyle name="Input 3 5 10 3" xfId="5569"/>
    <cellStyle name="Input 3 5 10 4" xfId="5570"/>
    <cellStyle name="Input 3 5 10 5" xfId="5571"/>
    <cellStyle name="Input 3 5 10 6" xfId="5572"/>
    <cellStyle name="Input 3 5 10 7" xfId="5573"/>
    <cellStyle name="Input 3 5 11" xfId="5574"/>
    <cellStyle name="Input 3 5 12" xfId="5575"/>
    <cellStyle name="Input 3 5 13" xfId="5576"/>
    <cellStyle name="Input 3 5 14" xfId="5577"/>
    <cellStyle name="Input 3 5 2" xfId="5578"/>
    <cellStyle name="Input 3 5 2 2" xfId="5579"/>
    <cellStyle name="Input 3 5 2 3" xfId="5580"/>
    <cellStyle name="Input 3 5 2 4" xfId="5581"/>
    <cellStyle name="Input 3 5 2 5" xfId="5582"/>
    <cellStyle name="Input 3 5 2 6" xfId="5583"/>
    <cellStyle name="Input 3 5 2 7" xfId="5584"/>
    <cellStyle name="Input 3 5 3" xfId="5585"/>
    <cellStyle name="Input 3 5 3 2" xfId="5586"/>
    <cellStyle name="Input 3 5 3 3" xfId="5587"/>
    <cellStyle name="Input 3 5 3 4" xfId="5588"/>
    <cellStyle name="Input 3 5 3 5" xfId="5589"/>
    <cellStyle name="Input 3 5 3 6" xfId="5590"/>
    <cellStyle name="Input 3 5 3 7" xfId="5591"/>
    <cellStyle name="Input 3 5 4" xfId="5592"/>
    <cellStyle name="Input 3 5 4 2" xfId="5593"/>
    <cellStyle name="Input 3 5 4 3" xfId="5594"/>
    <cellStyle name="Input 3 5 4 4" xfId="5595"/>
    <cellStyle name="Input 3 5 4 5" xfId="5596"/>
    <cellStyle name="Input 3 5 4 6" xfId="5597"/>
    <cellStyle name="Input 3 5 4 7" xfId="5598"/>
    <cellStyle name="Input 3 5 5" xfId="5599"/>
    <cellStyle name="Input 3 5 5 2" xfId="5600"/>
    <cellStyle name="Input 3 5 5 3" xfId="5601"/>
    <cellStyle name="Input 3 5 5 4" xfId="5602"/>
    <cellStyle name="Input 3 5 5 5" xfId="5603"/>
    <cellStyle name="Input 3 5 5 6" xfId="5604"/>
    <cellStyle name="Input 3 5 5 7" xfId="5605"/>
    <cellStyle name="Input 3 5 6" xfId="5606"/>
    <cellStyle name="Input 3 5 6 2" xfId="5607"/>
    <cellStyle name="Input 3 5 6 3" xfId="5608"/>
    <cellStyle name="Input 3 5 6 4" xfId="5609"/>
    <cellStyle name="Input 3 5 6 5" xfId="5610"/>
    <cellStyle name="Input 3 5 6 6" xfId="5611"/>
    <cellStyle name="Input 3 5 6 7" xfId="5612"/>
    <cellStyle name="Input 3 5 7" xfId="5613"/>
    <cellStyle name="Input 3 5 7 2" xfId="5614"/>
    <cellStyle name="Input 3 5 7 3" xfId="5615"/>
    <cellStyle name="Input 3 5 7 4" xfId="5616"/>
    <cellStyle name="Input 3 5 7 5" xfId="5617"/>
    <cellStyle name="Input 3 5 7 6" xfId="5618"/>
    <cellStyle name="Input 3 5 7 7" xfId="5619"/>
    <cellStyle name="Input 3 5 8" xfId="5620"/>
    <cellStyle name="Input 3 5 8 2" xfId="5621"/>
    <cellStyle name="Input 3 5 8 3" xfId="5622"/>
    <cellStyle name="Input 3 5 8 4" xfId="5623"/>
    <cellStyle name="Input 3 5 8 5" xfId="5624"/>
    <cellStyle name="Input 3 5 8 6" xfId="5625"/>
    <cellStyle name="Input 3 5 8 7" xfId="5626"/>
    <cellStyle name="Input 3 5 9" xfId="5627"/>
    <cellStyle name="Input 3 5 9 2" xfId="5628"/>
    <cellStyle name="Input 3 5 9 3" xfId="5629"/>
    <cellStyle name="Input 3 5 9 4" xfId="5630"/>
    <cellStyle name="Input 3 5 9 5" xfId="5631"/>
    <cellStyle name="Input 3 5 9 6" xfId="5632"/>
    <cellStyle name="Input 3 5 9 7" xfId="5633"/>
    <cellStyle name="Input 3 6" xfId="5634"/>
    <cellStyle name="Input 3 6 10" xfId="5635"/>
    <cellStyle name="Input 3 6 10 2" xfId="5636"/>
    <cellStyle name="Input 3 6 10 3" xfId="5637"/>
    <cellStyle name="Input 3 6 10 4" xfId="5638"/>
    <cellStyle name="Input 3 6 10 5" xfId="5639"/>
    <cellStyle name="Input 3 6 10 6" xfId="5640"/>
    <cellStyle name="Input 3 6 10 7" xfId="5641"/>
    <cellStyle name="Input 3 6 11" xfId="5642"/>
    <cellStyle name="Input 3 6 12" xfId="5643"/>
    <cellStyle name="Input 3 6 13" xfId="5644"/>
    <cellStyle name="Input 3 6 14" xfId="5645"/>
    <cellStyle name="Input 3 6 2" xfId="5646"/>
    <cellStyle name="Input 3 6 2 2" xfId="5647"/>
    <cellStyle name="Input 3 6 2 3" xfId="5648"/>
    <cellStyle name="Input 3 6 2 4" xfId="5649"/>
    <cellStyle name="Input 3 6 2 5" xfId="5650"/>
    <cellStyle name="Input 3 6 2 6" xfId="5651"/>
    <cellStyle name="Input 3 6 2 7" xfId="5652"/>
    <cellStyle name="Input 3 6 3" xfId="5653"/>
    <cellStyle name="Input 3 6 3 2" xfId="5654"/>
    <cellStyle name="Input 3 6 3 3" xfId="5655"/>
    <cellStyle name="Input 3 6 3 4" xfId="5656"/>
    <cellStyle name="Input 3 6 3 5" xfId="5657"/>
    <cellStyle name="Input 3 6 3 6" xfId="5658"/>
    <cellStyle name="Input 3 6 3 7" xfId="5659"/>
    <cellStyle name="Input 3 6 4" xfId="5660"/>
    <cellStyle name="Input 3 6 4 2" xfId="5661"/>
    <cellStyle name="Input 3 6 4 3" xfId="5662"/>
    <cellStyle name="Input 3 6 4 4" xfId="5663"/>
    <cellStyle name="Input 3 6 4 5" xfId="5664"/>
    <cellStyle name="Input 3 6 4 6" xfId="5665"/>
    <cellStyle name="Input 3 6 4 7" xfId="5666"/>
    <cellStyle name="Input 3 6 5" xfId="5667"/>
    <cellStyle name="Input 3 6 5 2" xfId="5668"/>
    <cellStyle name="Input 3 6 5 3" xfId="5669"/>
    <cellStyle name="Input 3 6 5 4" xfId="5670"/>
    <cellStyle name="Input 3 6 5 5" xfId="5671"/>
    <cellStyle name="Input 3 6 5 6" xfId="5672"/>
    <cellStyle name="Input 3 6 5 7" xfId="5673"/>
    <cellStyle name="Input 3 6 6" xfId="5674"/>
    <cellStyle name="Input 3 6 6 2" xfId="5675"/>
    <cellStyle name="Input 3 6 6 3" xfId="5676"/>
    <cellStyle name="Input 3 6 6 4" xfId="5677"/>
    <cellStyle name="Input 3 6 6 5" xfId="5678"/>
    <cellStyle name="Input 3 6 6 6" xfId="5679"/>
    <cellStyle name="Input 3 6 6 7" xfId="5680"/>
    <cellStyle name="Input 3 6 7" xfId="5681"/>
    <cellStyle name="Input 3 6 7 2" xfId="5682"/>
    <cellStyle name="Input 3 6 7 3" xfId="5683"/>
    <cellStyle name="Input 3 6 7 4" xfId="5684"/>
    <cellStyle name="Input 3 6 7 5" xfId="5685"/>
    <cellStyle name="Input 3 6 7 6" xfId="5686"/>
    <cellStyle name="Input 3 6 7 7" xfId="5687"/>
    <cellStyle name="Input 3 6 8" xfId="5688"/>
    <cellStyle name="Input 3 6 8 2" xfId="5689"/>
    <cellStyle name="Input 3 6 8 3" xfId="5690"/>
    <cellStyle name="Input 3 6 8 4" xfId="5691"/>
    <cellStyle name="Input 3 6 8 5" xfId="5692"/>
    <cellStyle name="Input 3 6 8 6" xfId="5693"/>
    <cellStyle name="Input 3 6 8 7" xfId="5694"/>
    <cellStyle name="Input 3 6 9" xfId="5695"/>
    <cellStyle name="Input 3 6 9 2" xfId="5696"/>
    <cellStyle name="Input 3 6 9 3" xfId="5697"/>
    <cellStyle name="Input 3 6 9 4" xfId="5698"/>
    <cellStyle name="Input 3 6 9 5" xfId="5699"/>
    <cellStyle name="Input 3 6 9 6" xfId="5700"/>
    <cellStyle name="Input 3 6 9 7" xfId="5701"/>
    <cellStyle name="Input 3 7" xfId="5702"/>
    <cellStyle name="Input 3 7 2" xfId="5703"/>
    <cellStyle name="Input 3 7 3" xfId="5704"/>
    <cellStyle name="Input 3 7 4" xfId="5705"/>
    <cellStyle name="Input 3 7 5" xfId="5706"/>
    <cellStyle name="Input 3 7 6" xfId="5707"/>
    <cellStyle name="Input 3 7 7" xfId="5708"/>
    <cellStyle name="Input 3 8" xfId="5709"/>
    <cellStyle name="Input 3 8 2" xfId="5710"/>
    <cellStyle name="Input 3 8 3" xfId="5711"/>
    <cellStyle name="Input 3 8 4" xfId="5712"/>
    <cellStyle name="Input 3 8 5" xfId="5713"/>
    <cellStyle name="Input 3 8 6" xfId="5714"/>
    <cellStyle name="Input 3 8 7" xfId="5715"/>
    <cellStyle name="Input 3 9" xfId="5716"/>
    <cellStyle name="Input 3 9 2" xfId="5717"/>
    <cellStyle name="Input 3 9 3" xfId="5718"/>
    <cellStyle name="Input 3 9 4" xfId="5719"/>
    <cellStyle name="Input 3 9 5" xfId="5720"/>
    <cellStyle name="Input 3 9 6" xfId="5721"/>
    <cellStyle name="Input 3 9 7" xfId="5722"/>
    <cellStyle name="Input Numbers" xfId="86"/>
    <cellStyle name="Input Text" xfId="87"/>
    <cellStyle name="Input Text 2" xfId="222"/>
    <cellStyle name="Linked Cell 2" xfId="88"/>
    <cellStyle name="Linked Cell 2 2" xfId="5723"/>
    <cellStyle name="Linked Cell 2 2 10" xfId="5724"/>
    <cellStyle name="Linked Cell 2 2 10 2" xfId="5725"/>
    <cellStyle name="Linked Cell 2 2 10 3" xfId="5726"/>
    <cellStyle name="Linked Cell 2 2 10 4" xfId="5727"/>
    <cellStyle name="Linked Cell 2 2 10 5" xfId="5728"/>
    <cellStyle name="Linked Cell 2 2 11" xfId="5729"/>
    <cellStyle name="Linked Cell 2 2 12" xfId="5730"/>
    <cellStyle name="Linked Cell 2 2 13" xfId="5731"/>
    <cellStyle name="Linked Cell 2 2 2" xfId="5732"/>
    <cellStyle name="Linked Cell 2 2 2 2" xfId="5733"/>
    <cellStyle name="Linked Cell 2 2 2 3" xfId="5734"/>
    <cellStyle name="Linked Cell 2 2 2 4" xfId="5735"/>
    <cellStyle name="Linked Cell 2 2 2 5" xfId="5736"/>
    <cellStyle name="Linked Cell 2 2 3" xfId="5737"/>
    <cellStyle name="Linked Cell 2 2 3 2" xfId="5738"/>
    <cellStyle name="Linked Cell 2 2 3 3" xfId="5739"/>
    <cellStyle name="Linked Cell 2 2 3 4" xfId="5740"/>
    <cellStyle name="Linked Cell 2 2 3 5" xfId="5741"/>
    <cellStyle name="Linked Cell 2 2 4" xfId="5742"/>
    <cellStyle name="Linked Cell 2 2 4 2" xfId="5743"/>
    <cellStyle name="Linked Cell 2 2 4 3" xfId="5744"/>
    <cellStyle name="Linked Cell 2 2 4 4" xfId="5745"/>
    <cellStyle name="Linked Cell 2 2 4 5" xfId="5746"/>
    <cellStyle name="Linked Cell 2 2 5" xfId="5747"/>
    <cellStyle name="Linked Cell 2 2 5 2" xfId="5748"/>
    <cellStyle name="Linked Cell 2 2 5 3" xfId="5749"/>
    <cellStyle name="Linked Cell 2 2 5 4" xfId="5750"/>
    <cellStyle name="Linked Cell 2 2 5 5" xfId="5751"/>
    <cellStyle name="Linked Cell 2 2 6" xfId="5752"/>
    <cellStyle name="Linked Cell 2 2 6 2" xfId="5753"/>
    <cellStyle name="Linked Cell 2 2 6 3" xfId="5754"/>
    <cellStyle name="Linked Cell 2 2 6 4" xfId="5755"/>
    <cellStyle name="Linked Cell 2 2 6 5" xfId="5756"/>
    <cellStyle name="Linked Cell 2 2 7" xfId="5757"/>
    <cellStyle name="Linked Cell 2 2 7 2" xfId="5758"/>
    <cellStyle name="Linked Cell 2 2 7 3" xfId="5759"/>
    <cellStyle name="Linked Cell 2 2 7 4" xfId="5760"/>
    <cellStyle name="Linked Cell 2 2 7 5" xfId="5761"/>
    <cellStyle name="Linked Cell 2 2 8" xfId="5762"/>
    <cellStyle name="Linked Cell 2 2 8 2" xfId="5763"/>
    <cellStyle name="Linked Cell 2 2 8 3" xfId="5764"/>
    <cellStyle name="Linked Cell 2 2 8 4" xfId="5765"/>
    <cellStyle name="Linked Cell 2 2 8 5" xfId="5766"/>
    <cellStyle name="Linked Cell 2 2 9" xfId="5767"/>
    <cellStyle name="Linked Cell 2 2 9 2" xfId="5768"/>
    <cellStyle name="Linked Cell 2 2 9 3" xfId="5769"/>
    <cellStyle name="Linked Cell 2 2 9 4" xfId="5770"/>
    <cellStyle name="Linked Cell 2 2 9 5" xfId="5771"/>
    <cellStyle name="Linked Cell 2 3" xfId="5772"/>
    <cellStyle name="Linked Cell 2 3 2" xfId="5773"/>
    <cellStyle name="Linked Cell 2 3 3" xfId="5774"/>
    <cellStyle name="Linked Cell 2 3 4" xfId="5775"/>
    <cellStyle name="Linked Cell 2 3 5" xfId="5776"/>
    <cellStyle name="MajorHeading" xfId="89"/>
    <cellStyle name="Neutral 2" xfId="90"/>
    <cellStyle name="Normal" xfId="0" builtinId="0"/>
    <cellStyle name="Normal 10" xfId="11"/>
    <cellStyle name="Normal 11" xfId="91"/>
    <cellStyle name="Normal 11 10" xfId="5777"/>
    <cellStyle name="Normal 11 2" xfId="92"/>
    <cellStyle name="Normal 11 2 2" xfId="93"/>
    <cellStyle name="Normal 11 2 2 2" xfId="223"/>
    <cellStyle name="Normal 11 2 2 2 2" xfId="320"/>
    <cellStyle name="Normal 11 2 2 2 2 2" xfId="5778"/>
    <cellStyle name="Normal 11 2 2 2 2 2 2" xfId="5779"/>
    <cellStyle name="Normal 11 2 2 2 2 3" xfId="5780"/>
    <cellStyle name="Normal 11 2 2 2 3" xfId="5781"/>
    <cellStyle name="Normal 11 2 2 2 3 2" xfId="5782"/>
    <cellStyle name="Normal 11 2 2 2 4" xfId="5783"/>
    <cellStyle name="Normal 11 2 2 3" xfId="262"/>
    <cellStyle name="Normal 11 2 2 3 2" xfId="5784"/>
    <cellStyle name="Normal 11 2 2 3 2 2" xfId="5785"/>
    <cellStyle name="Normal 11 2 2 3 3" xfId="5786"/>
    <cellStyle name="Normal 11 2 2 4" xfId="5787"/>
    <cellStyle name="Normal 11 2 2 4 2" xfId="5788"/>
    <cellStyle name="Normal 11 2 2 5" xfId="5789"/>
    <cellStyle name="Normal 11 2 3" xfId="94"/>
    <cellStyle name="Normal 11 2 3 2" xfId="224"/>
    <cellStyle name="Normal 11 2 3 2 2" xfId="321"/>
    <cellStyle name="Normal 11 2 3 2 2 2" xfId="5790"/>
    <cellStyle name="Normal 11 2 3 2 2 2 2" xfId="5791"/>
    <cellStyle name="Normal 11 2 3 2 2 3" xfId="5792"/>
    <cellStyle name="Normal 11 2 3 2 3" xfId="5793"/>
    <cellStyle name="Normal 11 2 3 2 3 2" xfId="5794"/>
    <cellStyle name="Normal 11 2 3 2 4" xfId="5795"/>
    <cellStyle name="Normal 11 2 3 3" xfId="263"/>
    <cellStyle name="Normal 11 2 3 3 2" xfId="5796"/>
    <cellStyle name="Normal 11 2 3 3 2 2" xfId="5797"/>
    <cellStyle name="Normal 11 2 3 3 3" xfId="5798"/>
    <cellStyle name="Normal 11 2 3 4" xfId="5799"/>
    <cellStyle name="Normal 11 2 3 4 2" xfId="5800"/>
    <cellStyle name="Normal 11 2 3 5" xfId="5801"/>
    <cellStyle name="Normal 11 2 4" xfId="95"/>
    <cellStyle name="Normal 11 2 4 2" xfId="225"/>
    <cellStyle name="Normal 11 2 4 2 2" xfId="322"/>
    <cellStyle name="Normal 11 2 4 2 2 2" xfId="5802"/>
    <cellStyle name="Normal 11 2 4 2 2 2 2" xfId="5803"/>
    <cellStyle name="Normal 11 2 4 2 2 3" xfId="5804"/>
    <cellStyle name="Normal 11 2 4 2 3" xfId="5805"/>
    <cellStyle name="Normal 11 2 4 2 3 2" xfId="5806"/>
    <cellStyle name="Normal 11 2 4 2 4" xfId="5807"/>
    <cellStyle name="Normal 11 2 4 3" xfId="264"/>
    <cellStyle name="Normal 11 2 4 3 2" xfId="5808"/>
    <cellStyle name="Normal 11 2 4 3 2 2" xfId="5809"/>
    <cellStyle name="Normal 11 2 4 3 3" xfId="5810"/>
    <cellStyle name="Normal 11 2 4 4" xfId="5811"/>
    <cellStyle name="Normal 11 2 4 4 2" xfId="5812"/>
    <cellStyle name="Normal 11 2 4 5" xfId="5813"/>
    <cellStyle name="Normal 11 2 5" xfId="96"/>
    <cellStyle name="Normal 11 2 5 2" xfId="265"/>
    <cellStyle name="Normal 11 2 5 2 2" xfId="5814"/>
    <cellStyle name="Normal 11 2 5 2 2 2" xfId="5815"/>
    <cellStyle name="Normal 11 2 5 2 3" xfId="5816"/>
    <cellStyle name="Normal 11 2 5 3" xfId="5817"/>
    <cellStyle name="Normal 11 2 5 3 2" xfId="5818"/>
    <cellStyle name="Normal 11 2 5 4" xfId="5819"/>
    <cellStyle name="Normal 11 2 6" xfId="261"/>
    <cellStyle name="Normal 11 2 6 2" xfId="5820"/>
    <cellStyle name="Normal 11 2 6 2 2" xfId="5821"/>
    <cellStyle name="Normal 11 2 6 3" xfId="5822"/>
    <cellStyle name="Normal 11 2 7" xfId="5823"/>
    <cellStyle name="Normal 11 2 7 2" xfId="5824"/>
    <cellStyle name="Normal 11 2 8" xfId="5825"/>
    <cellStyle name="Normal 11 3" xfId="97"/>
    <cellStyle name="Normal 11 3 2" xfId="98"/>
    <cellStyle name="Normal 11 3 2 2" xfId="226"/>
    <cellStyle name="Normal 11 3 2 2 2" xfId="323"/>
    <cellStyle name="Normal 11 3 2 2 2 2" xfId="5826"/>
    <cellStyle name="Normal 11 3 2 2 2 2 2" xfId="5827"/>
    <cellStyle name="Normal 11 3 2 2 2 3" xfId="5828"/>
    <cellStyle name="Normal 11 3 2 2 3" xfId="5829"/>
    <cellStyle name="Normal 11 3 2 2 3 2" xfId="5830"/>
    <cellStyle name="Normal 11 3 2 2 4" xfId="5831"/>
    <cellStyle name="Normal 11 3 2 3" xfId="267"/>
    <cellStyle name="Normal 11 3 2 3 2" xfId="5832"/>
    <cellStyle name="Normal 11 3 2 3 2 2" xfId="5833"/>
    <cellStyle name="Normal 11 3 2 3 3" xfId="5834"/>
    <cellStyle name="Normal 11 3 2 4" xfId="5835"/>
    <cellStyle name="Normal 11 3 2 4 2" xfId="5836"/>
    <cellStyle name="Normal 11 3 2 5" xfId="5837"/>
    <cellStyle name="Normal 11 3 3" xfId="99"/>
    <cellStyle name="Normal 11 3 3 2" xfId="227"/>
    <cellStyle name="Normal 11 3 3 2 2" xfId="324"/>
    <cellStyle name="Normal 11 3 3 2 2 2" xfId="5838"/>
    <cellStyle name="Normal 11 3 3 2 2 2 2" xfId="5839"/>
    <cellStyle name="Normal 11 3 3 2 2 3" xfId="5840"/>
    <cellStyle name="Normal 11 3 3 2 3" xfId="5841"/>
    <cellStyle name="Normal 11 3 3 2 3 2" xfId="5842"/>
    <cellStyle name="Normal 11 3 3 2 4" xfId="5843"/>
    <cellStyle name="Normal 11 3 3 3" xfId="268"/>
    <cellStyle name="Normal 11 3 3 3 2" xfId="5844"/>
    <cellStyle name="Normal 11 3 3 3 2 2" xfId="5845"/>
    <cellStyle name="Normal 11 3 3 3 3" xfId="5846"/>
    <cellStyle name="Normal 11 3 3 4" xfId="5847"/>
    <cellStyle name="Normal 11 3 3 4 2" xfId="5848"/>
    <cellStyle name="Normal 11 3 3 5" xfId="5849"/>
    <cellStyle name="Normal 11 3 4" xfId="100"/>
    <cellStyle name="Normal 11 3 4 2" xfId="228"/>
    <cellStyle name="Normal 11 3 4 2 2" xfId="325"/>
    <cellStyle name="Normal 11 3 4 2 2 2" xfId="5850"/>
    <cellStyle name="Normal 11 3 4 2 2 2 2" xfId="5851"/>
    <cellStyle name="Normal 11 3 4 2 2 3" xfId="5852"/>
    <cellStyle name="Normal 11 3 4 2 3" xfId="5853"/>
    <cellStyle name="Normal 11 3 4 2 3 2" xfId="5854"/>
    <cellStyle name="Normal 11 3 4 2 4" xfId="5855"/>
    <cellStyle name="Normal 11 3 4 3" xfId="269"/>
    <cellStyle name="Normal 11 3 4 3 2" xfId="5856"/>
    <cellStyle name="Normal 11 3 4 3 2 2" xfId="5857"/>
    <cellStyle name="Normal 11 3 4 3 3" xfId="5858"/>
    <cellStyle name="Normal 11 3 4 4" xfId="5859"/>
    <cellStyle name="Normal 11 3 4 4 2" xfId="5860"/>
    <cellStyle name="Normal 11 3 4 5" xfId="5861"/>
    <cellStyle name="Normal 11 3 5" xfId="101"/>
    <cellStyle name="Normal 11 3 5 2" xfId="270"/>
    <cellStyle name="Normal 11 3 5 2 2" xfId="5862"/>
    <cellStyle name="Normal 11 3 5 2 2 2" xfId="5863"/>
    <cellStyle name="Normal 11 3 5 2 3" xfId="5864"/>
    <cellStyle name="Normal 11 3 5 3" xfId="5865"/>
    <cellStyle name="Normal 11 3 5 3 2" xfId="5866"/>
    <cellStyle name="Normal 11 3 5 4" xfId="5867"/>
    <cellStyle name="Normal 11 3 6" xfId="266"/>
    <cellStyle name="Normal 11 3 6 2" xfId="5868"/>
    <cellStyle name="Normal 11 3 6 2 2" xfId="5869"/>
    <cellStyle name="Normal 11 3 6 3" xfId="5870"/>
    <cellStyle name="Normal 11 3 7" xfId="5871"/>
    <cellStyle name="Normal 11 3 7 2" xfId="5872"/>
    <cellStyle name="Normal 11 3 8" xfId="5873"/>
    <cellStyle name="Normal 11 4" xfId="102"/>
    <cellStyle name="Normal 11 4 2" xfId="229"/>
    <cellStyle name="Normal 11 4 2 2" xfId="326"/>
    <cellStyle name="Normal 11 4 2 2 2" xfId="5874"/>
    <cellStyle name="Normal 11 4 2 2 2 2" xfId="5875"/>
    <cellStyle name="Normal 11 4 2 2 3" xfId="5876"/>
    <cellStyle name="Normal 11 4 2 3" xfId="5877"/>
    <cellStyle name="Normal 11 4 2 3 2" xfId="5878"/>
    <cellStyle name="Normal 11 4 2 4" xfId="5879"/>
    <cellStyle name="Normal 11 4 3" xfId="271"/>
    <cellStyle name="Normal 11 4 3 2" xfId="5880"/>
    <cellStyle name="Normal 11 4 3 2 2" xfId="5881"/>
    <cellStyle name="Normal 11 4 3 3" xfId="5882"/>
    <cellStyle name="Normal 11 4 4" xfId="5883"/>
    <cellStyle name="Normal 11 4 4 2" xfId="5884"/>
    <cellStyle name="Normal 11 4 5" xfId="5885"/>
    <cellStyle name="Normal 11 5" xfId="103"/>
    <cellStyle name="Normal 11 5 2" xfId="230"/>
    <cellStyle name="Normal 11 5 2 2" xfId="327"/>
    <cellStyle name="Normal 11 5 2 2 2" xfId="5886"/>
    <cellStyle name="Normal 11 5 2 2 2 2" xfId="5887"/>
    <cellStyle name="Normal 11 5 2 2 3" xfId="5888"/>
    <cellStyle name="Normal 11 5 2 3" xfId="5889"/>
    <cellStyle name="Normal 11 5 2 3 2" xfId="5890"/>
    <cellStyle name="Normal 11 5 2 4" xfId="5891"/>
    <cellStyle name="Normal 11 5 3" xfId="272"/>
    <cellStyle name="Normal 11 5 3 2" xfId="5892"/>
    <cellStyle name="Normal 11 5 3 2 2" xfId="5893"/>
    <cellStyle name="Normal 11 5 3 3" xfId="5894"/>
    <cellStyle name="Normal 11 5 4" xfId="5895"/>
    <cellStyle name="Normal 11 5 4 2" xfId="5896"/>
    <cellStyle name="Normal 11 5 5" xfId="5897"/>
    <cellStyle name="Normal 11 6" xfId="104"/>
    <cellStyle name="Normal 11 6 2" xfId="231"/>
    <cellStyle name="Normal 11 6 2 2" xfId="328"/>
    <cellStyle name="Normal 11 6 2 2 2" xfId="5898"/>
    <cellStyle name="Normal 11 6 2 2 2 2" xfId="5899"/>
    <cellStyle name="Normal 11 6 2 2 3" xfId="5900"/>
    <cellStyle name="Normal 11 6 2 3" xfId="5901"/>
    <cellStyle name="Normal 11 6 2 3 2" xfId="5902"/>
    <cellStyle name="Normal 11 6 2 4" xfId="5903"/>
    <cellStyle name="Normal 11 6 3" xfId="273"/>
    <cellStyle name="Normal 11 6 3 2" xfId="5904"/>
    <cellStyle name="Normal 11 6 3 2 2" xfId="5905"/>
    <cellStyle name="Normal 11 6 3 3" xfId="5906"/>
    <cellStyle name="Normal 11 6 4" xfId="5907"/>
    <cellStyle name="Normal 11 6 4 2" xfId="5908"/>
    <cellStyle name="Normal 11 6 5" xfId="5909"/>
    <cellStyle name="Normal 11 7" xfId="105"/>
    <cellStyle name="Normal 11 7 2" xfId="274"/>
    <cellStyle name="Normal 11 7 2 2" xfId="5910"/>
    <cellStyle name="Normal 11 7 2 2 2" xfId="5911"/>
    <cellStyle name="Normal 11 7 2 3" xfId="5912"/>
    <cellStyle name="Normal 11 7 3" xfId="5913"/>
    <cellStyle name="Normal 11 7 3 2" xfId="5914"/>
    <cellStyle name="Normal 11 7 4" xfId="5915"/>
    <cellStyle name="Normal 11 8" xfId="260"/>
    <cellStyle name="Normal 11 8 2" xfId="5916"/>
    <cellStyle name="Normal 11 8 2 2" xfId="5917"/>
    <cellStyle name="Normal 11 8 3" xfId="5918"/>
    <cellStyle name="Normal 11 9" xfId="5919"/>
    <cellStyle name="Normal 11 9 2" xfId="5920"/>
    <cellStyle name="Normal 12" xfId="106"/>
    <cellStyle name="Normal 12 10" xfId="5921"/>
    <cellStyle name="Normal 12 11" xfId="107"/>
    <cellStyle name="Normal 12 2" xfId="108"/>
    <cellStyle name="Normal 12 2 2" xfId="109"/>
    <cellStyle name="Normal 12 2 2 2" xfId="232"/>
    <cellStyle name="Normal 12 2 2 2 2" xfId="329"/>
    <cellStyle name="Normal 12 2 2 2 2 2" xfId="5922"/>
    <cellStyle name="Normal 12 2 2 2 2 2 2" xfId="5923"/>
    <cellStyle name="Normal 12 2 2 2 2 3" xfId="5924"/>
    <cellStyle name="Normal 12 2 2 2 3" xfId="5925"/>
    <cellStyle name="Normal 12 2 2 2 3 2" xfId="5926"/>
    <cellStyle name="Normal 12 2 2 2 4" xfId="5927"/>
    <cellStyle name="Normal 12 2 2 3" xfId="277"/>
    <cellStyle name="Normal 12 2 2 3 2" xfId="5928"/>
    <cellStyle name="Normal 12 2 2 3 2 2" xfId="5929"/>
    <cellStyle name="Normal 12 2 2 3 3" xfId="5930"/>
    <cellStyle name="Normal 12 2 2 4" xfId="5931"/>
    <cellStyle name="Normal 12 2 2 4 2" xfId="5932"/>
    <cellStyle name="Normal 12 2 2 5" xfId="5933"/>
    <cellStyle name="Normal 12 2 3" xfId="110"/>
    <cellStyle name="Normal 12 2 3 2" xfId="233"/>
    <cellStyle name="Normal 12 2 3 2 2" xfId="330"/>
    <cellStyle name="Normal 12 2 3 2 2 2" xfId="5934"/>
    <cellStyle name="Normal 12 2 3 2 2 2 2" xfId="5935"/>
    <cellStyle name="Normal 12 2 3 2 2 3" xfId="5936"/>
    <cellStyle name="Normal 12 2 3 2 3" xfId="5937"/>
    <cellStyle name="Normal 12 2 3 2 3 2" xfId="5938"/>
    <cellStyle name="Normal 12 2 3 2 4" xfId="5939"/>
    <cellStyle name="Normal 12 2 3 3" xfId="278"/>
    <cellStyle name="Normal 12 2 3 3 2" xfId="5940"/>
    <cellStyle name="Normal 12 2 3 3 2 2" xfId="5941"/>
    <cellStyle name="Normal 12 2 3 3 3" xfId="5942"/>
    <cellStyle name="Normal 12 2 3 4" xfId="5943"/>
    <cellStyle name="Normal 12 2 3 4 2" xfId="5944"/>
    <cellStyle name="Normal 12 2 3 5" xfId="5945"/>
    <cellStyle name="Normal 12 2 4" xfId="111"/>
    <cellStyle name="Normal 12 2 4 2" xfId="234"/>
    <cellStyle name="Normal 12 2 4 2 2" xfId="331"/>
    <cellStyle name="Normal 12 2 4 2 2 2" xfId="5946"/>
    <cellStyle name="Normal 12 2 4 2 2 2 2" xfId="5947"/>
    <cellStyle name="Normal 12 2 4 2 2 3" xfId="5948"/>
    <cellStyle name="Normal 12 2 4 2 3" xfId="5949"/>
    <cellStyle name="Normal 12 2 4 2 3 2" xfId="5950"/>
    <cellStyle name="Normal 12 2 4 2 4" xfId="5951"/>
    <cellStyle name="Normal 12 2 4 3" xfId="279"/>
    <cellStyle name="Normal 12 2 4 3 2" xfId="5952"/>
    <cellStyle name="Normal 12 2 4 3 2 2" xfId="5953"/>
    <cellStyle name="Normal 12 2 4 3 3" xfId="5954"/>
    <cellStyle name="Normal 12 2 4 4" xfId="5955"/>
    <cellStyle name="Normal 12 2 4 4 2" xfId="5956"/>
    <cellStyle name="Normal 12 2 4 5" xfId="5957"/>
    <cellStyle name="Normal 12 2 5" xfId="112"/>
    <cellStyle name="Normal 12 2 5 2" xfId="280"/>
    <cellStyle name="Normal 12 2 5 2 2" xfId="5958"/>
    <cellStyle name="Normal 12 2 5 2 2 2" xfId="5959"/>
    <cellStyle name="Normal 12 2 5 2 3" xfId="5960"/>
    <cellStyle name="Normal 12 2 5 3" xfId="5961"/>
    <cellStyle name="Normal 12 2 5 3 2" xfId="5962"/>
    <cellStyle name="Normal 12 2 5 4" xfId="5963"/>
    <cellStyle name="Normal 12 2 6" xfId="276"/>
    <cellStyle name="Normal 12 2 6 2" xfId="5964"/>
    <cellStyle name="Normal 12 2 6 2 2" xfId="5965"/>
    <cellStyle name="Normal 12 2 6 3" xfId="5966"/>
    <cellStyle name="Normal 12 2 7" xfId="5967"/>
    <cellStyle name="Normal 12 2 7 2" xfId="5968"/>
    <cellStyle name="Normal 12 2 8" xfId="5969"/>
    <cellStyle name="Normal 12 3" xfId="113"/>
    <cellStyle name="Normal 12 3 2" xfId="235"/>
    <cellStyle name="Normal 12 3 2 2" xfId="332"/>
    <cellStyle name="Normal 12 3 2 2 2" xfId="5970"/>
    <cellStyle name="Normal 12 3 2 2 2 2" xfId="5971"/>
    <cellStyle name="Normal 12 3 2 2 3" xfId="5972"/>
    <cellStyle name="Normal 12 3 2 3" xfId="5973"/>
    <cellStyle name="Normal 12 3 2 3 2" xfId="5974"/>
    <cellStyle name="Normal 12 3 2 4" xfId="5975"/>
    <cellStyle name="Normal 12 3 3" xfId="281"/>
    <cellStyle name="Normal 12 3 3 2" xfId="5976"/>
    <cellStyle name="Normal 12 3 3 2 2" xfId="5977"/>
    <cellStyle name="Normal 12 3 3 3" xfId="5978"/>
    <cellStyle name="Normal 12 3 4" xfId="5979"/>
    <cellStyle name="Normal 12 3 4 2" xfId="5980"/>
    <cellStyle name="Normal 12 3 5" xfId="5981"/>
    <cellStyle name="Normal 12 4" xfId="114"/>
    <cellStyle name="Normal 12 4 2" xfId="236"/>
    <cellStyle name="Normal 12 4 2 2" xfId="333"/>
    <cellStyle name="Normal 12 4 2 2 2" xfId="5982"/>
    <cellStyle name="Normal 12 4 2 2 2 2" xfId="5983"/>
    <cellStyle name="Normal 12 4 2 2 3" xfId="5984"/>
    <cellStyle name="Normal 12 4 2 3" xfId="5985"/>
    <cellStyle name="Normal 12 4 2 3 2" xfId="5986"/>
    <cellStyle name="Normal 12 4 2 4" xfId="5987"/>
    <cellStyle name="Normal 12 4 3" xfId="282"/>
    <cellStyle name="Normal 12 4 3 2" xfId="5988"/>
    <cellStyle name="Normal 12 4 3 2 2" xfId="5989"/>
    <cellStyle name="Normal 12 4 3 3" xfId="5990"/>
    <cellStyle name="Normal 12 4 4" xfId="5991"/>
    <cellStyle name="Normal 12 4 4 2" xfId="5992"/>
    <cellStyle name="Normal 12 4 5" xfId="5993"/>
    <cellStyle name="Normal 12 5" xfId="115"/>
    <cellStyle name="Normal 12 5 2" xfId="237"/>
    <cellStyle name="Normal 12 5 2 2" xfId="334"/>
    <cellStyle name="Normal 12 5 2 2 2" xfId="5994"/>
    <cellStyle name="Normal 12 5 2 2 2 2" xfId="5995"/>
    <cellStyle name="Normal 12 5 2 2 3" xfId="5996"/>
    <cellStyle name="Normal 12 5 2 3" xfId="5997"/>
    <cellStyle name="Normal 12 5 2 3 2" xfId="5998"/>
    <cellStyle name="Normal 12 5 2 4" xfId="5999"/>
    <cellStyle name="Normal 12 5 3" xfId="283"/>
    <cellStyle name="Normal 12 5 3 2" xfId="6000"/>
    <cellStyle name="Normal 12 5 3 2 2" xfId="6001"/>
    <cellStyle name="Normal 12 5 3 3" xfId="6002"/>
    <cellStyle name="Normal 12 5 4" xfId="6003"/>
    <cellStyle name="Normal 12 5 4 2" xfId="6004"/>
    <cellStyle name="Normal 12 5 5" xfId="6005"/>
    <cellStyle name="Normal 12 6" xfId="116"/>
    <cellStyle name="Normal 12 6 2" xfId="238"/>
    <cellStyle name="Normal 12 6 2 2" xfId="335"/>
    <cellStyle name="Normal 12 6 2 2 2" xfId="6006"/>
    <cellStyle name="Normal 12 6 2 2 2 2" xfId="6007"/>
    <cellStyle name="Normal 12 6 2 2 3" xfId="6008"/>
    <cellStyle name="Normal 12 6 2 3" xfId="6009"/>
    <cellStyle name="Normal 12 6 2 3 2" xfId="6010"/>
    <cellStyle name="Normal 12 6 2 4" xfId="6011"/>
    <cellStyle name="Normal 12 6 3" xfId="284"/>
    <cellStyle name="Normal 12 6 3 2" xfId="6012"/>
    <cellStyle name="Normal 12 6 3 2 2" xfId="6013"/>
    <cellStyle name="Normal 12 6 3 3" xfId="6014"/>
    <cellStyle name="Normal 12 6 4" xfId="6015"/>
    <cellStyle name="Normal 12 6 4 2" xfId="6016"/>
    <cellStyle name="Normal 12 6 5" xfId="6017"/>
    <cellStyle name="Normal 12 7" xfId="117"/>
    <cellStyle name="Normal 12 7 2" xfId="285"/>
    <cellStyle name="Normal 12 7 2 2" xfId="6018"/>
    <cellStyle name="Normal 12 7 2 2 2" xfId="6019"/>
    <cellStyle name="Normal 12 7 2 3" xfId="6020"/>
    <cellStyle name="Normal 12 7 3" xfId="6021"/>
    <cellStyle name="Normal 12 7 3 2" xfId="6022"/>
    <cellStyle name="Normal 12 7 4" xfId="6023"/>
    <cellStyle name="Normal 12 8" xfId="275"/>
    <cellStyle name="Normal 12 8 2" xfId="6024"/>
    <cellStyle name="Normal 12 8 2 2" xfId="6025"/>
    <cellStyle name="Normal 12 8 3" xfId="6026"/>
    <cellStyle name="Normal 12 9" xfId="6027"/>
    <cellStyle name="Normal 12 9 2" xfId="6028"/>
    <cellStyle name="Normal 13" xfId="118"/>
    <cellStyle name="Normal 13 2" xfId="119"/>
    <cellStyle name="Normal 14" xfId="120"/>
    <cellStyle name="Normal 14 2" xfId="121"/>
    <cellStyle name="Normal 15" xfId="122"/>
    <cellStyle name="Normal 15 2" xfId="123"/>
    <cellStyle name="Normal 16" xfId="124"/>
    <cellStyle name="Normal 16 2" xfId="125"/>
    <cellStyle name="Normal 17" xfId="239"/>
    <cellStyle name="Normal 17 2" xfId="336"/>
    <cellStyle name="Normal 17 2 2" xfId="6029"/>
    <cellStyle name="Normal 17 2 2 2" xfId="6030"/>
    <cellStyle name="Normal 17 2 3" xfId="6031"/>
    <cellStyle name="Normal 17 3" xfId="6032"/>
    <cellStyle name="Normal 17 3 2" xfId="6033"/>
    <cellStyle name="Normal 17 4" xfId="6034"/>
    <cellStyle name="Normal 18" xfId="240"/>
    <cellStyle name="Normal 18 2" xfId="337"/>
    <cellStyle name="Normal 18 2 2" xfId="6035"/>
    <cellStyle name="Normal 18 2 2 2" xfId="6036"/>
    <cellStyle name="Normal 18 2 3" xfId="6037"/>
    <cellStyle name="Normal 18 3" xfId="6038"/>
    <cellStyle name="Normal 18 3 2" xfId="6039"/>
    <cellStyle name="Normal 18 4" xfId="6040"/>
    <cellStyle name="Normal 19" xfId="348"/>
    <cellStyle name="Normal 2" xfId="126"/>
    <cellStyle name="Normal 2 2" xfId="127"/>
    <cellStyle name="Normal 2 2 2" xfId="14"/>
    <cellStyle name="Normal 2 2 3" xfId="128"/>
    <cellStyle name="Normal 2 2 4" xfId="129"/>
    <cellStyle name="Normal 2 2 5" xfId="359"/>
    <cellStyle name="Normal 2 3" xfId="130"/>
    <cellStyle name="Normal 2 3 2" xfId="131"/>
    <cellStyle name="Normal 2 3 3" xfId="132"/>
    <cellStyle name="Normal 2 4" xfId="133"/>
    <cellStyle name="Normal 2 5" xfId="134"/>
    <cellStyle name="Normal 2 6" xfId="135"/>
    <cellStyle name="Normal 2 7" xfId="136"/>
    <cellStyle name="Normal 2 8" xfId="137"/>
    <cellStyle name="Normal 2 9" xfId="138"/>
    <cellStyle name="Normal 2_20.45" xfId="139"/>
    <cellStyle name="Normal 20" xfId="6041"/>
    <cellStyle name="Normal 21" xfId="6042"/>
    <cellStyle name="Normal 22" xfId="6043"/>
    <cellStyle name="Normal 23" xfId="6044"/>
    <cellStyle name="Normal 24" xfId="6045"/>
    <cellStyle name="Normal 25" xfId="6046"/>
    <cellStyle name="Normal 26" xfId="6047"/>
    <cellStyle name="Normal 27" xfId="6048"/>
    <cellStyle name="Normal 28" xfId="6049"/>
    <cellStyle name="Normal 29" xfId="140"/>
    <cellStyle name="Normal 3" xfId="141"/>
    <cellStyle name="Normal 3 2" xfId="142"/>
    <cellStyle name="Normal 3 2 2" xfId="373"/>
    <cellStyle name="Normal 3 3" xfId="143"/>
    <cellStyle name="Normal 3 4" xfId="144"/>
    <cellStyle name="Normal 3 4 2" xfId="145"/>
    <cellStyle name="Normal 3 4 2 2" xfId="241"/>
    <cellStyle name="Normal 3 4 2 2 2" xfId="338"/>
    <cellStyle name="Normal 3 4 2 2 2 2" xfId="6050"/>
    <cellStyle name="Normal 3 4 2 2 2 2 2" xfId="6051"/>
    <cellStyle name="Normal 3 4 2 2 2 3" xfId="6052"/>
    <cellStyle name="Normal 3 4 2 2 3" xfId="6053"/>
    <cellStyle name="Normal 3 4 2 2 3 2" xfId="6054"/>
    <cellStyle name="Normal 3 4 2 2 4" xfId="6055"/>
    <cellStyle name="Normal 3 4 2 3" xfId="287"/>
    <cellStyle name="Normal 3 4 2 3 2" xfId="6056"/>
    <cellStyle name="Normal 3 4 2 3 2 2" xfId="6057"/>
    <cellStyle name="Normal 3 4 2 3 3" xfId="6058"/>
    <cellStyle name="Normal 3 4 2 4" xfId="6059"/>
    <cellStyle name="Normal 3 4 2 4 2" xfId="6060"/>
    <cellStyle name="Normal 3 4 2 5" xfId="6061"/>
    <cellStyle name="Normal 3 4 3" xfId="146"/>
    <cellStyle name="Normal 3 4 3 2" xfId="242"/>
    <cellStyle name="Normal 3 4 3 2 2" xfId="339"/>
    <cellStyle name="Normal 3 4 3 2 2 2" xfId="6062"/>
    <cellStyle name="Normal 3 4 3 2 2 2 2" xfId="6063"/>
    <cellStyle name="Normal 3 4 3 2 2 3" xfId="6064"/>
    <cellStyle name="Normal 3 4 3 2 3" xfId="6065"/>
    <cellStyle name="Normal 3 4 3 2 3 2" xfId="6066"/>
    <cellStyle name="Normal 3 4 3 2 4" xfId="6067"/>
    <cellStyle name="Normal 3 4 3 3" xfId="288"/>
    <cellStyle name="Normal 3 4 3 3 2" xfId="6068"/>
    <cellStyle name="Normal 3 4 3 3 2 2" xfId="6069"/>
    <cellStyle name="Normal 3 4 3 3 3" xfId="6070"/>
    <cellStyle name="Normal 3 4 3 4" xfId="6071"/>
    <cellStyle name="Normal 3 4 3 4 2" xfId="6072"/>
    <cellStyle name="Normal 3 4 3 5" xfId="6073"/>
    <cellStyle name="Normal 3 4 4" xfId="147"/>
    <cellStyle name="Normal 3 4 4 2" xfId="243"/>
    <cellStyle name="Normal 3 4 4 2 2" xfId="340"/>
    <cellStyle name="Normal 3 4 4 2 2 2" xfId="6074"/>
    <cellStyle name="Normal 3 4 4 2 2 2 2" xfId="6075"/>
    <cellStyle name="Normal 3 4 4 2 2 3" xfId="6076"/>
    <cellStyle name="Normal 3 4 4 2 3" xfId="6077"/>
    <cellStyle name="Normal 3 4 4 2 3 2" xfId="6078"/>
    <cellStyle name="Normal 3 4 4 2 4" xfId="6079"/>
    <cellStyle name="Normal 3 4 4 3" xfId="289"/>
    <cellStyle name="Normal 3 4 4 3 2" xfId="6080"/>
    <cellStyle name="Normal 3 4 4 3 2 2" xfId="6081"/>
    <cellStyle name="Normal 3 4 4 3 3" xfId="6082"/>
    <cellStyle name="Normal 3 4 4 4" xfId="6083"/>
    <cellStyle name="Normal 3 4 4 4 2" xfId="6084"/>
    <cellStyle name="Normal 3 4 4 5" xfId="6085"/>
    <cellStyle name="Normal 3 4 5" xfId="148"/>
    <cellStyle name="Normal 3 4 5 2" xfId="290"/>
    <cellStyle name="Normal 3 4 5 2 2" xfId="6086"/>
    <cellStyle name="Normal 3 4 5 2 2 2" xfId="6087"/>
    <cellStyle name="Normal 3 4 5 2 3" xfId="6088"/>
    <cellStyle name="Normal 3 4 5 3" xfId="6089"/>
    <cellStyle name="Normal 3 4 5 3 2" xfId="6090"/>
    <cellStyle name="Normal 3 4 5 4" xfId="6091"/>
    <cellStyle name="Normal 3 4 6" xfId="286"/>
    <cellStyle name="Normal 3 4 6 2" xfId="6092"/>
    <cellStyle name="Normal 3 4 6 2 2" xfId="6093"/>
    <cellStyle name="Normal 3 4 6 3" xfId="6094"/>
    <cellStyle name="Normal 3 4 7" xfId="6095"/>
    <cellStyle name="Normal 3 4 7 2" xfId="6096"/>
    <cellStyle name="Normal 3 4 8" xfId="6097"/>
    <cellStyle name="Normal 3 5" xfId="244"/>
    <cellStyle name="Normal 3 5 2" xfId="341"/>
    <cellStyle name="Normal 3 5 2 2" xfId="6098"/>
    <cellStyle name="Normal 3 5 2 2 2" xfId="6099"/>
    <cellStyle name="Normal 3 5 2 3" xfId="6100"/>
    <cellStyle name="Normal 3 5 3" xfId="6101"/>
    <cellStyle name="Normal 3 5 3 2" xfId="6102"/>
    <cellStyle name="Normal 3 5 4" xfId="6103"/>
    <cellStyle name="Normal 30" xfId="6104"/>
    <cellStyle name="Normal 31" xfId="6105"/>
    <cellStyle name="Normal 32" xfId="6106"/>
    <cellStyle name="Normal 33" xfId="6107"/>
    <cellStyle name="Normal 34" xfId="6108"/>
    <cellStyle name="Normal 35" xfId="6109"/>
    <cellStyle name="Normal 36" xfId="6110"/>
    <cellStyle name="Normal 37" xfId="6111"/>
    <cellStyle name="Normal 38" xfId="6112"/>
    <cellStyle name="Normal 39" xfId="6113"/>
    <cellStyle name="Normal 4" xfId="149"/>
    <cellStyle name="Normal 4 2" xfId="150"/>
    <cellStyle name="Normal 4 2 2" xfId="374"/>
    <cellStyle name="Normal 4 3" xfId="151"/>
    <cellStyle name="Normal 4 3 2" xfId="355"/>
    <cellStyle name="Normal 4 3 2 2" xfId="6114"/>
    <cellStyle name="Normal 4 3 2 2 2" xfId="6115"/>
    <cellStyle name="Normal 4 3 2 3" xfId="6116"/>
    <cellStyle name="Normal 4 4" xfId="152"/>
    <cellStyle name="Normal 5" xfId="153"/>
    <cellStyle name="Normal 5 2" xfId="154"/>
    <cellStyle name="Normal 5 2 2" xfId="375"/>
    <cellStyle name="Normal 5 2 2 2" xfId="6117"/>
    <cellStyle name="Normal 5 2 2 2 2" xfId="6118"/>
    <cellStyle name="Normal 5 2 2 3" xfId="6119"/>
    <cellStyle name="Normal 5 3" xfId="155"/>
    <cellStyle name="Normal 5 3 2" xfId="156"/>
    <cellStyle name="Normal 5 3 2 2" xfId="245"/>
    <cellStyle name="Normal 5 3 2 2 2" xfId="342"/>
    <cellStyle name="Normal 5 3 2 2 2 2" xfId="6120"/>
    <cellStyle name="Normal 5 3 2 2 2 2 2" xfId="6121"/>
    <cellStyle name="Normal 5 3 2 2 2 3" xfId="6122"/>
    <cellStyle name="Normal 5 3 2 2 3" xfId="6123"/>
    <cellStyle name="Normal 5 3 2 2 3 2" xfId="6124"/>
    <cellStyle name="Normal 5 3 2 2 4" xfId="6125"/>
    <cellStyle name="Normal 5 3 2 3" xfId="292"/>
    <cellStyle name="Normal 5 3 2 3 2" xfId="6126"/>
    <cellStyle name="Normal 5 3 2 3 2 2" xfId="6127"/>
    <cellStyle name="Normal 5 3 2 3 3" xfId="6128"/>
    <cellStyle name="Normal 5 3 2 4" xfId="6129"/>
    <cellStyle name="Normal 5 3 2 4 2" xfId="6130"/>
    <cellStyle name="Normal 5 3 2 5" xfId="6131"/>
    <cellStyle name="Normal 5 3 3" xfId="157"/>
    <cellStyle name="Normal 5 3 3 2" xfId="246"/>
    <cellStyle name="Normal 5 3 3 2 2" xfId="343"/>
    <cellStyle name="Normal 5 3 3 2 2 2" xfId="6132"/>
    <cellStyle name="Normal 5 3 3 2 2 2 2" xfId="6133"/>
    <cellStyle name="Normal 5 3 3 2 2 3" xfId="6134"/>
    <cellStyle name="Normal 5 3 3 2 3" xfId="6135"/>
    <cellStyle name="Normal 5 3 3 2 3 2" xfId="6136"/>
    <cellStyle name="Normal 5 3 3 2 4" xfId="6137"/>
    <cellStyle name="Normal 5 3 3 3" xfId="293"/>
    <cellStyle name="Normal 5 3 3 3 2" xfId="6138"/>
    <cellStyle name="Normal 5 3 3 3 2 2" xfId="6139"/>
    <cellStyle name="Normal 5 3 3 3 3" xfId="6140"/>
    <cellStyle name="Normal 5 3 3 4" xfId="6141"/>
    <cellStyle name="Normal 5 3 3 4 2" xfId="6142"/>
    <cellStyle name="Normal 5 3 3 5" xfId="6143"/>
    <cellStyle name="Normal 5 3 4" xfId="158"/>
    <cellStyle name="Normal 5 3 4 2" xfId="247"/>
    <cellStyle name="Normal 5 3 4 2 2" xfId="344"/>
    <cellStyle name="Normal 5 3 4 2 2 2" xfId="6144"/>
    <cellStyle name="Normal 5 3 4 2 2 2 2" xfId="6145"/>
    <cellStyle name="Normal 5 3 4 2 2 3" xfId="6146"/>
    <cellStyle name="Normal 5 3 4 2 3" xfId="6147"/>
    <cellStyle name="Normal 5 3 4 2 3 2" xfId="6148"/>
    <cellStyle name="Normal 5 3 4 2 4" xfId="6149"/>
    <cellStyle name="Normal 5 3 4 3" xfId="294"/>
    <cellStyle name="Normal 5 3 4 3 2" xfId="6150"/>
    <cellStyle name="Normal 5 3 4 3 2 2" xfId="6151"/>
    <cellStyle name="Normal 5 3 4 3 3" xfId="6152"/>
    <cellStyle name="Normal 5 3 4 4" xfId="6153"/>
    <cellStyle name="Normal 5 3 4 4 2" xfId="6154"/>
    <cellStyle name="Normal 5 3 4 5" xfId="6155"/>
    <cellStyle name="Normal 5 3 5" xfId="159"/>
    <cellStyle name="Normal 5 3 5 2" xfId="295"/>
    <cellStyle name="Normal 5 3 5 2 2" xfId="6156"/>
    <cellStyle name="Normal 5 3 5 2 2 2" xfId="6157"/>
    <cellStyle name="Normal 5 3 5 2 3" xfId="6158"/>
    <cellStyle name="Normal 5 3 5 3" xfId="6159"/>
    <cellStyle name="Normal 5 3 5 3 2" xfId="6160"/>
    <cellStyle name="Normal 5 3 5 4" xfId="6161"/>
    <cellStyle name="Normal 5 3 6" xfId="291"/>
    <cellStyle name="Normal 5 3 6 2" xfId="6162"/>
    <cellStyle name="Normal 5 3 6 2 2" xfId="6163"/>
    <cellStyle name="Normal 5 3 6 3" xfId="6164"/>
    <cellStyle name="Normal 5 3 7" xfId="6165"/>
    <cellStyle name="Normal 5 3 7 2" xfId="6166"/>
    <cellStyle name="Normal 5 3 8" xfId="6167"/>
    <cellStyle name="Normal 5 4" xfId="160"/>
    <cellStyle name="Normal 5 4 2" xfId="161"/>
    <cellStyle name="Normal 5 4 2 2" xfId="248"/>
    <cellStyle name="Normal 5 4 2 2 2" xfId="345"/>
    <cellStyle name="Normal 5 4 2 2 2 2" xfId="6168"/>
    <cellStyle name="Normal 5 4 2 2 2 2 2" xfId="6169"/>
    <cellStyle name="Normal 5 4 2 2 2 3" xfId="6170"/>
    <cellStyle name="Normal 5 4 2 2 3" xfId="6171"/>
    <cellStyle name="Normal 5 4 2 2 3 2" xfId="6172"/>
    <cellStyle name="Normal 5 4 2 2 4" xfId="6173"/>
    <cellStyle name="Normal 5 4 2 3" xfId="297"/>
    <cellStyle name="Normal 5 4 2 3 2" xfId="6174"/>
    <cellStyle name="Normal 5 4 2 3 2 2" xfId="6175"/>
    <cellStyle name="Normal 5 4 2 3 3" xfId="6176"/>
    <cellStyle name="Normal 5 4 2 4" xfId="6177"/>
    <cellStyle name="Normal 5 4 2 4 2" xfId="6178"/>
    <cellStyle name="Normal 5 4 2 5" xfId="6179"/>
    <cellStyle name="Normal 5 4 3" xfId="162"/>
    <cellStyle name="Normal 5 4 3 2" xfId="249"/>
    <cellStyle name="Normal 5 4 3 2 2" xfId="346"/>
    <cellStyle name="Normal 5 4 3 2 2 2" xfId="6180"/>
    <cellStyle name="Normal 5 4 3 2 2 2 2" xfId="6181"/>
    <cellStyle name="Normal 5 4 3 2 2 3" xfId="6182"/>
    <cellStyle name="Normal 5 4 3 2 3" xfId="6183"/>
    <cellStyle name="Normal 5 4 3 2 3 2" xfId="6184"/>
    <cellStyle name="Normal 5 4 3 2 4" xfId="6185"/>
    <cellStyle name="Normal 5 4 3 3" xfId="298"/>
    <cellStyle name="Normal 5 4 3 3 2" xfId="6186"/>
    <cellStyle name="Normal 5 4 3 3 2 2" xfId="6187"/>
    <cellStyle name="Normal 5 4 3 3 3" xfId="6188"/>
    <cellStyle name="Normal 5 4 3 4" xfId="6189"/>
    <cellStyle name="Normal 5 4 3 4 2" xfId="6190"/>
    <cellStyle name="Normal 5 4 3 5" xfId="6191"/>
    <cellStyle name="Normal 5 4 4" xfId="163"/>
    <cellStyle name="Normal 5 4 4 2" xfId="250"/>
    <cellStyle name="Normal 5 4 4 2 2" xfId="347"/>
    <cellStyle name="Normal 5 4 4 2 2 2" xfId="6192"/>
    <cellStyle name="Normal 5 4 4 2 2 2 2" xfId="6193"/>
    <cellStyle name="Normal 5 4 4 2 2 3" xfId="6194"/>
    <cellStyle name="Normal 5 4 4 2 3" xfId="6195"/>
    <cellStyle name="Normal 5 4 4 2 3 2" xfId="6196"/>
    <cellStyle name="Normal 5 4 4 2 4" xfId="6197"/>
    <cellStyle name="Normal 5 4 4 3" xfId="299"/>
    <cellStyle name="Normal 5 4 4 3 2" xfId="6198"/>
    <cellStyle name="Normal 5 4 4 3 2 2" xfId="6199"/>
    <cellStyle name="Normal 5 4 4 3 3" xfId="6200"/>
    <cellStyle name="Normal 5 4 4 4" xfId="6201"/>
    <cellStyle name="Normal 5 4 4 4 2" xfId="6202"/>
    <cellStyle name="Normal 5 4 4 5" xfId="6203"/>
    <cellStyle name="Normal 5 4 5" xfId="164"/>
    <cellStyle name="Normal 5 4 5 2" xfId="300"/>
    <cellStyle name="Normal 5 4 5 2 2" xfId="6204"/>
    <cellStyle name="Normal 5 4 5 2 2 2" xfId="6205"/>
    <cellStyle name="Normal 5 4 5 2 3" xfId="6206"/>
    <cellStyle name="Normal 5 4 5 3" xfId="6207"/>
    <cellStyle name="Normal 5 4 5 3 2" xfId="6208"/>
    <cellStyle name="Normal 5 4 5 4" xfId="6209"/>
    <cellStyle name="Normal 5 4 6" xfId="296"/>
    <cellStyle name="Normal 5 4 6 2" xfId="6210"/>
    <cellStyle name="Normal 5 4 6 2 2" xfId="6211"/>
    <cellStyle name="Normal 5 4 6 3" xfId="6212"/>
    <cellStyle name="Normal 5 4 7" xfId="6213"/>
    <cellStyle name="Normal 5 4 7 2" xfId="6214"/>
    <cellStyle name="Normal 5 4 8" xfId="6215"/>
    <cellStyle name="Normal 5 5" xfId="165"/>
    <cellStyle name="Normal 5 6" xfId="166"/>
    <cellStyle name="Normal 5 7" xfId="368"/>
    <cellStyle name="Normal 5 7 2" xfId="6216"/>
    <cellStyle name="Normal 5 7 2 2" xfId="6217"/>
    <cellStyle name="Normal 5 7 3" xfId="6218"/>
    <cellStyle name="Normal 6" xfId="167"/>
    <cellStyle name="Normal 6 2" xfId="370"/>
    <cellStyle name="Normal 6 2 2" xfId="6219"/>
    <cellStyle name="Normal 6 2 2 2" xfId="6220"/>
    <cellStyle name="Normal 6 2 3" xfId="6221"/>
    <cellStyle name="Normal 7" xfId="168"/>
    <cellStyle name="Normal 7 2" xfId="169"/>
    <cellStyle name="Normal 7 2 2" xfId="170"/>
    <cellStyle name="Normal 8" xfId="171"/>
    <cellStyle name="Normal 8 2" xfId="349"/>
    <cellStyle name="Normal 9" xfId="172"/>
    <cellStyle name="Normal_Book1" xfId="5"/>
    <cellStyle name="Normal_QIS 2 Formsv2 2" xfId="4"/>
    <cellStyle name="Note 2" xfId="173"/>
    <cellStyle name="Note 2 10" xfId="6222"/>
    <cellStyle name="Note 2 10 2" xfId="6223"/>
    <cellStyle name="Note 2 10 3" xfId="6224"/>
    <cellStyle name="Note 2 10 4" xfId="6225"/>
    <cellStyle name="Note 2 10 5" xfId="6226"/>
    <cellStyle name="Note 2 10 6" xfId="6227"/>
    <cellStyle name="Note 2 10 7" xfId="6228"/>
    <cellStyle name="Note 2 11" xfId="6229"/>
    <cellStyle name="Note 2 11 2" xfId="6230"/>
    <cellStyle name="Note 2 11 3" xfId="6231"/>
    <cellStyle name="Note 2 11 4" xfId="6232"/>
    <cellStyle name="Note 2 11 5" xfId="6233"/>
    <cellStyle name="Note 2 11 6" xfId="6234"/>
    <cellStyle name="Note 2 11 7" xfId="6235"/>
    <cellStyle name="Note 2 12" xfId="6236"/>
    <cellStyle name="Note 2 12 2" xfId="6237"/>
    <cellStyle name="Note 2 12 3" xfId="6238"/>
    <cellStyle name="Note 2 12 4" xfId="6239"/>
    <cellStyle name="Note 2 12 5" xfId="6240"/>
    <cellStyle name="Note 2 12 6" xfId="6241"/>
    <cellStyle name="Note 2 12 7" xfId="6242"/>
    <cellStyle name="Note 2 13" xfId="6243"/>
    <cellStyle name="Note 2 13 2" xfId="6244"/>
    <cellStyle name="Note 2 13 3" xfId="6245"/>
    <cellStyle name="Note 2 13 4" xfId="6246"/>
    <cellStyle name="Note 2 13 5" xfId="6247"/>
    <cellStyle name="Note 2 13 6" xfId="6248"/>
    <cellStyle name="Note 2 13 7" xfId="6249"/>
    <cellStyle name="Note 2 14" xfId="6250"/>
    <cellStyle name="Note 2 14 2" xfId="6251"/>
    <cellStyle name="Note 2 14 3" xfId="6252"/>
    <cellStyle name="Note 2 14 4" xfId="6253"/>
    <cellStyle name="Note 2 14 5" xfId="6254"/>
    <cellStyle name="Note 2 14 6" xfId="6255"/>
    <cellStyle name="Note 2 14 7" xfId="6256"/>
    <cellStyle name="Note 2 15" xfId="6257"/>
    <cellStyle name="Note 2 16" xfId="6258"/>
    <cellStyle name="Note 2 17" xfId="6259"/>
    <cellStyle name="Note 2 2" xfId="174"/>
    <cellStyle name="Note 2 2 10" xfId="6260"/>
    <cellStyle name="Note 2 2 10 2" xfId="6261"/>
    <cellStyle name="Note 2 2 10 3" xfId="6262"/>
    <cellStyle name="Note 2 2 10 4" xfId="6263"/>
    <cellStyle name="Note 2 2 10 5" xfId="6264"/>
    <cellStyle name="Note 2 2 10 6" xfId="6265"/>
    <cellStyle name="Note 2 2 10 7" xfId="6266"/>
    <cellStyle name="Note 2 2 11" xfId="6267"/>
    <cellStyle name="Note 2 2 11 2" xfId="6268"/>
    <cellStyle name="Note 2 2 11 3" xfId="6269"/>
    <cellStyle name="Note 2 2 11 4" xfId="6270"/>
    <cellStyle name="Note 2 2 11 5" xfId="6271"/>
    <cellStyle name="Note 2 2 11 6" xfId="6272"/>
    <cellStyle name="Note 2 2 11 7" xfId="6273"/>
    <cellStyle name="Note 2 2 12" xfId="6274"/>
    <cellStyle name="Note 2 2 12 2" xfId="6275"/>
    <cellStyle name="Note 2 2 12 3" xfId="6276"/>
    <cellStyle name="Note 2 2 12 4" xfId="6277"/>
    <cellStyle name="Note 2 2 12 5" xfId="6278"/>
    <cellStyle name="Note 2 2 12 6" xfId="6279"/>
    <cellStyle name="Note 2 2 12 7" xfId="6280"/>
    <cellStyle name="Note 2 2 13" xfId="6281"/>
    <cellStyle name="Note 2 2 13 2" xfId="6282"/>
    <cellStyle name="Note 2 2 13 3" xfId="6283"/>
    <cellStyle name="Note 2 2 13 4" xfId="6284"/>
    <cellStyle name="Note 2 2 13 5" xfId="6285"/>
    <cellStyle name="Note 2 2 13 6" xfId="6286"/>
    <cellStyle name="Note 2 2 13 7" xfId="6287"/>
    <cellStyle name="Note 2 2 14" xfId="6288"/>
    <cellStyle name="Note 2 2 14 2" xfId="6289"/>
    <cellStyle name="Note 2 2 14 3" xfId="6290"/>
    <cellStyle name="Note 2 2 14 4" xfId="6291"/>
    <cellStyle name="Note 2 2 14 5" xfId="6292"/>
    <cellStyle name="Note 2 2 14 6" xfId="6293"/>
    <cellStyle name="Note 2 2 14 7" xfId="6294"/>
    <cellStyle name="Note 2 2 15" xfId="6295"/>
    <cellStyle name="Note 2 2 16" xfId="6296"/>
    <cellStyle name="Note 2 2 17" xfId="6297"/>
    <cellStyle name="Note 2 2 2" xfId="175"/>
    <cellStyle name="Note 2 2 2 10" xfId="6298"/>
    <cellStyle name="Note 2 2 2 10 2" xfId="6299"/>
    <cellStyle name="Note 2 2 2 10 3" xfId="6300"/>
    <cellStyle name="Note 2 2 2 10 4" xfId="6301"/>
    <cellStyle name="Note 2 2 2 10 5" xfId="6302"/>
    <cellStyle name="Note 2 2 2 10 6" xfId="6303"/>
    <cellStyle name="Note 2 2 2 10 7" xfId="6304"/>
    <cellStyle name="Note 2 2 2 11" xfId="6305"/>
    <cellStyle name="Note 2 2 2 11 2" xfId="6306"/>
    <cellStyle name="Note 2 2 2 11 3" xfId="6307"/>
    <cellStyle name="Note 2 2 2 11 4" xfId="6308"/>
    <cellStyle name="Note 2 2 2 11 5" xfId="6309"/>
    <cellStyle name="Note 2 2 2 11 6" xfId="6310"/>
    <cellStyle name="Note 2 2 2 11 7" xfId="6311"/>
    <cellStyle name="Note 2 2 2 12" xfId="6312"/>
    <cellStyle name="Note 2 2 2 12 2" xfId="6313"/>
    <cellStyle name="Note 2 2 2 12 3" xfId="6314"/>
    <cellStyle name="Note 2 2 2 12 4" xfId="6315"/>
    <cellStyle name="Note 2 2 2 12 5" xfId="6316"/>
    <cellStyle name="Note 2 2 2 12 6" xfId="6317"/>
    <cellStyle name="Note 2 2 2 12 7" xfId="6318"/>
    <cellStyle name="Note 2 2 2 13" xfId="6319"/>
    <cellStyle name="Note 2 2 2 13 2" xfId="6320"/>
    <cellStyle name="Note 2 2 2 13 3" xfId="6321"/>
    <cellStyle name="Note 2 2 2 13 4" xfId="6322"/>
    <cellStyle name="Note 2 2 2 13 5" xfId="6323"/>
    <cellStyle name="Note 2 2 2 13 6" xfId="6324"/>
    <cellStyle name="Note 2 2 2 13 7" xfId="6325"/>
    <cellStyle name="Note 2 2 2 14" xfId="6326"/>
    <cellStyle name="Note 2 2 2 15" xfId="6327"/>
    <cellStyle name="Note 2 2 2 16" xfId="6328"/>
    <cellStyle name="Note 2 2 2 2" xfId="303"/>
    <cellStyle name="Note 2 2 2 2 10" xfId="6329"/>
    <cellStyle name="Note 2 2 2 2 10 2" xfId="6330"/>
    <cellStyle name="Note 2 2 2 2 10 3" xfId="6331"/>
    <cellStyle name="Note 2 2 2 2 10 4" xfId="6332"/>
    <cellStyle name="Note 2 2 2 2 10 5" xfId="6333"/>
    <cellStyle name="Note 2 2 2 2 10 6" xfId="6334"/>
    <cellStyle name="Note 2 2 2 2 10 7" xfId="6335"/>
    <cellStyle name="Note 2 2 2 2 11" xfId="6336"/>
    <cellStyle name="Note 2 2 2 2 11 2" xfId="6337"/>
    <cellStyle name="Note 2 2 2 2 11 3" xfId="6338"/>
    <cellStyle name="Note 2 2 2 2 11 4" xfId="6339"/>
    <cellStyle name="Note 2 2 2 2 11 5" xfId="6340"/>
    <cellStyle name="Note 2 2 2 2 11 6" xfId="6341"/>
    <cellStyle name="Note 2 2 2 2 11 7" xfId="6342"/>
    <cellStyle name="Note 2 2 2 2 12" xfId="6343"/>
    <cellStyle name="Note 2 2 2 2 12 2" xfId="6344"/>
    <cellStyle name="Note 2 2 2 2 12 3" xfId="6345"/>
    <cellStyle name="Note 2 2 2 2 12 4" xfId="6346"/>
    <cellStyle name="Note 2 2 2 2 12 5" xfId="6347"/>
    <cellStyle name="Note 2 2 2 2 12 6" xfId="6348"/>
    <cellStyle name="Note 2 2 2 2 12 7" xfId="6349"/>
    <cellStyle name="Note 2 2 2 2 13" xfId="6350"/>
    <cellStyle name="Note 2 2 2 2 13 2" xfId="6351"/>
    <cellStyle name="Note 2 2 2 2 13 3" xfId="6352"/>
    <cellStyle name="Note 2 2 2 2 13 4" xfId="6353"/>
    <cellStyle name="Note 2 2 2 2 13 5" xfId="6354"/>
    <cellStyle name="Note 2 2 2 2 13 6" xfId="6355"/>
    <cellStyle name="Note 2 2 2 2 13 7" xfId="6356"/>
    <cellStyle name="Note 2 2 2 2 14" xfId="6357"/>
    <cellStyle name="Note 2 2 2 2 15" xfId="6358"/>
    <cellStyle name="Note 2 2 2 2 16" xfId="6359"/>
    <cellStyle name="Note 2 2 2 2 17" xfId="6360"/>
    <cellStyle name="Note 2 2 2 2 2" xfId="6361"/>
    <cellStyle name="Note 2 2 2 2 2 10" xfId="6362"/>
    <cellStyle name="Note 2 2 2 2 2 10 2" xfId="6363"/>
    <cellStyle name="Note 2 2 2 2 2 10 3" xfId="6364"/>
    <cellStyle name="Note 2 2 2 2 2 10 4" xfId="6365"/>
    <cellStyle name="Note 2 2 2 2 2 10 5" xfId="6366"/>
    <cellStyle name="Note 2 2 2 2 2 10 6" xfId="6367"/>
    <cellStyle name="Note 2 2 2 2 2 10 7" xfId="6368"/>
    <cellStyle name="Note 2 2 2 2 2 11" xfId="6369"/>
    <cellStyle name="Note 2 2 2 2 2 12" xfId="6370"/>
    <cellStyle name="Note 2 2 2 2 2 13" xfId="6371"/>
    <cellStyle name="Note 2 2 2 2 2 14" xfId="6372"/>
    <cellStyle name="Note 2 2 2 2 2 2" xfId="6373"/>
    <cellStyle name="Note 2 2 2 2 2 2 2" xfId="6374"/>
    <cellStyle name="Note 2 2 2 2 2 2 3" xfId="6375"/>
    <cellStyle name="Note 2 2 2 2 2 2 4" xfId="6376"/>
    <cellStyle name="Note 2 2 2 2 2 2 5" xfId="6377"/>
    <cellStyle name="Note 2 2 2 2 2 2 6" xfId="6378"/>
    <cellStyle name="Note 2 2 2 2 2 2 7" xfId="6379"/>
    <cellStyle name="Note 2 2 2 2 2 3" xfId="6380"/>
    <cellStyle name="Note 2 2 2 2 2 3 2" xfId="6381"/>
    <cellStyle name="Note 2 2 2 2 2 3 3" xfId="6382"/>
    <cellStyle name="Note 2 2 2 2 2 3 4" xfId="6383"/>
    <cellStyle name="Note 2 2 2 2 2 3 5" xfId="6384"/>
    <cellStyle name="Note 2 2 2 2 2 3 6" xfId="6385"/>
    <cellStyle name="Note 2 2 2 2 2 3 7" xfId="6386"/>
    <cellStyle name="Note 2 2 2 2 2 4" xfId="6387"/>
    <cellStyle name="Note 2 2 2 2 2 4 2" xfId="6388"/>
    <cellStyle name="Note 2 2 2 2 2 4 3" xfId="6389"/>
    <cellStyle name="Note 2 2 2 2 2 4 4" xfId="6390"/>
    <cellStyle name="Note 2 2 2 2 2 4 5" xfId="6391"/>
    <cellStyle name="Note 2 2 2 2 2 4 6" xfId="6392"/>
    <cellStyle name="Note 2 2 2 2 2 4 7" xfId="6393"/>
    <cellStyle name="Note 2 2 2 2 2 5" xfId="6394"/>
    <cellStyle name="Note 2 2 2 2 2 5 2" xfId="6395"/>
    <cellStyle name="Note 2 2 2 2 2 5 3" xfId="6396"/>
    <cellStyle name="Note 2 2 2 2 2 5 4" xfId="6397"/>
    <cellStyle name="Note 2 2 2 2 2 5 5" xfId="6398"/>
    <cellStyle name="Note 2 2 2 2 2 5 6" xfId="6399"/>
    <cellStyle name="Note 2 2 2 2 2 5 7" xfId="6400"/>
    <cellStyle name="Note 2 2 2 2 2 6" xfId="6401"/>
    <cellStyle name="Note 2 2 2 2 2 6 2" xfId="6402"/>
    <cellStyle name="Note 2 2 2 2 2 6 3" xfId="6403"/>
    <cellStyle name="Note 2 2 2 2 2 6 4" xfId="6404"/>
    <cellStyle name="Note 2 2 2 2 2 6 5" xfId="6405"/>
    <cellStyle name="Note 2 2 2 2 2 6 6" xfId="6406"/>
    <cellStyle name="Note 2 2 2 2 2 6 7" xfId="6407"/>
    <cellStyle name="Note 2 2 2 2 2 7" xfId="6408"/>
    <cellStyle name="Note 2 2 2 2 2 7 2" xfId="6409"/>
    <cellStyle name="Note 2 2 2 2 2 7 3" xfId="6410"/>
    <cellStyle name="Note 2 2 2 2 2 7 4" xfId="6411"/>
    <cellStyle name="Note 2 2 2 2 2 7 5" xfId="6412"/>
    <cellStyle name="Note 2 2 2 2 2 7 6" xfId="6413"/>
    <cellStyle name="Note 2 2 2 2 2 7 7" xfId="6414"/>
    <cellStyle name="Note 2 2 2 2 2 8" xfId="6415"/>
    <cellStyle name="Note 2 2 2 2 2 8 2" xfId="6416"/>
    <cellStyle name="Note 2 2 2 2 2 8 3" xfId="6417"/>
    <cellStyle name="Note 2 2 2 2 2 8 4" xfId="6418"/>
    <cellStyle name="Note 2 2 2 2 2 8 5" xfId="6419"/>
    <cellStyle name="Note 2 2 2 2 2 8 6" xfId="6420"/>
    <cellStyle name="Note 2 2 2 2 2 8 7" xfId="6421"/>
    <cellStyle name="Note 2 2 2 2 2 9" xfId="6422"/>
    <cellStyle name="Note 2 2 2 2 2 9 2" xfId="6423"/>
    <cellStyle name="Note 2 2 2 2 2 9 3" xfId="6424"/>
    <cellStyle name="Note 2 2 2 2 2 9 4" xfId="6425"/>
    <cellStyle name="Note 2 2 2 2 2 9 5" xfId="6426"/>
    <cellStyle name="Note 2 2 2 2 2 9 6" xfId="6427"/>
    <cellStyle name="Note 2 2 2 2 2 9 7" xfId="6428"/>
    <cellStyle name="Note 2 2 2 2 3" xfId="6429"/>
    <cellStyle name="Note 2 2 2 2 3 10" xfId="6430"/>
    <cellStyle name="Note 2 2 2 2 3 10 2" xfId="6431"/>
    <cellStyle name="Note 2 2 2 2 3 10 3" xfId="6432"/>
    <cellStyle name="Note 2 2 2 2 3 10 4" xfId="6433"/>
    <cellStyle name="Note 2 2 2 2 3 10 5" xfId="6434"/>
    <cellStyle name="Note 2 2 2 2 3 10 6" xfId="6435"/>
    <cellStyle name="Note 2 2 2 2 3 10 7" xfId="6436"/>
    <cellStyle name="Note 2 2 2 2 3 11" xfId="6437"/>
    <cellStyle name="Note 2 2 2 2 3 12" xfId="6438"/>
    <cellStyle name="Note 2 2 2 2 3 13" xfId="6439"/>
    <cellStyle name="Note 2 2 2 2 3 14" xfId="6440"/>
    <cellStyle name="Note 2 2 2 2 3 2" xfId="6441"/>
    <cellStyle name="Note 2 2 2 2 3 2 2" xfId="6442"/>
    <cellStyle name="Note 2 2 2 2 3 2 3" xfId="6443"/>
    <cellStyle name="Note 2 2 2 2 3 2 4" xfId="6444"/>
    <cellStyle name="Note 2 2 2 2 3 2 5" xfId="6445"/>
    <cellStyle name="Note 2 2 2 2 3 2 6" xfId="6446"/>
    <cellStyle name="Note 2 2 2 2 3 2 7" xfId="6447"/>
    <cellStyle name="Note 2 2 2 2 3 3" xfId="6448"/>
    <cellStyle name="Note 2 2 2 2 3 3 2" xfId="6449"/>
    <cellStyle name="Note 2 2 2 2 3 3 3" xfId="6450"/>
    <cellStyle name="Note 2 2 2 2 3 3 4" xfId="6451"/>
    <cellStyle name="Note 2 2 2 2 3 3 5" xfId="6452"/>
    <cellStyle name="Note 2 2 2 2 3 3 6" xfId="6453"/>
    <cellStyle name="Note 2 2 2 2 3 3 7" xfId="6454"/>
    <cellStyle name="Note 2 2 2 2 3 4" xfId="6455"/>
    <cellStyle name="Note 2 2 2 2 3 4 2" xfId="6456"/>
    <cellStyle name="Note 2 2 2 2 3 4 3" xfId="6457"/>
    <cellStyle name="Note 2 2 2 2 3 4 4" xfId="6458"/>
    <cellStyle name="Note 2 2 2 2 3 4 5" xfId="6459"/>
    <cellStyle name="Note 2 2 2 2 3 4 6" xfId="6460"/>
    <cellStyle name="Note 2 2 2 2 3 4 7" xfId="6461"/>
    <cellStyle name="Note 2 2 2 2 3 5" xfId="6462"/>
    <cellStyle name="Note 2 2 2 2 3 5 2" xfId="6463"/>
    <cellStyle name="Note 2 2 2 2 3 5 3" xfId="6464"/>
    <cellStyle name="Note 2 2 2 2 3 5 4" xfId="6465"/>
    <cellStyle name="Note 2 2 2 2 3 5 5" xfId="6466"/>
    <cellStyle name="Note 2 2 2 2 3 5 6" xfId="6467"/>
    <cellStyle name="Note 2 2 2 2 3 5 7" xfId="6468"/>
    <cellStyle name="Note 2 2 2 2 3 6" xfId="6469"/>
    <cellStyle name="Note 2 2 2 2 3 6 2" xfId="6470"/>
    <cellStyle name="Note 2 2 2 2 3 6 3" xfId="6471"/>
    <cellStyle name="Note 2 2 2 2 3 6 4" xfId="6472"/>
    <cellStyle name="Note 2 2 2 2 3 6 5" xfId="6473"/>
    <cellStyle name="Note 2 2 2 2 3 6 6" xfId="6474"/>
    <cellStyle name="Note 2 2 2 2 3 6 7" xfId="6475"/>
    <cellStyle name="Note 2 2 2 2 3 7" xfId="6476"/>
    <cellStyle name="Note 2 2 2 2 3 7 2" xfId="6477"/>
    <cellStyle name="Note 2 2 2 2 3 7 3" xfId="6478"/>
    <cellStyle name="Note 2 2 2 2 3 7 4" xfId="6479"/>
    <cellStyle name="Note 2 2 2 2 3 7 5" xfId="6480"/>
    <cellStyle name="Note 2 2 2 2 3 7 6" xfId="6481"/>
    <cellStyle name="Note 2 2 2 2 3 7 7" xfId="6482"/>
    <cellStyle name="Note 2 2 2 2 3 8" xfId="6483"/>
    <cellStyle name="Note 2 2 2 2 3 8 2" xfId="6484"/>
    <cellStyle name="Note 2 2 2 2 3 8 3" xfId="6485"/>
    <cellStyle name="Note 2 2 2 2 3 8 4" xfId="6486"/>
    <cellStyle name="Note 2 2 2 2 3 8 5" xfId="6487"/>
    <cellStyle name="Note 2 2 2 2 3 8 6" xfId="6488"/>
    <cellStyle name="Note 2 2 2 2 3 8 7" xfId="6489"/>
    <cellStyle name="Note 2 2 2 2 3 9" xfId="6490"/>
    <cellStyle name="Note 2 2 2 2 3 9 2" xfId="6491"/>
    <cellStyle name="Note 2 2 2 2 3 9 3" xfId="6492"/>
    <cellStyle name="Note 2 2 2 2 3 9 4" xfId="6493"/>
    <cellStyle name="Note 2 2 2 2 3 9 5" xfId="6494"/>
    <cellStyle name="Note 2 2 2 2 3 9 6" xfId="6495"/>
    <cellStyle name="Note 2 2 2 2 3 9 7" xfId="6496"/>
    <cellStyle name="Note 2 2 2 2 4" xfId="6497"/>
    <cellStyle name="Note 2 2 2 2 4 10" xfId="6498"/>
    <cellStyle name="Note 2 2 2 2 4 10 2" xfId="6499"/>
    <cellStyle name="Note 2 2 2 2 4 10 3" xfId="6500"/>
    <cellStyle name="Note 2 2 2 2 4 10 4" xfId="6501"/>
    <cellStyle name="Note 2 2 2 2 4 10 5" xfId="6502"/>
    <cellStyle name="Note 2 2 2 2 4 10 6" xfId="6503"/>
    <cellStyle name="Note 2 2 2 2 4 10 7" xfId="6504"/>
    <cellStyle name="Note 2 2 2 2 4 11" xfId="6505"/>
    <cellStyle name="Note 2 2 2 2 4 12" xfId="6506"/>
    <cellStyle name="Note 2 2 2 2 4 13" xfId="6507"/>
    <cellStyle name="Note 2 2 2 2 4 14" xfId="6508"/>
    <cellStyle name="Note 2 2 2 2 4 2" xfId="6509"/>
    <cellStyle name="Note 2 2 2 2 4 2 2" xfId="6510"/>
    <cellStyle name="Note 2 2 2 2 4 2 3" xfId="6511"/>
    <cellStyle name="Note 2 2 2 2 4 2 4" xfId="6512"/>
    <cellStyle name="Note 2 2 2 2 4 2 5" xfId="6513"/>
    <cellStyle name="Note 2 2 2 2 4 2 6" xfId="6514"/>
    <cellStyle name="Note 2 2 2 2 4 2 7" xfId="6515"/>
    <cellStyle name="Note 2 2 2 2 4 3" xfId="6516"/>
    <cellStyle name="Note 2 2 2 2 4 3 2" xfId="6517"/>
    <cellStyle name="Note 2 2 2 2 4 3 3" xfId="6518"/>
    <cellStyle name="Note 2 2 2 2 4 3 4" xfId="6519"/>
    <cellStyle name="Note 2 2 2 2 4 3 5" xfId="6520"/>
    <cellStyle name="Note 2 2 2 2 4 3 6" xfId="6521"/>
    <cellStyle name="Note 2 2 2 2 4 3 7" xfId="6522"/>
    <cellStyle name="Note 2 2 2 2 4 4" xfId="6523"/>
    <cellStyle name="Note 2 2 2 2 4 4 2" xfId="6524"/>
    <cellStyle name="Note 2 2 2 2 4 4 3" xfId="6525"/>
    <cellStyle name="Note 2 2 2 2 4 4 4" xfId="6526"/>
    <cellStyle name="Note 2 2 2 2 4 4 5" xfId="6527"/>
    <cellStyle name="Note 2 2 2 2 4 4 6" xfId="6528"/>
    <cellStyle name="Note 2 2 2 2 4 4 7" xfId="6529"/>
    <cellStyle name="Note 2 2 2 2 4 5" xfId="6530"/>
    <cellStyle name="Note 2 2 2 2 4 5 2" xfId="6531"/>
    <cellStyle name="Note 2 2 2 2 4 5 3" xfId="6532"/>
    <cellStyle name="Note 2 2 2 2 4 5 4" xfId="6533"/>
    <cellStyle name="Note 2 2 2 2 4 5 5" xfId="6534"/>
    <cellStyle name="Note 2 2 2 2 4 5 6" xfId="6535"/>
    <cellStyle name="Note 2 2 2 2 4 5 7" xfId="6536"/>
    <cellStyle name="Note 2 2 2 2 4 6" xfId="6537"/>
    <cellStyle name="Note 2 2 2 2 4 6 2" xfId="6538"/>
    <cellStyle name="Note 2 2 2 2 4 6 3" xfId="6539"/>
    <cellStyle name="Note 2 2 2 2 4 6 4" xfId="6540"/>
    <cellStyle name="Note 2 2 2 2 4 6 5" xfId="6541"/>
    <cellStyle name="Note 2 2 2 2 4 6 6" xfId="6542"/>
    <cellStyle name="Note 2 2 2 2 4 6 7" xfId="6543"/>
    <cellStyle name="Note 2 2 2 2 4 7" xfId="6544"/>
    <cellStyle name="Note 2 2 2 2 4 7 2" xfId="6545"/>
    <cellStyle name="Note 2 2 2 2 4 7 3" xfId="6546"/>
    <cellStyle name="Note 2 2 2 2 4 7 4" xfId="6547"/>
    <cellStyle name="Note 2 2 2 2 4 7 5" xfId="6548"/>
    <cellStyle name="Note 2 2 2 2 4 7 6" xfId="6549"/>
    <cellStyle name="Note 2 2 2 2 4 7 7" xfId="6550"/>
    <cellStyle name="Note 2 2 2 2 4 8" xfId="6551"/>
    <cellStyle name="Note 2 2 2 2 4 8 2" xfId="6552"/>
    <cellStyle name="Note 2 2 2 2 4 8 3" xfId="6553"/>
    <cellStyle name="Note 2 2 2 2 4 8 4" xfId="6554"/>
    <cellStyle name="Note 2 2 2 2 4 8 5" xfId="6555"/>
    <cellStyle name="Note 2 2 2 2 4 8 6" xfId="6556"/>
    <cellStyle name="Note 2 2 2 2 4 8 7" xfId="6557"/>
    <cellStyle name="Note 2 2 2 2 4 9" xfId="6558"/>
    <cellStyle name="Note 2 2 2 2 4 9 2" xfId="6559"/>
    <cellStyle name="Note 2 2 2 2 4 9 3" xfId="6560"/>
    <cellStyle name="Note 2 2 2 2 4 9 4" xfId="6561"/>
    <cellStyle name="Note 2 2 2 2 4 9 5" xfId="6562"/>
    <cellStyle name="Note 2 2 2 2 4 9 6" xfId="6563"/>
    <cellStyle name="Note 2 2 2 2 4 9 7" xfId="6564"/>
    <cellStyle name="Note 2 2 2 2 5" xfId="6565"/>
    <cellStyle name="Note 2 2 2 2 5 10" xfId="6566"/>
    <cellStyle name="Note 2 2 2 2 5 10 2" xfId="6567"/>
    <cellStyle name="Note 2 2 2 2 5 10 3" xfId="6568"/>
    <cellStyle name="Note 2 2 2 2 5 10 4" xfId="6569"/>
    <cellStyle name="Note 2 2 2 2 5 10 5" xfId="6570"/>
    <cellStyle name="Note 2 2 2 2 5 10 6" xfId="6571"/>
    <cellStyle name="Note 2 2 2 2 5 10 7" xfId="6572"/>
    <cellStyle name="Note 2 2 2 2 5 11" xfId="6573"/>
    <cellStyle name="Note 2 2 2 2 5 12" xfId="6574"/>
    <cellStyle name="Note 2 2 2 2 5 13" xfId="6575"/>
    <cellStyle name="Note 2 2 2 2 5 14" xfId="6576"/>
    <cellStyle name="Note 2 2 2 2 5 2" xfId="6577"/>
    <cellStyle name="Note 2 2 2 2 5 2 2" xfId="6578"/>
    <cellStyle name="Note 2 2 2 2 5 2 3" xfId="6579"/>
    <cellStyle name="Note 2 2 2 2 5 2 4" xfId="6580"/>
    <cellStyle name="Note 2 2 2 2 5 2 5" xfId="6581"/>
    <cellStyle name="Note 2 2 2 2 5 2 6" xfId="6582"/>
    <cellStyle name="Note 2 2 2 2 5 2 7" xfId="6583"/>
    <cellStyle name="Note 2 2 2 2 5 3" xfId="6584"/>
    <cellStyle name="Note 2 2 2 2 5 3 2" xfId="6585"/>
    <cellStyle name="Note 2 2 2 2 5 3 3" xfId="6586"/>
    <cellStyle name="Note 2 2 2 2 5 3 4" xfId="6587"/>
    <cellStyle name="Note 2 2 2 2 5 3 5" xfId="6588"/>
    <cellStyle name="Note 2 2 2 2 5 3 6" xfId="6589"/>
    <cellStyle name="Note 2 2 2 2 5 3 7" xfId="6590"/>
    <cellStyle name="Note 2 2 2 2 5 4" xfId="6591"/>
    <cellStyle name="Note 2 2 2 2 5 4 2" xfId="6592"/>
    <cellStyle name="Note 2 2 2 2 5 4 3" xfId="6593"/>
    <cellStyle name="Note 2 2 2 2 5 4 4" xfId="6594"/>
    <cellStyle name="Note 2 2 2 2 5 4 5" xfId="6595"/>
    <cellStyle name="Note 2 2 2 2 5 4 6" xfId="6596"/>
    <cellStyle name="Note 2 2 2 2 5 4 7" xfId="6597"/>
    <cellStyle name="Note 2 2 2 2 5 5" xfId="6598"/>
    <cellStyle name="Note 2 2 2 2 5 5 2" xfId="6599"/>
    <cellStyle name="Note 2 2 2 2 5 5 3" xfId="6600"/>
    <cellStyle name="Note 2 2 2 2 5 5 4" xfId="6601"/>
    <cellStyle name="Note 2 2 2 2 5 5 5" xfId="6602"/>
    <cellStyle name="Note 2 2 2 2 5 5 6" xfId="6603"/>
    <cellStyle name="Note 2 2 2 2 5 5 7" xfId="6604"/>
    <cellStyle name="Note 2 2 2 2 5 6" xfId="6605"/>
    <cellStyle name="Note 2 2 2 2 5 6 2" xfId="6606"/>
    <cellStyle name="Note 2 2 2 2 5 6 3" xfId="6607"/>
    <cellStyle name="Note 2 2 2 2 5 6 4" xfId="6608"/>
    <cellStyle name="Note 2 2 2 2 5 6 5" xfId="6609"/>
    <cellStyle name="Note 2 2 2 2 5 6 6" xfId="6610"/>
    <cellStyle name="Note 2 2 2 2 5 6 7" xfId="6611"/>
    <cellStyle name="Note 2 2 2 2 5 7" xfId="6612"/>
    <cellStyle name="Note 2 2 2 2 5 7 2" xfId="6613"/>
    <cellStyle name="Note 2 2 2 2 5 7 3" xfId="6614"/>
    <cellStyle name="Note 2 2 2 2 5 7 4" xfId="6615"/>
    <cellStyle name="Note 2 2 2 2 5 7 5" xfId="6616"/>
    <cellStyle name="Note 2 2 2 2 5 7 6" xfId="6617"/>
    <cellStyle name="Note 2 2 2 2 5 7 7" xfId="6618"/>
    <cellStyle name="Note 2 2 2 2 5 8" xfId="6619"/>
    <cellStyle name="Note 2 2 2 2 5 8 2" xfId="6620"/>
    <cellStyle name="Note 2 2 2 2 5 8 3" xfId="6621"/>
    <cellStyle name="Note 2 2 2 2 5 8 4" xfId="6622"/>
    <cellStyle name="Note 2 2 2 2 5 8 5" xfId="6623"/>
    <cellStyle name="Note 2 2 2 2 5 8 6" xfId="6624"/>
    <cellStyle name="Note 2 2 2 2 5 8 7" xfId="6625"/>
    <cellStyle name="Note 2 2 2 2 5 9" xfId="6626"/>
    <cellStyle name="Note 2 2 2 2 5 9 2" xfId="6627"/>
    <cellStyle name="Note 2 2 2 2 5 9 3" xfId="6628"/>
    <cellStyle name="Note 2 2 2 2 5 9 4" xfId="6629"/>
    <cellStyle name="Note 2 2 2 2 5 9 5" xfId="6630"/>
    <cellStyle name="Note 2 2 2 2 5 9 6" xfId="6631"/>
    <cellStyle name="Note 2 2 2 2 5 9 7" xfId="6632"/>
    <cellStyle name="Note 2 2 2 2 6" xfId="6633"/>
    <cellStyle name="Note 2 2 2 2 6 2" xfId="6634"/>
    <cellStyle name="Note 2 2 2 2 6 3" xfId="6635"/>
    <cellStyle name="Note 2 2 2 2 6 4" xfId="6636"/>
    <cellStyle name="Note 2 2 2 2 6 5" xfId="6637"/>
    <cellStyle name="Note 2 2 2 2 6 6" xfId="6638"/>
    <cellStyle name="Note 2 2 2 2 6 7" xfId="6639"/>
    <cellStyle name="Note 2 2 2 2 7" xfId="6640"/>
    <cellStyle name="Note 2 2 2 2 7 2" xfId="6641"/>
    <cellStyle name="Note 2 2 2 2 7 3" xfId="6642"/>
    <cellStyle name="Note 2 2 2 2 7 4" xfId="6643"/>
    <cellStyle name="Note 2 2 2 2 7 5" xfId="6644"/>
    <cellStyle name="Note 2 2 2 2 7 6" xfId="6645"/>
    <cellStyle name="Note 2 2 2 2 7 7" xfId="6646"/>
    <cellStyle name="Note 2 2 2 2 8" xfId="6647"/>
    <cellStyle name="Note 2 2 2 2 8 2" xfId="6648"/>
    <cellStyle name="Note 2 2 2 2 8 3" xfId="6649"/>
    <cellStyle name="Note 2 2 2 2 8 4" xfId="6650"/>
    <cellStyle name="Note 2 2 2 2 8 5" xfId="6651"/>
    <cellStyle name="Note 2 2 2 2 8 6" xfId="6652"/>
    <cellStyle name="Note 2 2 2 2 8 7" xfId="6653"/>
    <cellStyle name="Note 2 2 2 2 9" xfId="6654"/>
    <cellStyle name="Note 2 2 2 2 9 2" xfId="6655"/>
    <cellStyle name="Note 2 2 2 2 9 3" xfId="6656"/>
    <cellStyle name="Note 2 2 2 2 9 4" xfId="6657"/>
    <cellStyle name="Note 2 2 2 2 9 5" xfId="6658"/>
    <cellStyle name="Note 2 2 2 2 9 6" xfId="6659"/>
    <cellStyle name="Note 2 2 2 2 9 7" xfId="6660"/>
    <cellStyle name="Note 2 2 2 3" xfId="6661"/>
    <cellStyle name="Note 2 2 2 3 10" xfId="6662"/>
    <cellStyle name="Note 2 2 2 3 10 2" xfId="6663"/>
    <cellStyle name="Note 2 2 2 3 10 3" xfId="6664"/>
    <cellStyle name="Note 2 2 2 3 10 4" xfId="6665"/>
    <cellStyle name="Note 2 2 2 3 10 5" xfId="6666"/>
    <cellStyle name="Note 2 2 2 3 10 6" xfId="6667"/>
    <cellStyle name="Note 2 2 2 3 10 7" xfId="6668"/>
    <cellStyle name="Note 2 2 2 3 11" xfId="6669"/>
    <cellStyle name="Note 2 2 2 3 12" xfId="6670"/>
    <cellStyle name="Note 2 2 2 3 13" xfId="6671"/>
    <cellStyle name="Note 2 2 2 3 14" xfId="6672"/>
    <cellStyle name="Note 2 2 2 3 2" xfId="6673"/>
    <cellStyle name="Note 2 2 2 3 2 2" xfId="6674"/>
    <cellStyle name="Note 2 2 2 3 2 3" xfId="6675"/>
    <cellStyle name="Note 2 2 2 3 2 4" xfId="6676"/>
    <cellStyle name="Note 2 2 2 3 2 5" xfId="6677"/>
    <cellStyle name="Note 2 2 2 3 2 6" xfId="6678"/>
    <cellStyle name="Note 2 2 2 3 2 7" xfId="6679"/>
    <cellStyle name="Note 2 2 2 3 3" xfId="6680"/>
    <cellStyle name="Note 2 2 2 3 3 2" xfId="6681"/>
    <cellStyle name="Note 2 2 2 3 3 3" xfId="6682"/>
    <cellStyle name="Note 2 2 2 3 3 4" xfId="6683"/>
    <cellStyle name="Note 2 2 2 3 3 5" xfId="6684"/>
    <cellStyle name="Note 2 2 2 3 3 6" xfId="6685"/>
    <cellStyle name="Note 2 2 2 3 3 7" xfId="6686"/>
    <cellStyle name="Note 2 2 2 3 4" xfId="6687"/>
    <cellStyle name="Note 2 2 2 3 4 2" xfId="6688"/>
    <cellStyle name="Note 2 2 2 3 4 3" xfId="6689"/>
    <cellStyle name="Note 2 2 2 3 4 4" xfId="6690"/>
    <cellStyle name="Note 2 2 2 3 4 5" xfId="6691"/>
    <cellStyle name="Note 2 2 2 3 4 6" xfId="6692"/>
    <cellStyle name="Note 2 2 2 3 4 7" xfId="6693"/>
    <cellStyle name="Note 2 2 2 3 5" xfId="6694"/>
    <cellStyle name="Note 2 2 2 3 5 2" xfId="6695"/>
    <cellStyle name="Note 2 2 2 3 5 3" xfId="6696"/>
    <cellStyle name="Note 2 2 2 3 5 4" xfId="6697"/>
    <cellStyle name="Note 2 2 2 3 5 5" xfId="6698"/>
    <cellStyle name="Note 2 2 2 3 5 6" xfId="6699"/>
    <cellStyle name="Note 2 2 2 3 5 7" xfId="6700"/>
    <cellStyle name="Note 2 2 2 3 6" xfId="6701"/>
    <cellStyle name="Note 2 2 2 3 6 2" xfId="6702"/>
    <cellStyle name="Note 2 2 2 3 6 3" xfId="6703"/>
    <cellStyle name="Note 2 2 2 3 6 4" xfId="6704"/>
    <cellStyle name="Note 2 2 2 3 6 5" xfId="6705"/>
    <cellStyle name="Note 2 2 2 3 6 6" xfId="6706"/>
    <cellStyle name="Note 2 2 2 3 6 7" xfId="6707"/>
    <cellStyle name="Note 2 2 2 3 7" xfId="6708"/>
    <cellStyle name="Note 2 2 2 3 7 2" xfId="6709"/>
    <cellStyle name="Note 2 2 2 3 7 3" xfId="6710"/>
    <cellStyle name="Note 2 2 2 3 7 4" xfId="6711"/>
    <cellStyle name="Note 2 2 2 3 7 5" xfId="6712"/>
    <cellStyle name="Note 2 2 2 3 7 6" xfId="6713"/>
    <cellStyle name="Note 2 2 2 3 7 7" xfId="6714"/>
    <cellStyle name="Note 2 2 2 3 8" xfId="6715"/>
    <cellStyle name="Note 2 2 2 3 8 2" xfId="6716"/>
    <cellStyle name="Note 2 2 2 3 8 3" xfId="6717"/>
    <cellStyle name="Note 2 2 2 3 8 4" xfId="6718"/>
    <cellStyle name="Note 2 2 2 3 8 5" xfId="6719"/>
    <cellStyle name="Note 2 2 2 3 8 6" xfId="6720"/>
    <cellStyle name="Note 2 2 2 3 8 7" xfId="6721"/>
    <cellStyle name="Note 2 2 2 3 9" xfId="6722"/>
    <cellStyle name="Note 2 2 2 3 9 2" xfId="6723"/>
    <cellStyle name="Note 2 2 2 3 9 3" xfId="6724"/>
    <cellStyle name="Note 2 2 2 3 9 4" xfId="6725"/>
    <cellStyle name="Note 2 2 2 3 9 5" xfId="6726"/>
    <cellStyle name="Note 2 2 2 3 9 6" xfId="6727"/>
    <cellStyle name="Note 2 2 2 3 9 7" xfId="6728"/>
    <cellStyle name="Note 2 2 2 4" xfId="6729"/>
    <cellStyle name="Note 2 2 2 4 10" xfId="6730"/>
    <cellStyle name="Note 2 2 2 4 10 2" xfId="6731"/>
    <cellStyle name="Note 2 2 2 4 10 3" xfId="6732"/>
    <cellStyle name="Note 2 2 2 4 10 4" xfId="6733"/>
    <cellStyle name="Note 2 2 2 4 10 5" xfId="6734"/>
    <cellStyle name="Note 2 2 2 4 10 6" xfId="6735"/>
    <cellStyle name="Note 2 2 2 4 10 7" xfId="6736"/>
    <cellStyle name="Note 2 2 2 4 11" xfId="6737"/>
    <cellStyle name="Note 2 2 2 4 12" xfId="6738"/>
    <cellStyle name="Note 2 2 2 4 13" xfId="6739"/>
    <cellStyle name="Note 2 2 2 4 14" xfId="6740"/>
    <cellStyle name="Note 2 2 2 4 2" xfId="6741"/>
    <cellStyle name="Note 2 2 2 4 2 2" xfId="6742"/>
    <cellStyle name="Note 2 2 2 4 2 3" xfId="6743"/>
    <cellStyle name="Note 2 2 2 4 2 4" xfId="6744"/>
    <cellStyle name="Note 2 2 2 4 2 5" xfId="6745"/>
    <cellStyle name="Note 2 2 2 4 2 6" xfId="6746"/>
    <cellStyle name="Note 2 2 2 4 2 7" xfId="6747"/>
    <cellStyle name="Note 2 2 2 4 3" xfId="6748"/>
    <cellStyle name="Note 2 2 2 4 3 2" xfId="6749"/>
    <cellStyle name="Note 2 2 2 4 3 3" xfId="6750"/>
    <cellStyle name="Note 2 2 2 4 3 4" xfId="6751"/>
    <cellStyle name="Note 2 2 2 4 3 5" xfId="6752"/>
    <cellStyle name="Note 2 2 2 4 3 6" xfId="6753"/>
    <cellStyle name="Note 2 2 2 4 3 7" xfId="6754"/>
    <cellStyle name="Note 2 2 2 4 4" xfId="6755"/>
    <cellStyle name="Note 2 2 2 4 4 2" xfId="6756"/>
    <cellStyle name="Note 2 2 2 4 4 3" xfId="6757"/>
    <cellStyle name="Note 2 2 2 4 4 4" xfId="6758"/>
    <cellStyle name="Note 2 2 2 4 4 5" xfId="6759"/>
    <cellStyle name="Note 2 2 2 4 4 6" xfId="6760"/>
    <cellStyle name="Note 2 2 2 4 4 7" xfId="6761"/>
    <cellStyle name="Note 2 2 2 4 5" xfId="6762"/>
    <cellStyle name="Note 2 2 2 4 5 2" xfId="6763"/>
    <cellStyle name="Note 2 2 2 4 5 3" xfId="6764"/>
    <cellStyle name="Note 2 2 2 4 5 4" xfId="6765"/>
    <cellStyle name="Note 2 2 2 4 5 5" xfId="6766"/>
    <cellStyle name="Note 2 2 2 4 5 6" xfId="6767"/>
    <cellStyle name="Note 2 2 2 4 5 7" xfId="6768"/>
    <cellStyle name="Note 2 2 2 4 6" xfId="6769"/>
    <cellStyle name="Note 2 2 2 4 6 2" xfId="6770"/>
    <cellStyle name="Note 2 2 2 4 6 3" xfId="6771"/>
    <cellStyle name="Note 2 2 2 4 6 4" xfId="6772"/>
    <cellStyle name="Note 2 2 2 4 6 5" xfId="6773"/>
    <cellStyle name="Note 2 2 2 4 6 6" xfId="6774"/>
    <cellStyle name="Note 2 2 2 4 6 7" xfId="6775"/>
    <cellStyle name="Note 2 2 2 4 7" xfId="6776"/>
    <cellStyle name="Note 2 2 2 4 7 2" xfId="6777"/>
    <cellStyle name="Note 2 2 2 4 7 3" xfId="6778"/>
    <cellStyle name="Note 2 2 2 4 7 4" xfId="6779"/>
    <cellStyle name="Note 2 2 2 4 7 5" xfId="6780"/>
    <cellStyle name="Note 2 2 2 4 7 6" xfId="6781"/>
    <cellStyle name="Note 2 2 2 4 7 7" xfId="6782"/>
    <cellStyle name="Note 2 2 2 4 8" xfId="6783"/>
    <cellStyle name="Note 2 2 2 4 8 2" xfId="6784"/>
    <cellStyle name="Note 2 2 2 4 8 3" xfId="6785"/>
    <cellStyle name="Note 2 2 2 4 8 4" xfId="6786"/>
    <cellStyle name="Note 2 2 2 4 8 5" xfId="6787"/>
    <cellStyle name="Note 2 2 2 4 8 6" xfId="6788"/>
    <cellStyle name="Note 2 2 2 4 8 7" xfId="6789"/>
    <cellStyle name="Note 2 2 2 4 9" xfId="6790"/>
    <cellStyle name="Note 2 2 2 4 9 2" xfId="6791"/>
    <cellStyle name="Note 2 2 2 4 9 3" xfId="6792"/>
    <cellStyle name="Note 2 2 2 4 9 4" xfId="6793"/>
    <cellStyle name="Note 2 2 2 4 9 5" xfId="6794"/>
    <cellStyle name="Note 2 2 2 4 9 6" xfId="6795"/>
    <cellStyle name="Note 2 2 2 4 9 7" xfId="6796"/>
    <cellStyle name="Note 2 2 2 5" xfId="6797"/>
    <cellStyle name="Note 2 2 2 5 10" xfId="6798"/>
    <cellStyle name="Note 2 2 2 5 10 2" xfId="6799"/>
    <cellStyle name="Note 2 2 2 5 10 3" xfId="6800"/>
    <cellStyle name="Note 2 2 2 5 10 4" xfId="6801"/>
    <cellStyle name="Note 2 2 2 5 10 5" xfId="6802"/>
    <cellStyle name="Note 2 2 2 5 10 6" xfId="6803"/>
    <cellStyle name="Note 2 2 2 5 10 7" xfId="6804"/>
    <cellStyle name="Note 2 2 2 5 11" xfId="6805"/>
    <cellStyle name="Note 2 2 2 5 12" xfId="6806"/>
    <cellStyle name="Note 2 2 2 5 13" xfId="6807"/>
    <cellStyle name="Note 2 2 2 5 14" xfId="6808"/>
    <cellStyle name="Note 2 2 2 5 2" xfId="6809"/>
    <cellStyle name="Note 2 2 2 5 2 2" xfId="6810"/>
    <cellStyle name="Note 2 2 2 5 2 3" xfId="6811"/>
    <cellStyle name="Note 2 2 2 5 2 4" xfId="6812"/>
    <cellStyle name="Note 2 2 2 5 2 5" xfId="6813"/>
    <cellStyle name="Note 2 2 2 5 2 6" xfId="6814"/>
    <cellStyle name="Note 2 2 2 5 2 7" xfId="6815"/>
    <cellStyle name="Note 2 2 2 5 3" xfId="6816"/>
    <cellStyle name="Note 2 2 2 5 3 2" xfId="6817"/>
    <cellStyle name="Note 2 2 2 5 3 3" xfId="6818"/>
    <cellStyle name="Note 2 2 2 5 3 4" xfId="6819"/>
    <cellStyle name="Note 2 2 2 5 3 5" xfId="6820"/>
    <cellStyle name="Note 2 2 2 5 3 6" xfId="6821"/>
    <cellStyle name="Note 2 2 2 5 3 7" xfId="6822"/>
    <cellStyle name="Note 2 2 2 5 4" xfId="6823"/>
    <cellStyle name="Note 2 2 2 5 4 2" xfId="6824"/>
    <cellStyle name="Note 2 2 2 5 4 3" xfId="6825"/>
    <cellStyle name="Note 2 2 2 5 4 4" xfId="6826"/>
    <cellStyle name="Note 2 2 2 5 4 5" xfId="6827"/>
    <cellStyle name="Note 2 2 2 5 4 6" xfId="6828"/>
    <cellStyle name="Note 2 2 2 5 4 7" xfId="6829"/>
    <cellStyle name="Note 2 2 2 5 5" xfId="6830"/>
    <cellStyle name="Note 2 2 2 5 5 2" xfId="6831"/>
    <cellStyle name="Note 2 2 2 5 5 3" xfId="6832"/>
    <cellStyle name="Note 2 2 2 5 5 4" xfId="6833"/>
    <cellStyle name="Note 2 2 2 5 5 5" xfId="6834"/>
    <cellStyle name="Note 2 2 2 5 5 6" xfId="6835"/>
    <cellStyle name="Note 2 2 2 5 5 7" xfId="6836"/>
    <cellStyle name="Note 2 2 2 5 6" xfId="6837"/>
    <cellStyle name="Note 2 2 2 5 6 2" xfId="6838"/>
    <cellStyle name="Note 2 2 2 5 6 3" xfId="6839"/>
    <cellStyle name="Note 2 2 2 5 6 4" xfId="6840"/>
    <cellStyle name="Note 2 2 2 5 6 5" xfId="6841"/>
    <cellStyle name="Note 2 2 2 5 6 6" xfId="6842"/>
    <cellStyle name="Note 2 2 2 5 6 7" xfId="6843"/>
    <cellStyle name="Note 2 2 2 5 7" xfId="6844"/>
    <cellStyle name="Note 2 2 2 5 7 2" xfId="6845"/>
    <cellStyle name="Note 2 2 2 5 7 3" xfId="6846"/>
    <cellStyle name="Note 2 2 2 5 7 4" xfId="6847"/>
    <cellStyle name="Note 2 2 2 5 7 5" xfId="6848"/>
    <cellStyle name="Note 2 2 2 5 7 6" xfId="6849"/>
    <cellStyle name="Note 2 2 2 5 7 7" xfId="6850"/>
    <cellStyle name="Note 2 2 2 5 8" xfId="6851"/>
    <cellStyle name="Note 2 2 2 5 8 2" xfId="6852"/>
    <cellStyle name="Note 2 2 2 5 8 3" xfId="6853"/>
    <cellStyle name="Note 2 2 2 5 8 4" xfId="6854"/>
    <cellStyle name="Note 2 2 2 5 8 5" xfId="6855"/>
    <cellStyle name="Note 2 2 2 5 8 6" xfId="6856"/>
    <cellStyle name="Note 2 2 2 5 8 7" xfId="6857"/>
    <cellStyle name="Note 2 2 2 5 9" xfId="6858"/>
    <cellStyle name="Note 2 2 2 5 9 2" xfId="6859"/>
    <cellStyle name="Note 2 2 2 5 9 3" xfId="6860"/>
    <cellStyle name="Note 2 2 2 5 9 4" xfId="6861"/>
    <cellStyle name="Note 2 2 2 5 9 5" xfId="6862"/>
    <cellStyle name="Note 2 2 2 5 9 6" xfId="6863"/>
    <cellStyle name="Note 2 2 2 5 9 7" xfId="6864"/>
    <cellStyle name="Note 2 2 2 6" xfId="6865"/>
    <cellStyle name="Note 2 2 2 6 10" xfId="6866"/>
    <cellStyle name="Note 2 2 2 6 10 2" xfId="6867"/>
    <cellStyle name="Note 2 2 2 6 10 3" xfId="6868"/>
    <cellStyle name="Note 2 2 2 6 10 4" xfId="6869"/>
    <cellStyle name="Note 2 2 2 6 10 5" xfId="6870"/>
    <cellStyle name="Note 2 2 2 6 10 6" xfId="6871"/>
    <cellStyle name="Note 2 2 2 6 10 7" xfId="6872"/>
    <cellStyle name="Note 2 2 2 6 11" xfId="6873"/>
    <cellStyle name="Note 2 2 2 6 12" xfId="6874"/>
    <cellStyle name="Note 2 2 2 6 13" xfId="6875"/>
    <cellStyle name="Note 2 2 2 6 14" xfId="6876"/>
    <cellStyle name="Note 2 2 2 6 2" xfId="6877"/>
    <cellStyle name="Note 2 2 2 6 2 2" xfId="6878"/>
    <cellStyle name="Note 2 2 2 6 2 3" xfId="6879"/>
    <cellStyle name="Note 2 2 2 6 2 4" xfId="6880"/>
    <cellStyle name="Note 2 2 2 6 2 5" xfId="6881"/>
    <cellStyle name="Note 2 2 2 6 2 6" xfId="6882"/>
    <cellStyle name="Note 2 2 2 6 2 7" xfId="6883"/>
    <cellStyle name="Note 2 2 2 6 3" xfId="6884"/>
    <cellStyle name="Note 2 2 2 6 3 2" xfId="6885"/>
    <cellStyle name="Note 2 2 2 6 3 3" xfId="6886"/>
    <cellStyle name="Note 2 2 2 6 3 4" xfId="6887"/>
    <cellStyle name="Note 2 2 2 6 3 5" xfId="6888"/>
    <cellStyle name="Note 2 2 2 6 3 6" xfId="6889"/>
    <cellStyle name="Note 2 2 2 6 3 7" xfId="6890"/>
    <cellStyle name="Note 2 2 2 6 4" xfId="6891"/>
    <cellStyle name="Note 2 2 2 6 4 2" xfId="6892"/>
    <cellStyle name="Note 2 2 2 6 4 3" xfId="6893"/>
    <cellStyle name="Note 2 2 2 6 4 4" xfId="6894"/>
    <cellStyle name="Note 2 2 2 6 4 5" xfId="6895"/>
    <cellStyle name="Note 2 2 2 6 4 6" xfId="6896"/>
    <cellStyle name="Note 2 2 2 6 4 7" xfId="6897"/>
    <cellStyle name="Note 2 2 2 6 5" xfId="6898"/>
    <cellStyle name="Note 2 2 2 6 5 2" xfId="6899"/>
    <cellStyle name="Note 2 2 2 6 5 3" xfId="6900"/>
    <cellStyle name="Note 2 2 2 6 5 4" xfId="6901"/>
    <cellStyle name="Note 2 2 2 6 5 5" xfId="6902"/>
    <cellStyle name="Note 2 2 2 6 5 6" xfId="6903"/>
    <cellStyle name="Note 2 2 2 6 5 7" xfId="6904"/>
    <cellStyle name="Note 2 2 2 6 6" xfId="6905"/>
    <cellStyle name="Note 2 2 2 6 6 2" xfId="6906"/>
    <cellStyle name="Note 2 2 2 6 6 3" xfId="6907"/>
    <cellStyle name="Note 2 2 2 6 6 4" xfId="6908"/>
    <cellStyle name="Note 2 2 2 6 6 5" xfId="6909"/>
    <cellStyle name="Note 2 2 2 6 6 6" xfId="6910"/>
    <cellStyle name="Note 2 2 2 6 6 7" xfId="6911"/>
    <cellStyle name="Note 2 2 2 6 7" xfId="6912"/>
    <cellStyle name="Note 2 2 2 6 7 2" xfId="6913"/>
    <cellStyle name="Note 2 2 2 6 7 3" xfId="6914"/>
    <cellStyle name="Note 2 2 2 6 7 4" xfId="6915"/>
    <cellStyle name="Note 2 2 2 6 7 5" xfId="6916"/>
    <cellStyle name="Note 2 2 2 6 7 6" xfId="6917"/>
    <cellStyle name="Note 2 2 2 6 7 7" xfId="6918"/>
    <cellStyle name="Note 2 2 2 6 8" xfId="6919"/>
    <cellStyle name="Note 2 2 2 6 8 2" xfId="6920"/>
    <cellStyle name="Note 2 2 2 6 8 3" xfId="6921"/>
    <cellStyle name="Note 2 2 2 6 8 4" xfId="6922"/>
    <cellStyle name="Note 2 2 2 6 8 5" xfId="6923"/>
    <cellStyle name="Note 2 2 2 6 8 6" xfId="6924"/>
    <cellStyle name="Note 2 2 2 6 8 7" xfId="6925"/>
    <cellStyle name="Note 2 2 2 6 9" xfId="6926"/>
    <cellStyle name="Note 2 2 2 6 9 2" xfId="6927"/>
    <cellStyle name="Note 2 2 2 6 9 3" xfId="6928"/>
    <cellStyle name="Note 2 2 2 6 9 4" xfId="6929"/>
    <cellStyle name="Note 2 2 2 6 9 5" xfId="6930"/>
    <cellStyle name="Note 2 2 2 6 9 6" xfId="6931"/>
    <cellStyle name="Note 2 2 2 6 9 7" xfId="6932"/>
    <cellStyle name="Note 2 2 2 7" xfId="6933"/>
    <cellStyle name="Note 2 2 2 7 2" xfId="6934"/>
    <cellStyle name="Note 2 2 2 7 3" xfId="6935"/>
    <cellStyle name="Note 2 2 2 7 4" xfId="6936"/>
    <cellStyle name="Note 2 2 2 7 5" xfId="6937"/>
    <cellStyle name="Note 2 2 2 7 6" xfId="6938"/>
    <cellStyle name="Note 2 2 2 7 7" xfId="6939"/>
    <cellStyle name="Note 2 2 2 8" xfId="6940"/>
    <cellStyle name="Note 2 2 2 8 2" xfId="6941"/>
    <cellStyle name="Note 2 2 2 8 3" xfId="6942"/>
    <cellStyle name="Note 2 2 2 8 4" xfId="6943"/>
    <cellStyle name="Note 2 2 2 8 5" xfId="6944"/>
    <cellStyle name="Note 2 2 2 8 6" xfId="6945"/>
    <cellStyle name="Note 2 2 2 8 7" xfId="6946"/>
    <cellStyle name="Note 2 2 2 9" xfId="6947"/>
    <cellStyle name="Note 2 2 2 9 2" xfId="6948"/>
    <cellStyle name="Note 2 2 2 9 3" xfId="6949"/>
    <cellStyle name="Note 2 2 2 9 4" xfId="6950"/>
    <cellStyle name="Note 2 2 2 9 5" xfId="6951"/>
    <cellStyle name="Note 2 2 2 9 6" xfId="6952"/>
    <cellStyle name="Note 2 2 2 9 7" xfId="6953"/>
    <cellStyle name="Note 2 2 3" xfId="302"/>
    <cellStyle name="Note 2 2 3 10" xfId="6954"/>
    <cellStyle name="Note 2 2 3 10 2" xfId="6955"/>
    <cellStyle name="Note 2 2 3 10 3" xfId="6956"/>
    <cellStyle name="Note 2 2 3 10 4" xfId="6957"/>
    <cellStyle name="Note 2 2 3 10 5" xfId="6958"/>
    <cellStyle name="Note 2 2 3 10 6" xfId="6959"/>
    <cellStyle name="Note 2 2 3 10 7" xfId="6960"/>
    <cellStyle name="Note 2 2 3 11" xfId="6961"/>
    <cellStyle name="Note 2 2 3 11 2" xfId="6962"/>
    <cellStyle name="Note 2 2 3 11 3" xfId="6963"/>
    <cellStyle name="Note 2 2 3 11 4" xfId="6964"/>
    <cellStyle name="Note 2 2 3 11 5" xfId="6965"/>
    <cellStyle name="Note 2 2 3 11 6" xfId="6966"/>
    <cellStyle name="Note 2 2 3 11 7" xfId="6967"/>
    <cellStyle name="Note 2 2 3 12" xfId="6968"/>
    <cellStyle name="Note 2 2 3 12 2" xfId="6969"/>
    <cellStyle name="Note 2 2 3 12 3" xfId="6970"/>
    <cellStyle name="Note 2 2 3 12 4" xfId="6971"/>
    <cellStyle name="Note 2 2 3 12 5" xfId="6972"/>
    <cellStyle name="Note 2 2 3 12 6" xfId="6973"/>
    <cellStyle name="Note 2 2 3 12 7" xfId="6974"/>
    <cellStyle name="Note 2 2 3 13" xfId="6975"/>
    <cellStyle name="Note 2 2 3 13 2" xfId="6976"/>
    <cellStyle name="Note 2 2 3 13 3" xfId="6977"/>
    <cellStyle name="Note 2 2 3 13 4" xfId="6978"/>
    <cellStyle name="Note 2 2 3 13 5" xfId="6979"/>
    <cellStyle name="Note 2 2 3 13 6" xfId="6980"/>
    <cellStyle name="Note 2 2 3 13 7" xfId="6981"/>
    <cellStyle name="Note 2 2 3 14" xfId="6982"/>
    <cellStyle name="Note 2 2 3 15" xfId="6983"/>
    <cellStyle name="Note 2 2 3 16" xfId="6984"/>
    <cellStyle name="Note 2 2 3 17" xfId="6985"/>
    <cellStyle name="Note 2 2 3 2" xfId="6986"/>
    <cellStyle name="Note 2 2 3 2 10" xfId="6987"/>
    <cellStyle name="Note 2 2 3 2 10 2" xfId="6988"/>
    <cellStyle name="Note 2 2 3 2 10 3" xfId="6989"/>
    <cellStyle name="Note 2 2 3 2 10 4" xfId="6990"/>
    <cellStyle name="Note 2 2 3 2 10 5" xfId="6991"/>
    <cellStyle name="Note 2 2 3 2 10 6" xfId="6992"/>
    <cellStyle name="Note 2 2 3 2 10 7" xfId="6993"/>
    <cellStyle name="Note 2 2 3 2 11" xfId="6994"/>
    <cellStyle name="Note 2 2 3 2 12" xfId="6995"/>
    <cellStyle name="Note 2 2 3 2 13" xfId="6996"/>
    <cellStyle name="Note 2 2 3 2 14" xfId="6997"/>
    <cellStyle name="Note 2 2 3 2 2" xfId="6998"/>
    <cellStyle name="Note 2 2 3 2 2 2" xfId="6999"/>
    <cellStyle name="Note 2 2 3 2 2 3" xfId="7000"/>
    <cellStyle name="Note 2 2 3 2 2 4" xfId="7001"/>
    <cellStyle name="Note 2 2 3 2 2 5" xfId="7002"/>
    <cellStyle name="Note 2 2 3 2 2 6" xfId="7003"/>
    <cellStyle name="Note 2 2 3 2 2 7" xfId="7004"/>
    <cellStyle name="Note 2 2 3 2 3" xfId="7005"/>
    <cellStyle name="Note 2 2 3 2 3 2" xfId="7006"/>
    <cellStyle name="Note 2 2 3 2 3 3" xfId="7007"/>
    <cellStyle name="Note 2 2 3 2 3 4" xfId="7008"/>
    <cellStyle name="Note 2 2 3 2 3 5" xfId="7009"/>
    <cellStyle name="Note 2 2 3 2 3 6" xfId="7010"/>
    <cellStyle name="Note 2 2 3 2 3 7" xfId="7011"/>
    <cellStyle name="Note 2 2 3 2 4" xfId="7012"/>
    <cellStyle name="Note 2 2 3 2 4 2" xfId="7013"/>
    <cellStyle name="Note 2 2 3 2 4 3" xfId="7014"/>
    <cellStyle name="Note 2 2 3 2 4 4" xfId="7015"/>
    <cellStyle name="Note 2 2 3 2 4 5" xfId="7016"/>
    <cellStyle name="Note 2 2 3 2 4 6" xfId="7017"/>
    <cellStyle name="Note 2 2 3 2 4 7" xfId="7018"/>
    <cellStyle name="Note 2 2 3 2 5" xfId="7019"/>
    <cellStyle name="Note 2 2 3 2 5 2" xfId="7020"/>
    <cellStyle name="Note 2 2 3 2 5 3" xfId="7021"/>
    <cellStyle name="Note 2 2 3 2 5 4" xfId="7022"/>
    <cellStyle name="Note 2 2 3 2 5 5" xfId="7023"/>
    <cellStyle name="Note 2 2 3 2 5 6" xfId="7024"/>
    <cellStyle name="Note 2 2 3 2 5 7" xfId="7025"/>
    <cellStyle name="Note 2 2 3 2 6" xfId="7026"/>
    <cellStyle name="Note 2 2 3 2 6 2" xfId="7027"/>
    <cellStyle name="Note 2 2 3 2 6 3" xfId="7028"/>
    <cellStyle name="Note 2 2 3 2 6 4" xfId="7029"/>
    <cellStyle name="Note 2 2 3 2 6 5" xfId="7030"/>
    <cellStyle name="Note 2 2 3 2 6 6" xfId="7031"/>
    <cellStyle name="Note 2 2 3 2 6 7" xfId="7032"/>
    <cellStyle name="Note 2 2 3 2 7" xfId="7033"/>
    <cellStyle name="Note 2 2 3 2 7 2" xfId="7034"/>
    <cellStyle name="Note 2 2 3 2 7 3" xfId="7035"/>
    <cellStyle name="Note 2 2 3 2 7 4" xfId="7036"/>
    <cellStyle name="Note 2 2 3 2 7 5" xfId="7037"/>
    <cellStyle name="Note 2 2 3 2 7 6" xfId="7038"/>
    <cellStyle name="Note 2 2 3 2 7 7" xfId="7039"/>
    <cellStyle name="Note 2 2 3 2 8" xfId="7040"/>
    <cellStyle name="Note 2 2 3 2 8 2" xfId="7041"/>
    <cellStyle name="Note 2 2 3 2 8 3" xfId="7042"/>
    <cellStyle name="Note 2 2 3 2 8 4" xfId="7043"/>
    <cellStyle name="Note 2 2 3 2 8 5" xfId="7044"/>
    <cellStyle name="Note 2 2 3 2 8 6" xfId="7045"/>
    <cellStyle name="Note 2 2 3 2 8 7" xfId="7046"/>
    <cellStyle name="Note 2 2 3 2 9" xfId="7047"/>
    <cellStyle name="Note 2 2 3 2 9 2" xfId="7048"/>
    <cellStyle name="Note 2 2 3 2 9 3" xfId="7049"/>
    <cellStyle name="Note 2 2 3 2 9 4" xfId="7050"/>
    <cellStyle name="Note 2 2 3 2 9 5" xfId="7051"/>
    <cellStyle name="Note 2 2 3 2 9 6" xfId="7052"/>
    <cellStyle name="Note 2 2 3 2 9 7" xfId="7053"/>
    <cellStyle name="Note 2 2 3 3" xfId="7054"/>
    <cellStyle name="Note 2 2 3 3 10" xfId="7055"/>
    <cellStyle name="Note 2 2 3 3 10 2" xfId="7056"/>
    <cellStyle name="Note 2 2 3 3 10 3" xfId="7057"/>
    <cellStyle name="Note 2 2 3 3 10 4" xfId="7058"/>
    <cellStyle name="Note 2 2 3 3 10 5" xfId="7059"/>
    <cellStyle name="Note 2 2 3 3 10 6" xfId="7060"/>
    <cellStyle name="Note 2 2 3 3 10 7" xfId="7061"/>
    <cellStyle name="Note 2 2 3 3 11" xfId="7062"/>
    <cellStyle name="Note 2 2 3 3 12" xfId="7063"/>
    <cellStyle name="Note 2 2 3 3 13" xfId="7064"/>
    <cellStyle name="Note 2 2 3 3 14" xfId="7065"/>
    <cellStyle name="Note 2 2 3 3 2" xfId="7066"/>
    <cellStyle name="Note 2 2 3 3 2 2" xfId="7067"/>
    <cellStyle name="Note 2 2 3 3 2 3" xfId="7068"/>
    <cellStyle name="Note 2 2 3 3 2 4" xfId="7069"/>
    <cellStyle name="Note 2 2 3 3 2 5" xfId="7070"/>
    <cellStyle name="Note 2 2 3 3 2 6" xfId="7071"/>
    <cellStyle name="Note 2 2 3 3 2 7" xfId="7072"/>
    <cellStyle name="Note 2 2 3 3 3" xfId="7073"/>
    <cellStyle name="Note 2 2 3 3 3 2" xfId="7074"/>
    <cellStyle name="Note 2 2 3 3 3 3" xfId="7075"/>
    <cellStyle name="Note 2 2 3 3 3 4" xfId="7076"/>
    <cellStyle name="Note 2 2 3 3 3 5" xfId="7077"/>
    <cellStyle name="Note 2 2 3 3 3 6" xfId="7078"/>
    <cellStyle name="Note 2 2 3 3 3 7" xfId="7079"/>
    <cellStyle name="Note 2 2 3 3 4" xfId="7080"/>
    <cellStyle name="Note 2 2 3 3 4 2" xfId="7081"/>
    <cellStyle name="Note 2 2 3 3 4 3" xfId="7082"/>
    <cellStyle name="Note 2 2 3 3 4 4" xfId="7083"/>
    <cellStyle name="Note 2 2 3 3 4 5" xfId="7084"/>
    <cellStyle name="Note 2 2 3 3 4 6" xfId="7085"/>
    <cellStyle name="Note 2 2 3 3 4 7" xfId="7086"/>
    <cellStyle name="Note 2 2 3 3 5" xfId="7087"/>
    <cellStyle name="Note 2 2 3 3 5 2" xfId="7088"/>
    <cellStyle name="Note 2 2 3 3 5 3" xfId="7089"/>
    <cellStyle name="Note 2 2 3 3 5 4" xfId="7090"/>
    <cellStyle name="Note 2 2 3 3 5 5" xfId="7091"/>
    <cellStyle name="Note 2 2 3 3 5 6" xfId="7092"/>
    <cellStyle name="Note 2 2 3 3 5 7" xfId="7093"/>
    <cellStyle name="Note 2 2 3 3 6" xfId="7094"/>
    <cellStyle name="Note 2 2 3 3 6 2" xfId="7095"/>
    <cellStyle name="Note 2 2 3 3 6 3" xfId="7096"/>
    <cellStyle name="Note 2 2 3 3 6 4" xfId="7097"/>
    <cellStyle name="Note 2 2 3 3 6 5" xfId="7098"/>
    <cellStyle name="Note 2 2 3 3 6 6" xfId="7099"/>
    <cellStyle name="Note 2 2 3 3 6 7" xfId="7100"/>
    <cellStyle name="Note 2 2 3 3 7" xfId="7101"/>
    <cellStyle name="Note 2 2 3 3 7 2" xfId="7102"/>
    <cellStyle name="Note 2 2 3 3 7 3" xfId="7103"/>
    <cellStyle name="Note 2 2 3 3 7 4" xfId="7104"/>
    <cellStyle name="Note 2 2 3 3 7 5" xfId="7105"/>
    <cellStyle name="Note 2 2 3 3 7 6" xfId="7106"/>
    <cellStyle name="Note 2 2 3 3 7 7" xfId="7107"/>
    <cellStyle name="Note 2 2 3 3 8" xfId="7108"/>
    <cellStyle name="Note 2 2 3 3 8 2" xfId="7109"/>
    <cellStyle name="Note 2 2 3 3 8 3" xfId="7110"/>
    <cellStyle name="Note 2 2 3 3 8 4" xfId="7111"/>
    <cellStyle name="Note 2 2 3 3 8 5" xfId="7112"/>
    <cellStyle name="Note 2 2 3 3 8 6" xfId="7113"/>
    <cellStyle name="Note 2 2 3 3 8 7" xfId="7114"/>
    <cellStyle name="Note 2 2 3 3 9" xfId="7115"/>
    <cellStyle name="Note 2 2 3 3 9 2" xfId="7116"/>
    <cellStyle name="Note 2 2 3 3 9 3" xfId="7117"/>
    <cellStyle name="Note 2 2 3 3 9 4" xfId="7118"/>
    <cellStyle name="Note 2 2 3 3 9 5" xfId="7119"/>
    <cellStyle name="Note 2 2 3 3 9 6" xfId="7120"/>
    <cellStyle name="Note 2 2 3 3 9 7" xfId="7121"/>
    <cellStyle name="Note 2 2 3 4" xfId="7122"/>
    <cellStyle name="Note 2 2 3 4 10" xfId="7123"/>
    <cellStyle name="Note 2 2 3 4 10 2" xfId="7124"/>
    <cellStyle name="Note 2 2 3 4 10 3" xfId="7125"/>
    <cellStyle name="Note 2 2 3 4 10 4" xfId="7126"/>
    <cellStyle name="Note 2 2 3 4 10 5" xfId="7127"/>
    <cellStyle name="Note 2 2 3 4 10 6" xfId="7128"/>
    <cellStyle name="Note 2 2 3 4 10 7" xfId="7129"/>
    <cellStyle name="Note 2 2 3 4 11" xfId="7130"/>
    <cellStyle name="Note 2 2 3 4 12" xfId="7131"/>
    <cellStyle name="Note 2 2 3 4 13" xfId="7132"/>
    <cellStyle name="Note 2 2 3 4 14" xfId="7133"/>
    <cellStyle name="Note 2 2 3 4 2" xfId="7134"/>
    <cellStyle name="Note 2 2 3 4 2 2" xfId="7135"/>
    <cellStyle name="Note 2 2 3 4 2 3" xfId="7136"/>
    <cellStyle name="Note 2 2 3 4 2 4" xfId="7137"/>
    <cellStyle name="Note 2 2 3 4 2 5" xfId="7138"/>
    <cellStyle name="Note 2 2 3 4 2 6" xfId="7139"/>
    <cellStyle name="Note 2 2 3 4 2 7" xfId="7140"/>
    <cellStyle name="Note 2 2 3 4 3" xfId="7141"/>
    <cellStyle name="Note 2 2 3 4 3 2" xfId="7142"/>
    <cellStyle name="Note 2 2 3 4 3 3" xfId="7143"/>
    <cellStyle name="Note 2 2 3 4 3 4" xfId="7144"/>
    <cellStyle name="Note 2 2 3 4 3 5" xfId="7145"/>
    <cellStyle name="Note 2 2 3 4 3 6" xfId="7146"/>
    <cellStyle name="Note 2 2 3 4 3 7" xfId="7147"/>
    <cellStyle name="Note 2 2 3 4 4" xfId="7148"/>
    <cellStyle name="Note 2 2 3 4 4 2" xfId="7149"/>
    <cellStyle name="Note 2 2 3 4 4 3" xfId="7150"/>
    <cellStyle name="Note 2 2 3 4 4 4" xfId="7151"/>
    <cellStyle name="Note 2 2 3 4 4 5" xfId="7152"/>
    <cellStyle name="Note 2 2 3 4 4 6" xfId="7153"/>
    <cellStyle name="Note 2 2 3 4 4 7" xfId="7154"/>
    <cellStyle name="Note 2 2 3 4 5" xfId="7155"/>
    <cellStyle name="Note 2 2 3 4 5 2" xfId="7156"/>
    <cellStyle name="Note 2 2 3 4 5 3" xfId="7157"/>
    <cellStyle name="Note 2 2 3 4 5 4" xfId="7158"/>
    <cellStyle name="Note 2 2 3 4 5 5" xfId="7159"/>
    <cellStyle name="Note 2 2 3 4 5 6" xfId="7160"/>
    <cellStyle name="Note 2 2 3 4 5 7" xfId="7161"/>
    <cellStyle name="Note 2 2 3 4 6" xfId="7162"/>
    <cellStyle name="Note 2 2 3 4 6 2" xfId="7163"/>
    <cellStyle name="Note 2 2 3 4 6 3" xfId="7164"/>
    <cellStyle name="Note 2 2 3 4 6 4" xfId="7165"/>
    <cellStyle name="Note 2 2 3 4 6 5" xfId="7166"/>
    <cellStyle name="Note 2 2 3 4 6 6" xfId="7167"/>
    <cellStyle name="Note 2 2 3 4 6 7" xfId="7168"/>
    <cellStyle name="Note 2 2 3 4 7" xfId="7169"/>
    <cellStyle name="Note 2 2 3 4 7 2" xfId="7170"/>
    <cellStyle name="Note 2 2 3 4 7 3" xfId="7171"/>
    <cellStyle name="Note 2 2 3 4 7 4" xfId="7172"/>
    <cellStyle name="Note 2 2 3 4 7 5" xfId="7173"/>
    <cellStyle name="Note 2 2 3 4 7 6" xfId="7174"/>
    <cellStyle name="Note 2 2 3 4 7 7" xfId="7175"/>
    <cellStyle name="Note 2 2 3 4 8" xfId="7176"/>
    <cellStyle name="Note 2 2 3 4 8 2" xfId="7177"/>
    <cellStyle name="Note 2 2 3 4 8 3" xfId="7178"/>
    <cellStyle name="Note 2 2 3 4 8 4" xfId="7179"/>
    <cellStyle name="Note 2 2 3 4 8 5" xfId="7180"/>
    <cellStyle name="Note 2 2 3 4 8 6" xfId="7181"/>
    <cellStyle name="Note 2 2 3 4 8 7" xfId="7182"/>
    <cellStyle name="Note 2 2 3 4 9" xfId="7183"/>
    <cellStyle name="Note 2 2 3 4 9 2" xfId="7184"/>
    <cellStyle name="Note 2 2 3 4 9 3" xfId="7185"/>
    <cellStyle name="Note 2 2 3 4 9 4" xfId="7186"/>
    <cellStyle name="Note 2 2 3 4 9 5" xfId="7187"/>
    <cellStyle name="Note 2 2 3 4 9 6" xfId="7188"/>
    <cellStyle name="Note 2 2 3 4 9 7" xfId="7189"/>
    <cellStyle name="Note 2 2 3 5" xfId="7190"/>
    <cellStyle name="Note 2 2 3 5 10" xfId="7191"/>
    <cellStyle name="Note 2 2 3 5 10 2" xfId="7192"/>
    <cellStyle name="Note 2 2 3 5 10 3" xfId="7193"/>
    <cellStyle name="Note 2 2 3 5 10 4" xfId="7194"/>
    <cellStyle name="Note 2 2 3 5 10 5" xfId="7195"/>
    <cellStyle name="Note 2 2 3 5 10 6" xfId="7196"/>
    <cellStyle name="Note 2 2 3 5 10 7" xfId="7197"/>
    <cellStyle name="Note 2 2 3 5 11" xfId="7198"/>
    <cellStyle name="Note 2 2 3 5 12" xfId="7199"/>
    <cellStyle name="Note 2 2 3 5 13" xfId="7200"/>
    <cellStyle name="Note 2 2 3 5 14" xfId="7201"/>
    <cellStyle name="Note 2 2 3 5 2" xfId="7202"/>
    <cellStyle name="Note 2 2 3 5 2 2" xfId="7203"/>
    <cellStyle name="Note 2 2 3 5 2 3" xfId="7204"/>
    <cellStyle name="Note 2 2 3 5 2 4" xfId="7205"/>
    <cellStyle name="Note 2 2 3 5 2 5" xfId="7206"/>
    <cellStyle name="Note 2 2 3 5 2 6" xfId="7207"/>
    <cellStyle name="Note 2 2 3 5 2 7" xfId="7208"/>
    <cellStyle name="Note 2 2 3 5 3" xfId="7209"/>
    <cellStyle name="Note 2 2 3 5 3 2" xfId="7210"/>
    <cellStyle name="Note 2 2 3 5 3 3" xfId="7211"/>
    <cellStyle name="Note 2 2 3 5 3 4" xfId="7212"/>
    <cellStyle name="Note 2 2 3 5 3 5" xfId="7213"/>
    <cellStyle name="Note 2 2 3 5 3 6" xfId="7214"/>
    <cellStyle name="Note 2 2 3 5 3 7" xfId="7215"/>
    <cellStyle name="Note 2 2 3 5 4" xfId="7216"/>
    <cellStyle name="Note 2 2 3 5 4 2" xfId="7217"/>
    <cellStyle name="Note 2 2 3 5 4 3" xfId="7218"/>
    <cellStyle name="Note 2 2 3 5 4 4" xfId="7219"/>
    <cellStyle name="Note 2 2 3 5 4 5" xfId="7220"/>
    <cellStyle name="Note 2 2 3 5 4 6" xfId="7221"/>
    <cellStyle name="Note 2 2 3 5 4 7" xfId="7222"/>
    <cellStyle name="Note 2 2 3 5 5" xfId="7223"/>
    <cellStyle name="Note 2 2 3 5 5 2" xfId="7224"/>
    <cellStyle name="Note 2 2 3 5 5 3" xfId="7225"/>
    <cellStyle name="Note 2 2 3 5 5 4" xfId="7226"/>
    <cellStyle name="Note 2 2 3 5 5 5" xfId="7227"/>
    <cellStyle name="Note 2 2 3 5 5 6" xfId="7228"/>
    <cellStyle name="Note 2 2 3 5 5 7" xfId="7229"/>
    <cellStyle name="Note 2 2 3 5 6" xfId="7230"/>
    <cellStyle name="Note 2 2 3 5 6 2" xfId="7231"/>
    <cellStyle name="Note 2 2 3 5 6 3" xfId="7232"/>
    <cellStyle name="Note 2 2 3 5 6 4" xfId="7233"/>
    <cellStyle name="Note 2 2 3 5 6 5" xfId="7234"/>
    <cellStyle name="Note 2 2 3 5 6 6" xfId="7235"/>
    <cellStyle name="Note 2 2 3 5 6 7" xfId="7236"/>
    <cellStyle name="Note 2 2 3 5 7" xfId="7237"/>
    <cellStyle name="Note 2 2 3 5 7 2" xfId="7238"/>
    <cellStyle name="Note 2 2 3 5 7 3" xfId="7239"/>
    <cellStyle name="Note 2 2 3 5 7 4" xfId="7240"/>
    <cellStyle name="Note 2 2 3 5 7 5" xfId="7241"/>
    <cellStyle name="Note 2 2 3 5 7 6" xfId="7242"/>
    <cellStyle name="Note 2 2 3 5 7 7" xfId="7243"/>
    <cellStyle name="Note 2 2 3 5 8" xfId="7244"/>
    <cellStyle name="Note 2 2 3 5 8 2" xfId="7245"/>
    <cellStyle name="Note 2 2 3 5 8 3" xfId="7246"/>
    <cellStyle name="Note 2 2 3 5 8 4" xfId="7247"/>
    <cellStyle name="Note 2 2 3 5 8 5" xfId="7248"/>
    <cellStyle name="Note 2 2 3 5 8 6" xfId="7249"/>
    <cellStyle name="Note 2 2 3 5 8 7" xfId="7250"/>
    <cellStyle name="Note 2 2 3 5 9" xfId="7251"/>
    <cellStyle name="Note 2 2 3 5 9 2" xfId="7252"/>
    <cellStyle name="Note 2 2 3 5 9 3" xfId="7253"/>
    <cellStyle name="Note 2 2 3 5 9 4" xfId="7254"/>
    <cellStyle name="Note 2 2 3 5 9 5" xfId="7255"/>
    <cellStyle name="Note 2 2 3 5 9 6" xfId="7256"/>
    <cellStyle name="Note 2 2 3 5 9 7" xfId="7257"/>
    <cellStyle name="Note 2 2 3 6" xfId="7258"/>
    <cellStyle name="Note 2 2 3 6 2" xfId="7259"/>
    <cellStyle name="Note 2 2 3 6 3" xfId="7260"/>
    <cellStyle name="Note 2 2 3 6 4" xfId="7261"/>
    <cellStyle name="Note 2 2 3 6 5" xfId="7262"/>
    <cellStyle name="Note 2 2 3 6 6" xfId="7263"/>
    <cellStyle name="Note 2 2 3 6 7" xfId="7264"/>
    <cellStyle name="Note 2 2 3 7" xfId="7265"/>
    <cellStyle name="Note 2 2 3 7 2" xfId="7266"/>
    <cellStyle name="Note 2 2 3 7 3" xfId="7267"/>
    <cellStyle name="Note 2 2 3 7 4" xfId="7268"/>
    <cellStyle name="Note 2 2 3 7 5" xfId="7269"/>
    <cellStyle name="Note 2 2 3 7 6" xfId="7270"/>
    <cellStyle name="Note 2 2 3 7 7" xfId="7271"/>
    <cellStyle name="Note 2 2 3 8" xfId="7272"/>
    <cellStyle name="Note 2 2 3 8 2" xfId="7273"/>
    <cellStyle name="Note 2 2 3 8 3" xfId="7274"/>
    <cellStyle name="Note 2 2 3 8 4" xfId="7275"/>
    <cellStyle name="Note 2 2 3 8 5" xfId="7276"/>
    <cellStyle name="Note 2 2 3 8 6" xfId="7277"/>
    <cellStyle name="Note 2 2 3 8 7" xfId="7278"/>
    <cellStyle name="Note 2 2 3 9" xfId="7279"/>
    <cellStyle name="Note 2 2 3 9 2" xfId="7280"/>
    <cellStyle name="Note 2 2 3 9 3" xfId="7281"/>
    <cellStyle name="Note 2 2 3 9 4" xfId="7282"/>
    <cellStyle name="Note 2 2 3 9 5" xfId="7283"/>
    <cellStyle name="Note 2 2 3 9 6" xfId="7284"/>
    <cellStyle name="Note 2 2 3 9 7" xfId="7285"/>
    <cellStyle name="Note 2 2 4" xfId="7286"/>
    <cellStyle name="Note 2 2 4 10" xfId="7287"/>
    <cellStyle name="Note 2 2 4 10 2" xfId="7288"/>
    <cellStyle name="Note 2 2 4 10 3" xfId="7289"/>
    <cellStyle name="Note 2 2 4 10 4" xfId="7290"/>
    <cellStyle name="Note 2 2 4 10 5" xfId="7291"/>
    <cellStyle name="Note 2 2 4 10 6" xfId="7292"/>
    <cellStyle name="Note 2 2 4 10 7" xfId="7293"/>
    <cellStyle name="Note 2 2 4 11" xfId="7294"/>
    <cellStyle name="Note 2 2 4 12" xfId="7295"/>
    <cellStyle name="Note 2 2 4 13" xfId="7296"/>
    <cellStyle name="Note 2 2 4 14" xfId="7297"/>
    <cellStyle name="Note 2 2 4 2" xfId="7298"/>
    <cellStyle name="Note 2 2 4 2 2" xfId="7299"/>
    <cellStyle name="Note 2 2 4 2 3" xfId="7300"/>
    <cellStyle name="Note 2 2 4 2 4" xfId="7301"/>
    <cellStyle name="Note 2 2 4 2 5" xfId="7302"/>
    <cellStyle name="Note 2 2 4 2 6" xfId="7303"/>
    <cellStyle name="Note 2 2 4 2 7" xfId="7304"/>
    <cellStyle name="Note 2 2 4 3" xfId="7305"/>
    <cellStyle name="Note 2 2 4 3 2" xfId="7306"/>
    <cellStyle name="Note 2 2 4 3 3" xfId="7307"/>
    <cellStyle name="Note 2 2 4 3 4" xfId="7308"/>
    <cellStyle name="Note 2 2 4 3 5" xfId="7309"/>
    <cellStyle name="Note 2 2 4 3 6" xfId="7310"/>
    <cellStyle name="Note 2 2 4 3 7" xfId="7311"/>
    <cellStyle name="Note 2 2 4 4" xfId="7312"/>
    <cellStyle name="Note 2 2 4 4 2" xfId="7313"/>
    <cellStyle name="Note 2 2 4 4 3" xfId="7314"/>
    <cellStyle name="Note 2 2 4 4 4" xfId="7315"/>
    <cellStyle name="Note 2 2 4 4 5" xfId="7316"/>
    <cellStyle name="Note 2 2 4 4 6" xfId="7317"/>
    <cellStyle name="Note 2 2 4 4 7" xfId="7318"/>
    <cellStyle name="Note 2 2 4 5" xfId="7319"/>
    <cellStyle name="Note 2 2 4 5 2" xfId="7320"/>
    <cellStyle name="Note 2 2 4 5 3" xfId="7321"/>
    <cellStyle name="Note 2 2 4 5 4" xfId="7322"/>
    <cellStyle name="Note 2 2 4 5 5" xfId="7323"/>
    <cellStyle name="Note 2 2 4 5 6" xfId="7324"/>
    <cellStyle name="Note 2 2 4 5 7" xfId="7325"/>
    <cellStyle name="Note 2 2 4 6" xfId="7326"/>
    <cellStyle name="Note 2 2 4 6 2" xfId="7327"/>
    <cellStyle name="Note 2 2 4 6 3" xfId="7328"/>
    <cellStyle name="Note 2 2 4 6 4" xfId="7329"/>
    <cellStyle name="Note 2 2 4 6 5" xfId="7330"/>
    <cellStyle name="Note 2 2 4 6 6" xfId="7331"/>
    <cellStyle name="Note 2 2 4 6 7" xfId="7332"/>
    <cellStyle name="Note 2 2 4 7" xfId="7333"/>
    <cellStyle name="Note 2 2 4 7 2" xfId="7334"/>
    <cellStyle name="Note 2 2 4 7 3" xfId="7335"/>
    <cellStyle name="Note 2 2 4 7 4" xfId="7336"/>
    <cellStyle name="Note 2 2 4 7 5" xfId="7337"/>
    <cellStyle name="Note 2 2 4 7 6" xfId="7338"/>
    <cellStyle name="Note 2 2 4 7 7" xfId="7339"/>
    <cellStyle name="Note 2 2 4 8" xfId="7340"/>
    <cellStyle name="Note 2 2 4 8 2" xfId="7341"/>
    <cellStyle name="Note 2 2 4 8 3" xfId="7342"/>
    <cellStyle name="Note 2 2 4 8 4" xfId="7343"/>
    <cellStyle name="Note 2 2 4 8 5" xfId="7344"/>
    <cellStyle name="Note 2 2 4 8 6" xfId="7345"/>
    <cellStyle name="Note 2 2 4 8 7" xfId="7346"/>
    <cellStyle name="Note 2 2 4 9" xfId="7347"/>
    <cellStyle name="Note 2 2 4 9 2" xfId="7348"/>
    <cellStyle name="Note 2 2 4 9 3" xfId="7349"/>
    <cellStyle name="Note 2 2 4 9 4" xfId="7350"/>
    <cellStyle name="Note 2 2 4 9 5" xfId="7351"/>
    <cellStyle name="Note 2 2 4 9 6" xfId="7352"/>
    <cellStyle name="Note 2 2 4 9 7" xfId="7353"/>
    <cellStyle name="Note 2 2 5" xfId="7354"/>
    <cellStyle name="Note 2 2 5 10" xfId="7355"/>
    <cellStyle name="Note 2 2 5 10 2" xfId="7356"/>
    <cellStyle name="Note 2 2 5 10 3" xfId="7357"/>
    <cellStyle name="Note 2 2 5 10 4" xfId="7358"/>
    <cellStyle name="Note 2 2 5 10 5" xfId="7359"/>
    <cellStyle name="Note 2 2 5 10 6" xfId="7360"/>
    <cellStyle name="Note 2 2 5 10 7" xfId="7361"/>
    <cellStyle name="Note 2 2 5 11" xfId="7362"/>
    <cellStyle name="Note 2 2 5 12" xfId="7363"/>
    <cellStyle name="Note 2 2 5 13" xfId="7364"/>
    <cellStyle name="Note 2 2 5 14" xfId="7365"/>
    <cellStyle name="Note 2 2 5 2" xfId="7366"/>
    <cellStyle name="Note 2 2 5 2 2" xfId="7367"/>
    <cellStyle name="Note 2 2 5 2 3" xfId="7368"/>
    <cellStyle name="Note 2 2 5 2 4" xfId="7369"/>
    <cellStyle name="Note 2 2 5 2 5" xfId="7370"/>
    <cellStyle name="Note 2 2 5 2 6" xfId="7371"/>
    <cellStyle name="Note 2 2 5 2 7" xfId="7372"/>
    <cellStyle name="Note 2 2 5 3" xfId="7373"/>
    <cellStyle name="Note 2 2 5 3 2" xfId="7374"/>
    <cellStyle name="Note 2 2 5 3 3" xfId="7375"/>
    <cellStyle name="Note 2 2 5 3 4" xfId="7376"/>
    <cellStyle name="Note 2 2 5 3 5" xfId="7377"/>
    <cellStyle name="Note 2 2 5 3 6" xfId="7378"/>
    <cellStyle name="Note 2 2 5 3 7" xfId="7379"/>
    <cellStyle name="Note 2 2 5 4" xfId="7380"/>
    <cellStyle name="Note 2 2 5 4 2" xfId="7381"/>
    <cellStyle name="Note 2 2 5 4 3" xfId="7382"/>
    <cellStyle name="Note 2 2 5 4 4" xfId="7383"/>
    <cellStyle name="Note 2 2 5 4 5" xfId="7384"/>
    <cellStyle name="Note 2 2 5 4 6" xfId="7385"/>
    <cellStyle name="Note 2 2 5 4 7" xfId="7386"/>
    <cellStyle name="Note 2 2 5 5" xfId="7387"/>
    <cellStyle name="Note 2 2 5 5 2" xfId="7388"/>
    <cellStyle name="Note 2 2 5 5 3" xfId="7389"/>
    <cellStyle name="Note 2 2 5 5 4" xfId="7390"/>
    <cellStyle name="Note 2 2 5 5 5" xfId="7391"/>
    <cellStyle name="Note 2 2 5 5 6" xfId="7392"/>
    <cellStyle name="Note 2 2 5 5 7" xfId="7393"/>
    <cellStyle name="Note 2 2 5 6" xfId="7394"/>
    <cellStyle name="Note 2 2 5 6 2" xfId="7395"/>
    <cellStyle name="Note 2 2 5 6 3" xfId="7396"/>
    <cellStyle name="Note 2 2 5 6 4" xfId="7397"/>
    <cellStyle name="Note 2 2 5 6 5" xfId="7398"/>
    <cellStyle name="Note 2 2 5 6 6" xfId="7399"/>
    <cellStyle name="Note 2 2 5 6 7" xfId="7400"/>
    <cellStyle name="Note 2 2 5 7" xfId="7401"/>
    <cellStyle name="Note 2 2 5 7 2" xfId="7402"/>
    <cellStyle name="Note 2 2 5 7 3" xfId="7403"/>
    <cellStyle name="Note 2 2 5 7 4" xfId="7404"/>
    <cellStyle name="Note 2 2 5 7 5" xfId="7405"/>
    <cellStyle name="Note 2 2 5 7 6" xfId="7406"/>
    <cellStyle name="Note 2 2 5 7 7" xfId="7407"/>
    <cellStyle name="Note 2 2 5 8" xfId="7408"/>
    <cellStyle name="Note 2 2 5 8 2" xfId="7409"/>
    <cellStyle name="Note 2 2 5 8 3" xfId="7410"/>
    <cellStyle name="Note 2 2 5 8 4" xfId="7411"/>
    <cellStyle name="Note 2 2 5 8 5" xfId="7412"/>
    <cellStyle name="Note 2 2 5 8 6" xfId="7413"/>
    <cellStyle name="Note 2 2 5 8 7" xfId="7414"/>
    <cellStyle name="Note 2 2 5 9" xfId="7415"/>
    <cellStyle name="Note 2 2 5 9 2" xfId="7416"/>
    <cellStyle name="Note 2 2 5 9 3" xfId="7417"/>
    <cellStyle name="Note 2 2 5 9 4" xfId="7418"/>
    <cellStyle name="Note 2 2 5 9 5" xfId="7419"/>
    <cellStyle name="Note 2 2 5 9 6" xfId="7420"/>
    <cellStyle name="Note 2 2 5 9 7" xfId="7421"/>
    <cellStyle name="Note 2 2 6" xfId="7422"/>
    <cellStyle name="Note 2 2 6 10" xfId="7423"/>
    <cellStyle name="Note 2 2 6 10 2" xfId="7424"/>
    <cellStyle name="Note 2 2 6 10 3" xfId="7425"/>
    <cellStyle name="Note 2 2 6 10 4" xfId="7426"/>
    <cellStyle name="Note 2 2 6 10 5" xfId="7427"/>
    <cellStyle name="Note 2 2 6 10 6" xfId="7428"/>
    <cellStyle name="Note 2 2 6 10 7" xfId="7429"/>
    <cellStyle name="Note 2 2 6 11" xfId="7430"/>
    <cellStyle name="Note 2 2 6 12" xfId="7431"/>
    <cellStyle name="Note 2 2 6 13" xfId="7432"/>
    <cellStyle name="Note 2 2 6 14" xfId="7433"/>
    <cellStyle name="Note 2 2 6 2" xfId="7434"/>
    <cellStyle name="Note 2 2 6 2 2" xfId="7435"/>
    <cellStyle name="Note 2 2 6 2 3" xfId="7436"/>
    <cellStyle name="Note 2 2 6 2 4" xfId="7437"/>
    <cellStyle name="Note 2 2 6 2 5" xfId="7438"/>
    <cellStyle name="Note 2 2 6 2 6" xfId="7439"/>
    <cellStyle name="Note 2 2 6 2 7" xfId="7440"/>
    <cellStyle name="Note 2 2 6 3" xfId="7441"/>
    <cellStyle name="Note 2 2 6 3 2" xfId="7442"/>
    <cellStyle name="Note 2 2 6 3 3" xfId="7443"/>
    <cellStyle name="Note 2 2 6 3 4" xfId="7444"/>
    <cellStyle name="Note 2 2 6 3 5" xfId="7445"/>
    <cellStyle name="Note 2 2 6 3 6" xfId="7446"/>
    <cellStyle name="Note 2 2 6 3 7" xfId="7447"/>
    <cellStyle name="Note 2 2 6 4" xfId="7448"/>
    <cellStyle name="Note 2 2 6 4 2" xfId="7449"/>
    <cellStyle name="Note 2 2 6 4 3" xfId="7450"/>
    <cellStyle name="Note 2 2 6 4 4" xfId="7451"/>
    <cellStyle name="Note 2 2 6 4 5" xfId="7452"/>
    <cellStyle name="Note 2 2 6 4 6" xfId="7453"/>
    <cellStyle name="Note 2 2 6 4 7" xfId="7454"/>
    <cellStyle name="Note 2 2 6 5" xfId="7455"/>
    <cellStyle name="Note 2 2 6 5 2" xfId="7456"/>
    <cellStyle name="Note 2 2 6 5 3" xfId="7457"/>
    <cellStyle name="Note 2 2 6 5 4" xfId="7458"/>
    <cellStyle name="Note 2 2 6 5 5" xfId="7459"/>
    <cellStyle name="Note 2 2 6 5 6" xfId="7460"/>
    <cellStyle name="Note 2 2 6 5 7" xfId="7461"/>
    <cellStyle name="Note 2 2 6 6" xfId="7462"/>
    <cellStyle name="Note 2 2 6 6 2" xfId="7463"/>
    <cellStyle name="Note 2 2 6 6 3" xfId="7464"/>
    <cellStyle name="Note 2 2 6 6 4" xfId="7465"/>
    <cellStyle name="Note 2 2 6 6 5" xfId="7466"/>
    <cellStyle name="Note 2 2 6 6 6" xfId="7467"/>
    <cellStyle name="Note 2 2 6 6 7" xfId="7468"/>
    <cellStyle name="Note 2 2 6 7" xfId="7469"/>
    <cellStyle name="Note 2 2 6 7 2" xfId="7470"/>
    <cellStyle name="Note 2 2 6 7 3" xfId="7471"/>
    <cellStyle name="Note 2 2 6 7 4" xfId="7472"/>
    <cellStyle name="Note 2 2 6 7 5" xfId="7473"/>
    <cellStyle name="Note 2 2 6 7 6" xfId="7474"/>
    <cellStyle name="Note 2 2 6 7 7" xfId="7475"/>
    <cellStyle name="Note 2 2 6 8" xfId="7476"/>
    <cellStyle name="Note 2 2 6 8 2" xfId="7477"/>
    <cellStyle name="Note 2 2 6 8 3" xfId="7478"/>
    <cellStyle name="Note 2 2 6 8 4" xfId="7479"/>
    <cellStyle name="Note 2 2 6 8 5" xfId="7480"/>
    <cellStyle name="Note 2 2 6 8 6" xfId="7481"/>
    <cellStyle name="Note 2 2 6 8 7" xfId="7482"/>
    <cellStyle name="Note 2 2 6 9" xfId="7483"/>
    <cellStyle name="Note 2 2 6 9 2" xfId="7484"/>
    <cellStyle name="Note 2 2 6 9 3" xfId="7485"/>
    <cellStyle name="Note 2 2 6 9 4" xfId="7486"/>
    <cellStyle name="Note 2 2 6 9 5" xfId="7487"/>
    <cellStyle name="Note 2 2 6 9 6" xfId="7488"/>
    <cellStyle name="Note 2 2 6 9 7" xfId="7489"/>
    <cellStyle name="Note 2 2 7" xfId="7490"/>
    <cellStyle name="Note 2 2 7 10" xfId="7491"/>
    <cellStyle name="Note 2 2 7 10 2" xfId="7492"/>
    <cellStyle name="Note 2 2 7 10 3" xfId="7493"/>
    <cellStyle name="Note 2 2 7 10 4" xfId="7494"/>
    <cellStyle name="Note 2 2 7 10 5" xfId="7495"/>
    <cellStyle name="Note 2 2 7 10 6" xfId="7496"/>
    <cellStyle name="Note 2 2 7 10 7" xfId="7497"/>
    <cellStyle name="Note 2 2 7 11" xfId="7498"/>
    <cellStyle name="Note 2 2 7 12" xfId="7499"/>
    <cellStyle name="Note 2 2 7 13" xfId="7500"/>
    <cellStyle name="Note 2 2 7 14" xfId="7501"/>
    <cellStyle name="Note 2 2 7 2" xfId="7502"/>
    <cellStyle name="Note 2 2 7 2 2" xfId="7503"/>
    <cellStyle name="Note 2 2 7 2 3" xfId="7504"/>
    <cellStyle name="Note 2 2 7 2 4" xfId="7505"/>
    <cellStyle name="Note 2 2 7 2 5" xfId="7506"/>
    <cellStyle name="Note 2 2 7 2 6" xfId="7507"/>
    <cellStyle name="Note 2 2 7 2 7" xfId="7508"/>
    <cellStyle name="Note 2 2 7 3" xfId="7509"/>
    <cellStyle name="Note 2 2 7 3 2" xfId="7510"/>
    <cellStyle name="Note 2 2 7 3 3" xfId="7511"/>
    <cellStyle name="Note 2 2 7 3 4" xfId="7512"/>
    <cellStyle name="Note 2 2 7 3 5" xfId="7513"/>
    <cellStyle name="Note 2 2 7 3 6" xfId="7514"/>
    <cellStyle name="Note 2 2 7 3 7" xfId="7515"/>
    <cellStyle name="Note 2 2 7 4" xfId="7516"/>
    <cellStyle name="Note 2 2 7 4 2" xfId="7517"/>
    <cellStyle name="Note 2 2 7 4 3" xfId="7518"/>
    <cellStyle name="Note 2 2 7 4 4" xfId="7519"/>
    <cellStyle name="Note 2 2 7 4 5" xfId="7520"/>
    <cellStyle name="Note 2 2 7 4 6" xfId="7521"/>
    <cellStyle name="Note 2 2 7 4 7" xfId="7522"/>
    <cellStyle name="Note 2 2 7 5" xfId="7523"/>
    <cellStyle name="Note 2 2 7 5 2" xfId="7524"/>
    <cellStyle name="Note 2 2 7 5 3" xfId="7525"/>
    <cellStyle name="Note 2 2 7 5 4" xfId="7526"/>
    <cellStyle name="Note 2 2 7 5 5" xfId="7527"/>
    <cellStyle name="Note 2 2 7 5 6" xfId="7528"/>
    <cellStyle name="Note 2 2 7 5 7" xfId="7529"/>
    <cellStyle name="Note 2 2 7 6" xfId="7530"/>
    <cellStyle name="Note 2 2 7 6 2" xfId="7531"/>
    <cellStyle name="Note 2 2 7 6 3" xfId="7532"/>
    <cellStyle name="Note 2 2 7 6 4" xfId="7533"/>
    <cellStyle name="Note 2 2 7 6 5" xfId="7534"/>
    <cellStyle name="Note 2 2 7 6 6" xfId="7535"/>
    <cellStyle name="Note 2 2 7 6 7" xfId="7536"/>
    <cellStyle name="Note 2 2 7 7" xfId="7537"/>
    <cellStyle name="Note 2 2 7 7 2" xfId="7538"/>
    <cellStyle name="Note 2 2 7 7 3" xfId="7539"/>
    <cellStyle name="Note 2 2 7 7 4" xfId="7540"/>
    <cellStyle name="Note 2 2 7 7 5" xfId="7541"/>
    <cellStyle name="Note 2 2 7 7 6" xfId="7542"/>
    <cellStyle name="Note 2 2 7 7 7" xfId="7543"/>
    <cellStyle name="Note 2 2 7 8" xfId="7544"/>
    <cellStyle name="Note 2 2 7 8 2" xfId="7545"/>
    <cellStyle name="Note 2 2 7 8 3" xfId="7546"/>
    <cellStyle name="Note 2 2 7 8 4" xfId="7547"/>
    <cellStyle name="Note 2 2 7 8 5" xfId="7548"/>
    <cellStyle name="Note 2 2 7 8 6" xfId="7549"/>
    <cellStyle name="Note 2 2 7 8 7" xfId="7550"/>
    <cellStyle name="Note 2 2 7 9" xfId="7551"/>
    <cellStyle name="Note 2 2 7 9 2" xfId="7552"/>
    <cellStyle name="Note 2 2 7 9 3" xfId="7553"/>
    <cellStyle name="Note 2 2 7 9 4" xfId="7554"/>
    <cellStyle name="Note 2 2 7 9 5" xfId="7555"/>
    <cellStyle name="Note 2 2 7 9 6" xfId="7556"/>
    <cellStyle name="Note 2 2 7 9 7" xfId="7557"/>
    <cellStyle name="Note 2 2 8" xfId="7558"/>
    <cellStyle name="Note 2 2 8 2" xfId="7559"/>
    <cellStyle name="Note 2 2 8 3" xfId="7560"/>
    <cellStyle name="Note 2 2 8 4" xfId="7561"/>
    <cellStyle name="Note 2 2 8 5" xfId="7562"/>
    <cellStyle name="Note 2 2 8 6" xfId="7563"/>
    <cellStyle name="Note 2 2 8 7" xfId="7564"/>
    <cellStyle name="Note 2 2 9" xfId="7565"/>
    <cellStyle name="Note 2 2 9 2" xfId="7566"/>
    <cellStyle name="Note 2 2 9 3" xfId="7567"/>
    <cellStyle name="Note 2 2 9 4" xfId="7568"/>
    <cellStyle name="Note 2 2 9 5" xfId="7569"/>
    <cellStyle name="Note 2 2 9 6" xfId="7570"/>
    <cellStyle name="Note 2 2 9 7" xfId="7571"/>
    <cellStyle name="Note 2 3" xfId="301"/>
    <cellStyle name="Note 2 3 10" xfId="7572"/>
    <cellStyle name="Note 2 3 10 2" xfId="7573"/>
    <cellStyle name="Note 2 3 10 3" xfId="7574"/>
    <cellStyle name="Note 2 3 10 4" xfId="7575"/>
    <cellStyle name="Note 2 3 10 5" xfId="7576"/>
    <cellStyle name="Note 2 3 10 6" xfId="7577"/>
    <cellStyle name="Note 2 3 10 7" xfId="7578"/>
    <cellStyle name="Note 2 3 11" xfId="7579"/>
    <cellStyle name="Note 2 3 11 2" xfId="7580"/>
    <cellStyle name="Note 2 3 11 3" xfId="7581"/>
    <cellStyle name="Note 2 3 11 4" xfId="7582"/>
    <cellStyle name="Note 2 3 11 5" xfId="7583"/>
    <cellStyle name="Note 2 3 11 6" xfId="7584"/>
    <cellStyle name="Note 2 3 11 7" xfId="7585"/>
    <cellStyle name="Note 2 3 12" xfId="7586"/>
    <cellStyle name="Note 2 3 12 2" xfId="7587"/>
    <cellStyle name="Note 2 3 12 3" xfId="7588"/>
    <cellStyle name="Note 2 3 12 4" xfId="7589"/>
    <cellStyle name="Note 2 3 12 5" xfId="7590"/>
    <cellStyle name="Note 2 3 12 6" xfId="7591"/>
    <cellStyle name="Note 2 3 12 7" xfId="7592"/>
    <cellStyle name="Note 2 3 13" xfId="7593"/>
    <cellStyle name="Note 2 3 13 2" xfId="7594"/>
    <cellStyle name="Note 2 3 13 3" xfId="7595"/>
    <cellStyle name="Note 2 3 13 4" xfId="7596"/>
    <cellStyle name="Note 2 3 13 5" xfId="7597"/>
    <cellStyle name="Note 2 3 13 6" xfId="7598"/>
    <cellStyle name="Note 2 3 13 7" xfId="7599"/>
    <cellStyle name="Note 2 3 14" xfId="7600"/>
    <cellStyle name="Note 2 3 15" xfId="7601"/>
    <cellStyle name="Note 2 3 16" xfId="7602"/>
    <cellStyle name="Note 2 3 17" xfId="7603"/>
    <cellStyle name="Note 2 3 2" xfId="7604"/>
    <cellStyle name="Note 2 3 2 10" xfId="7605"/>
    <cellStyle name="Note 2 3 2 10 2" xfId="7606"/>
    <cellStyle name="Note 2 3 2 10 3" xfId="7607"/>
    <cellStyle name="Note 2 3 2 10 4" xfId="7608"/>
    <cellStyle name="Note 2 3 2 10 5" xfId="7609"/>
    <cellStyle name="Note 2 3 2 10 6" xfId="7610"/>
    <cellStyle name="Note 2 3 2 10 7" xfId="7611"/>
    <cellStyle name="Note 2 3 2 11" xfId="7612"/>
    <cellStyle name="Note 2 3 2 12" xfId="7613"/>
    <cellStyle name="Note 2 3 2 13" xfId="7614"/>
    <cellStyle name="Note 2 3 2 14" xfId="7615"/>
    <cellStyle name="Note 2 3 2 2" xfId="7616"/>
    <cellStyle name="Note 2 3 2 2 2" xfId="7617"/>
    <cellStyle name="Note 2 3 2 2 3" xfId="7618"/>
    <cellStyle name="Note 2 3 2 2 4" xfId="7619"/>
    <cellStyle name="Note 2 3 2 2 5" xfId="7620"/>
    <cellStyle name="Note 2 3 2 2 6" xfId="7621"/>
    <cellStyle name="Note 2 3 2 2 7" xfId="7622"/>
    <cellStyle name="Note 2 3 2 3" xfId="7623"/>
    <cellStyle name="Note 2 3 2 3 2" xfId="7624"/>
    <cellStyle name="Note 2 3 2 3 3" xfId="7625"/>
    <cellStyle name="Note 2 3 2 3 4" xfId="7626"/>
    <cellStyle name="Note 2 3 2 3 5" xfId="7627"/>
    <cellStyle name="Note 2 3 2 3 6" xfId="7628"/>
    <cellStyle name="Note 2 3 2 3 7" xfId="7629"/>
    <cellStyle name="Note 2 3 2 4" xfId="7630"/>
    <cellStyle name="Note 2 3 2 4 2" xfId="7631"/>
    <cellStyle name="Note 2 3 2 4 3" xfId="7632"/>
    <cellStyle name="Note 2 3 2 4 4" xfId="7633"/>
    <cellStyle name="Note 2 3 2 4 5" xfId="7634"/>
    <cellStyle name="Note 2 3 2 4 6" xfId="7635"/>
    <cellStyle name="Note 2 3 2 4 7" xfId="7636"/>
    <cellStyle name="Note 2 3 2 5" xfId="7637"/>
    <cellStyle name="Note 2 3 2 5 2" xfId="7638"/>
    <cellStyle name="Note 2 3 2 5 3" xfId="7639"/>
    <cellStyle name="Note 2 3 2 5 4" xfId="7640"/>
    <cellStyle name="Note 2 3 2 5 5" xfId="7641"/>
    <cellStyle name="Note 2 3 2 5 6" xfId="7642"/>
    <cellStyle name="Note 2 3 2 5 7" xfId="7643"/>
    <cellStyle name="Note 2 3 2 6" xfId="7644"/>
    <cellStyle name="Note 2 3 2 6 2" xfId="7645"/>
    <cellStyle name="Note 2 3 2 6 3" xfId="7646"/>
    <cellStyle name="Note 2 3 2 6 4" xfId="7647"/>
    <cellStyle name="Note 2 3 2 6 5" xfId="7648"/>
    <cellStyle name="Note 2 3 2 6 6" xfId="7649"/>
    <cellStyle name="Note 2 3 2 6 7" xfId="7650"/>
    <cellStyle name="Note 2 3 2 7" xfId="7651"/>
    <cellStyle name="Note 2 3 2 7 2" xfId="7652"/>
    <cellStyle name="Note 2 3 2 7 3" xfId="7653"/>
    <cellStyle name="Note 2 3 2 7 4" xfId="7654"/>
    <cellStyle name="Note 2 3 2 7 5" xfId="7655"/>
    <cellStyle name="Note 2 3 2 7 6" xfId="7656"/>
    <cellStyle name="Note 2 3 2 7 7" xfId="7657"/>
    <cellStyle name="Note 2 3 2 8" xfId="7658"/>
    <cellStyle name="Note 2 3 2 8 2" xfId="7659"/>
    <cellStyle name="Note 2 3 2 8 3" xfId="7660"/>
    <cellStyle name="Note 2 3 2 8 4" xfId="7661"/>
    <cellStyle name="Note 2 3 2 8 5" xfId="7662"/>
    <cellStyle name="Note 2 3 2 8 6" xfId="7663"/>
    <cellStyle name="Note 2 3 2 8 7" xfId="7664"/>
    <cellStyle name="Note 2 3 2 9" xfId="7665"/>
    <cellStyle name="Note 2 3 2 9 2" xfId="7666"/>
    <cellStyle name="Note 2 3 2 9 3" xfId="7667"/>
    <cellStyle name="Note 2 3 2 9 4" xfId="7668"/>
    <cellStyle name="Note 2 3 2 9 5" xfId="7669"/>
    <cellStyle name="Note 2 3 2 9 6" xfId="7670"/>
    <cellStyle name="Note 2 3 2 9 7" xfId="7671"/>
    <cellStyle name="Note 2 3 3" xfId="7672"/>
    <cellStyle name="Note 2 3 3 10" xfId="7673"/>
    <cellStyle name="Note 2 3 3 10 2" xfId="7674"/>
    <cellStyle name="Note 2 3 3 10 3" xfId="7675"/>
    <cellStyle name="Note 2 3 3 10 4" xfId="7676"/>
    <cellStyle name="Note 2 3 3 10 5" xfId="7677"/>
    <cellStyle name="Note 2 3 3 10 6" xfId="7678"/>
    <cellStyle name="Note 2 3 3 10 7" xfId="7679"/>
    <cellStyle name="Note 2 3 3 11" xfId="7680"/>
    <cellStyle name="Note 2 3 3 12" xfId="7681"/>
    <cellStyle name="Note 2 3 3 13" xfId="7682"/>
    <cellStyle name="Note 2 3 3 14" xfId="7683"/>
    <cellStyle name="Note 2 3 3 2" xfId="7684"/>
    <cellStyle name="Note 2 3 3 2 2" xfId="7685"/>
    <cellStyle name="Note 2 3 3 2 3" xfId="7686"/>
    <cellStyle name="Note 2 3 3 2 4" xfId="7687"/>
    <cellStyle name="Note 2 3 3 2 5" xfId="7688"/>
    <cellStyle name="Note 2 3 3 2 6" xfId="7689"/>
    <cellStyle name="Note 2 3 3 2 7" xfId="7690"/>
    <cellStyle name="Note 2 3 3 3" xfId="7691"/>
    <cellStyle name="Note 2 3 3 3 2" xfId="7692"/>
    <cellStyle name="Note 2 3 3 3 3" xfId="7693"/>
    <cellStyle name="Note 2 3 3 3 4" xfId="7694"/>
    <cellStyle name="Note 2 3 3 3 5" xfId="7695"/>
    <cellStyle name="Note 2 3 3 3 6" xfId="7696"/>
    <cellStyle name="Note 2 3 3 3 7" xfId="7697"/>
    <cellStyle name="Note 2 3 3 4" xfId="7698"/>
    <cellStyle name="Note 2 3 3 4 2" xfId="7699"/>
    <cellStyle name="Note 2 3 3 4 3" xfId="7700"/>
    <cellStyle name="Note 2 3 3 4 4" xfId="7701"/>
    <cellStyle name="Note 2 3 3 4 5" xfId="7702"/>
    <cellStyle name="Note 2 3 3 4 6" xfId="7703"/>
    <cellStyle name="Note 2 3 3 4 7" xfId="7704"/>
    <cellStyle name="Note 2 3 3 5" xfId="7705"/>
    <cellStyle name="Note 2 3 3 5 2" xfId="7706"/>
    <cellStyle name="Note 2 3 3 5 3" xfId="7707"/>
    <cellStyle name="Note 2 3 3 5 4" xfId="7708"/>
    <cellStyle name="Note 2 3 3 5 5" xfId="7709"/>
    <cellStyle name="Note 2 3 3 5 6" xfId="7710"/>
    <cellStyle name="Note 2 3 3 5 7" xfId="7711"/>
    <cellStyle name="Note 2 3 3 6" xfId="7712"/>
    <cellStyle name="Note 2 3 3 6 2" xfId="7713"/>
    <cellStyle name="Note 2 3 3 6 3" xfId="7714"/>
    <cellStyle name="Note 2 3 3 6 4" xfId="7715"/>
    <cellStyle name="Note 2 3 3 6 5" xfId="7716"/>
    <cellStyle name="Note 2 3 3 6 6" xfId="7717"/>
    <cellStyle name="Note 2 3 3 6 7" xfId="7718"/>
    <cellStyle name="Note 2 3 3 7" xfId="7719"/>
    <cellStyle name="Note 2 3 3 7 2" xfId="7720"/>
    <cellStyle name="Note 2 3 3 7 3" xfId="7721"/>
    <cellStyle name="Note 2 3 3 7 4" xfId="7722"/>
    <cellStyle name="Note 2 3 3 7 5" xfId="7723"/>
    <cellStyle name="Note 2 3 3 7 6" xfId="7724"/>
    <cellStyle name="Note 2 3 3 7 7" xfId="7725"/>
    <cellStyle name="Note 2 3 3 8" xfId="7726"/>
    <cellStyle name="Note 2 3 3 8 2" xfId="7727"/>
    <cellStyle name="Note 2 3 3 8 3" xfId="7728"/>
    <cellStyle name="Note 2 3 3 8 4" xfId="7729"/>
    <cellStyle name="Note 2 3 3 8 5" xfId="7730"/>
    <cellStyle name="Note 2 3 3 8 6" xfId="7731"/>
    <cellStyle name="Note 2 3 3 8 7" xfId="7732"/>
    <cellStyle name="Note 2 3 3 9" xfId="7733"/>
    <cellStyle name="Note 2 3 3 9 2" xfId="7734"/>
    <cellStyle name="Note 2 3 3 9 3" xfId="7735"/>
    <cellStyle name="Note 2 3 3 9 4" xfId="7736"/>
    <cellStyle name="Note 2 3 3 9 5" xfId="7737"/>
    <cellStyle name="Note 2 3 3 9 6" xfId="7738"/>
    <cellStyle name="Note 2 3 3 9 7" xfId="7739"/>
    <cellStyle name="Note 2 3 4" xfId="7740"/>
    <cellStyle name="Note 2 3 4 10" xfId="7741"/>
    <cellStyle name="Note 2 3 4 10 2" xfId="7742"/>
    <cellStyle name="Note 2 3 4 10 3" xfId="7743"/>
    <cellStyle name="Note 2 3 4 10 4" xfId="7744"/>
    <cellStyle name="Note 2 3 4 10 5" xfId="7745"/>
    <cellStyle name="Note 2 3 4 10 6" xfId="7746"/>
    <cellStyle name="Note 2 3 4 10 7" xfId="7747"/>
    <cellStyle name="Note 2 3 4 11" xfId="7748"/>
    <cellStyle name="Note 2 3 4 12" xfId="7749"/>
    <cellStyle name="Note 2 3 4 13" xfId="7750"/>
    <cellStyle name="Note 2 3 4 14" xfId="7751"/>
    <cellStyle name="Note 2 3 4 2" xfId="7752"/>
    <cellStyle name="Note 2 3 4 2 2" xfId="7753"/>
    <cellStyle name="Note 2 3 4 2 3" xfId="7754"/>
    <cellStyle name="Note 2 3 4 2 4" xfId="7755"/>
    <cellStyle name="Note 2 3 4 2 5" xfId="7756"/>
    <cellStyle name="Note 2 3 4 2 6" xfId="7757"/>
    <cellStyle name="Note 2 3 4 2 7" xfId="7758"/>
    <cellStyle name="Note 2 3 4 3" xfId="7759"/>
    <cellStyle name="Note 2 3 4 3 2" xfId="7760"/>
    <cellStyle name="Note 2 3 4 3 3" xfId="7761"/>
    <cellStyle name="Note 2 3 4 3 4" xfId="7762"/>
    <cellStyle name="Note 2 3 4 3 5" xfId="7763"/>
    <cellStyle name="Note 2 3 4 3 6" xfId="7764"/>
    <cellStyle name="Note 2 3 4 3 7" xfId="7765"/>
    <cellStyle name="Note 2 3 4 4" xfId="7766"/>
    <cellStyle name="Note 2 3 4 4 2" xfId="7767"/>
    <cellStyle name="Note 2 3 4 4 3" xfId="7768"/>
    <cellStyle name="Note 2 3 4 4 4" xfId="7769"/>
    <cellStyle name="Note 2 3 4 4 5" xfId="7770"/>
    <cellStyle name="Note 2 3 4 4 6" xfId="7771"/>
    <cellStyle name="Note 2 3 4 4 7" xfId="7772"/>
    <cellStyle name="Note 2 3 4 5" xfId="7773"/>
    <cellStyle name="Note 2 3 4 5 2" xfId="7774"/>
    <cellStyle name="Note 2 3 4 5 3" xfId="7775"/>
    <cellStyle name="Note 2 3 4 5 4" xfId="7776"/>
    <cellStyle name="Note 2 3 4 5 5" xfId="7777"/>
    <cellStyle name="Note 2 3 4 5 6" xfId="7778"/>
    <cellStyle name="Note 2 3 4 5 7" xfId="7779"/>
    <cellStyle name="Note 2 3 4 6" xfId="7780"/>
    <cellStyle name="Note 2 3 4 6 2" xfId="7781"/>
    <cellStyle name="Note 2 3 4 6 3" xfId="7782"/>
    <cellStyle name="Note 2 3 4 6 4" xfId="7783"/>
    <cellStyle name="Note 2 3 4 6 5" xfId="7784"/>
    <cellStyle name="Note 2 3 4 6 6" xfId="7785"/>
    <cellStyle name="Note 2 3 4 6 7" xfId="7786"/>
    <cellStyle name="Note 2 3 4 7" xfId="7787"/>
    <cellStyle name="Note 2 3 4 7 2" xfId="7788"/>
    <cellStyle name="Note 2 3 4 7 3" xfId="7789"/>
    <cellStyle name="Note 2 3 4 7 4" xfId="7790"/>
    <cellStyle name="Note 2 3 4 7 5" xfId="7791"/>
    <cellStyle name="Note 2 3 4 7 6" xfId="7792"/>
    <cellStyle name="Note 2 3 4 7 7" xfId="7793"/>
    <cellStyle name="Note 2 3 4 8" xfId="7794"/>
    <cellStyle name="Note 2 3 4 8 2" xfId="7795"/>
    <cellStyle name="Note 2 3 4 8 3" xfId="7796"/>
    <cellStyle name="Note 2 3 4 8 4" xfId="7797"/>
    <cellStyle name="Note 2 3 4 8 5" xfId="7798"/>
    <cellStyle name="Note 2 3 4 8 6" xfId="7799"/>
    <cellStyle name="Note 2 3 4 8 7" xfId="7800"/>
    <cellStyle name="Note 2 3 4 9" xfId="7801"/>
    <cellStyle name="Note 2 3 4 9 2" xfId="7802"/>
    <cellStyle name="Note 2 3 4 9 3" xfId="7803"/>
    <cellStyle name="Note 2 3 4 9 4" xfId="7804"/>
    <cellStyle name="Note 2 3 4 9 5" xfId="7805"/>
    <cellStyle name="Note 2 3 4 9 6" xfId="7806"/>
    <cellStyle name="Note 2 3 4 9 7" xfId="7807"/>
    <cellStyle name="Note 2 3 5" xfId="7808"/>
    <cellStyle name="Note 2 3 5 10" xfId="7809"/>
    <cellStyle name="Note 2 3 5 10 2" xfId="7810"/>
    <cellStyle name="Note 2 3 5 10 3" xfId="7811"/>
    <cellStyle name="Note 2 3 5 10 4" xfId="7812"/>
    <cellStyle name="Note 2 3 5 10 5" xfId="7813"/>
    <cellStyle name="Note 2 3 5 10 6" xfId="7814"/>
    <cellStyle name="Note 2 3 5 10 7" xfId="7815"/>
    <cellStyle name="Note 2 3 5 11" xfId="7816"/>
    <cellStyle name="Note 2 3 5 12" xfId="7817"/>
    <cellStyle name="Note 2 3 5 13" xfId="7818"/>
    <cellStyle name="Note 2 3 5 14" xfId="7819"/>
    <cellStyle name="Note 2 3 5 2" xfId="7820"/>
    <cellStyle name="Note 2 3 5 2 2" xfId="7821"/>
    <cellStyle name="Note 2 3 5 2 3" xfId="7822"/>
    <cellStyle name="Note 2 3 5 2 4" xfId="7823"/>
    <cellStyle name="Note 2 3 5 2 5" xfId="7824"/>
    <cellStyle name="Note 2 3 5 2 6" xfId="7825"/>
    <cellStyle name="Note 2 3 5 2 7" xfId="7826"/>
    <cellStyle name="Note 2 3 5 3" xfId="7827"/>
    <cellStyle name="Note 2 3 5 3 2" xfId="7828"/>
    <cellStyle name="Note 2 3 5 3 3" xfId="7829"/>
    <cellStyle name="Note 2 3 5 3 4" xfId="7830"/>
    <cellStyle name="Note 2 3 5 3 5" xfId="7831"/>
    <cellStyle name="Note 2 3 5 3 6" xfId="7832"/>
    <cellStyle name="Note 2 3 5 3 7" xfId="7833"/>
    <cellStyle name="Note 2 3 5 4" xfId="7834"/>
    <cellStyle name="Note 2 3 5 4 2" xfId="7835"/>
    <cellStyle name="Note 2 3 5 4 3" xfId="7836"/>
    <cellStyle name="Note 2 3 5 4 4" xfId="7837"/>
    <cellStyle name="Note 2 3 5 4 5" xfId="7838"/>
    <cellStyle name="Note 2 3 5 4 6" xfId="7839"/>
    <cellStyle name="Note 2 3 5 4 7" xfId="7840"/>
    <cellStyle name="Note 2 3 5 5" xfId="7841"/>
    <cellStyle name="Note 2 3 5 5 2" xfId="7842"/>
    <cellStyle name="Note 2 3 5 5 3" xfId="7843"/>
    <cellStyle name="Note 2 3 5 5 4" xfId="7844"/>
    <cellStyle name="Note 2 3 5 5 5" xfId="7845"/>
    <cellStyle name="Note 2 3 5 5 6" xfId="7846"/>
    <cellStyle name="Note 2 3 5 5 7" xfId="7847"/>
    <cellStyle name="Note 2 3 5 6" xfId="7848"/>
    <cellStyle name="Note 2 3 5 6 2" xfId="7849"/>
    <cellStyle name="Note 2 3 5 6 3" xfId="7850"/>
    <cellStyle name="Note 2 3 5 6 4" xfId="7851"/>
    <cellStyle name="Note 2 3 5 6 5" xfId="7852"/>
    <cellStyle name="Note 2 3 5 6 6" xfId="7853"/>
    <cellStyle name="Note 2 3 5 6 7" xfId="7854"/>
    <cellStyle name="Note 2 3 5 7" xfId="7855"/>
    <cellStyle name="Note 2 3 5 7 2" xfId="7856"/>
    <cellStyle name="Note 2 3 5 7 3" xfId="7857"/>
    <cellStyle name="Note 2 3 5 7 4" xfId="7858"/>
    <cellStyle name="Note 2 3 5 7 5" xfId="7859"/>
    <cellStyle name="Note 2 3 5 7 6" xfId="7860"/>
    <cellStyle name="Note 2 3 5 7 7" xfId="7861"/>
    <cellStyle name="Note 2 3 5 8" xfId="7862"/>
    <cellStyle name="Note 2 3 5 8 2" xfId="7863"/>
    <cellStyle name="Note 2 3 5 8 3" xfId="7864"/>
    <cellStyle name="Note 2 3 5 8 4" xfId="7865"/>
    <cellStyle name="Note 2 3 5 8 5" xfId="7866"/>
    <cellStyle name="Note 2 3 5 8 6" xfId="7867"/>
    <cellStyle name="Note 2 3 5 8 7" xfId="7868"/>
    <cellStyle name="Note 2 3 5 9" xfId="7869"/>
    <cellStyle name="Note 2 3 5 9 2" xfId="7870"/>
    <cellStyle name="Note 2 3 5 9 3" xfId="7871"/>
    <cellStyle name="Note 2 3 5 9 4" xfId="7872"/>
    <cellStyle name="Note 2 3 5 9 5" xfId="7873"/>
    <cellStyle name="Note 2 3 5 9 6" xfId="7874"/>
    <cellStyle name="Note 2 3 5 9 7" xfId="7875"/>
    <cellStyle name="Note 2 3 6" xfId="7876"/>
    <cellStyle name="Note 2 3 6 2" xfId="7877"/>
    <cellStyle name="Note 2 3 6 3" xfId="7878"/>
    <cellStyle name="Note 2 3 6 4" xfId="7879"/>
    <cellStyle name="Note 2 3 6 5" xfId="7880"/>
    <cellStyle name="Note 2 3 6 6" xfId="7881"/>
    <cellStyle name="Note 2 3 6 7" xfId="7882"/>
    <cellStyle name="Note 2 3 7" xfId="7883"/>
    <cellStyle name="Note 2 3 7 2" xfId="7884"/>
    <cellStyle name="Note 2 3 7 3" xfId="7885"/>
    <cellStyle name="Note 2 3 7 4" xfId="7886"/>
    <cellStyle name="Note 2 3 7 5" xfId="7887"/>
    <cellStyle name="Note 2 3 7 6" xfId="7888"/>
    <cellStyle name="Note 2 3 7 7" xfId="7889"/>
    <cellStyle name="Note 2 3 8" xfId="7890"/>
    <cellStyle name="Note 2 3 8 2" xfId="7891"/>
    <cellStyle name="Note 2 3 8 3" xfId="7892"/>
    <cellStyle name="Note 2 3 8 4" xfId="7893"/>
    <cellStyle name="Note 2 3 8 5" xfId="7894"/>
    <cellStyle name="Note 2 3 8 6" xfId="7895"/>
    <cellStyle name="Note 2 3 8 7" xfId="7896"/>
    <cellStyle name="Note 2 3 9" xfId="7897"/>
    <cellStyle name="Note 2 3 9 2" xfId="7898"/>
    <cellStyle name="Note 2 3 9 3" xfId="7899"/>
    <cellStyle name="Note 2 3 9 4" xfId="7900"/>
    <cellStyle name="Note 2 3 9 5" xfId="7901"/>
    <cellStyle name="Note 2 3 9 6" xfId="7902"/>
    <cellStyle name="Note 2 3 9 7" xfId="7903"/>
    <cellStyle name="Note 2 4" xfId="7904"/>
    <cellStyle name="Note 2 4 10" xfId="7905"/>
    <cellStyle name="Note 2 4 10 2" xfId="7906"/>
    <cellStyle name="Note 2 4 10 3" xfId="7907"/>
    <cellStyle name="Note 2 4 10 4" xfId="7908"/>
    <cellStyle name="Note 2 4 10 5" xfId="7909"/>
    <cellStyle name="Note 2 4 10 6" xfId="7910"/>
    <cellStyle name="Note 2 4 10 7" xfId="7911"/>
    <cellStyle name="Note 2 4 11" xfId="7912"/>
    <cellStyle name="Note 2 4 12" xfId="7913"/>
    <cellStyle name="Note 2 4 13" xfId="7914"/>
    <cellStyle name="Note 2 4 14" xfId="7915"/>
    <cellStyle name="Note 2 4 2" xfId="7916"/>
    <cellStyle name="Note 2 4 2 2" xfId="7917"/>
    <cellStyle name="Note 2 4 2 3" xfId="7918"/>
    <cellStyle name="Note 2 4 2 4" xfId="7919"/>
    <cellStyle name="Note 2 4 2 5" xfId="7920"/>
    <cellStyle name="Note 2 4 2 6" xfId="7921"/>
    <cellStyle name="Note 2 4 2 7" xfId="7922"/>
    <cellStyle name="Note 2 4 3" xfId="7923"/>
    <cellStyle name="Note 2 4 3 2" xfId="7924"/>
    <cellStyle name="Note 2 4 3 3" xfId="7925"/>
    <cellStyle name="Note 2 4 3 4" xfId="7926"/>
    <cellStyle name="Note 2 4 3 5" xfId="7927"/>
    <cellStyle name="Note 2 4 3 6" xfId="7928"/>
    <cellStyle name="Note 2 4 3 7" xfId="7929"/>
    <cellStyle name="Note 2 4 4" xfId="7930"/>
    <cellStyle name="Note 2 4 4 2" xfId="7931"/>
    <cellStyle name="Note 2 4 4 3" xfId="7932"/>
    <cellStyle name="Note 2 4 4 4" xfId="7933"/>
    <cellStyle name="Note 2 4 4 5" xfId="7934"/>
    <cellStyle name="Note 2 4 4 6" xfId="7935"/>
    <cellStyle name="Note 2 4 4 7" xfId="7936"/>
    <cellStyle name="Note 2 4 5" xfId="7937"/>
    <cellStyle name="Note 2 4 5 2" xfId="7938"/>
    <cellStyle name="Note 2 4 5 3" xfId="7939"/>
    <cellStyle name="Note 2 4 5 4" xfId="7940"/>
    <cellStyle name="Note 2 4 5 5" xfId="7941"/>
    <cellStyle name="Note 2 4 5 6" xfId="7942"/>
    <cellStyle name="Note 2 4 5 7" xfId="7943"/>
    <cellStyle name="Note 2 4 6" xfId="7944"/>
    <cellStyle name="Note 2 4 6 2" xfId="7945"/>
    <cellStyle name="Note 2 4 6 3" xfId="7946"/>
    <cellStyle name="Note 2 4 6 4" xfId="7947"/>
    <cellStyle name="Note 2 4 6 5" xfId="7948"/>
    <cellStyle name="Note 2 4 6 6" xfId="7949"/>
    <cellStyle name="Note 2 4 6 7" xfId="7950"/>
    <cellStyle name="Note 2 4 7" xfId="7951"/>
    <cellStyle name="Note 2 4 7 2" xfId="7952"/>
    <cellStyle name="Note 2 4 7 3" xfId="7953"/>
    <cellStyle name="Note 2 4 7 4" xfId="7954"/>
    <cellStyle name="Note 2 4 7 5" xfId="7955"/>
    <cellStyle name="Note 2 4 7 6" xfId="7956"/>
    <cellStyle name="Note 2 4 7 7" xfId="7957"/>
    <cellStyle name="Note 2 4 8" xfId="7958"/>
    <cellStyle name="Note 2 4 8 2" xfId="7959"/>
    <cellStyle name="Note 2 4 8 3" xfId="7960"/>
    <cellStyle name="Note 2 4 8 4" xfId="7961"/>
    <cellStyle name="Note 2 4 8 5" xfId="7962"/>
    <cellStyle name="Note 2 4 8 6" xfId="7963"/>
    <cellStyle name="Note 2 4 8 7" xfId="7964"/>
    <cellStyle name="Note 2 4 9" xfId="7965"/>
    <cellStyle name="Note 2 4 9 2" xfId="7966"/>
    <cellStyle name="Note 2 4 9 3" xfId="7967"/>
    <cellStyle name="Note 2 4 9 4" xfId="7968"/>
    <cellStyle name="Note 2 4 9 5" xfId="7969"/>
    <cellStyle name="Note 2 4 9 6" xfId="7970"/>
    <cellStyle name="Note 2 4 9 7" xfId="7971"/>
    <cellStyle name="Note 2 5" xfId="7972"/>
    <cellStyle name="Note 2 5 10" xfId="7973"/>
    <cellStyle name="Note 2 5 10 2" xfId="7974"/>
    <cellStyle name="Note 2 5 10 3" xfId="7975"/>
    <cellStyle name="Note 2 5 10 4" xfId="7976"/>
    <cellStyle name="Note 2 5 10 5" xfId="7977"/>
    <cellStyle name="Note 2 5 10 6" xfId="7978"/>
    <cellStyle name="Note 2 5 10 7" xfId="7979"/>
    <cellStyle name="Note 2 5 11" xfId="7980"/>
    <cellStyle name="Note 2 5 12" xfId="7981"/>
    <cellStyle name="Note 2 5 13" xfId="7982"/>
    <cellStyle name="Note 2 5 14" xfId="7983"/>
    <cellStyle name="Note 2 5 2" xfId="7984"/>
    <cellStyle name="Note 2 5 2 2" xfId="7985"/>
    <cellStyle name="Note 2 5 2 3" xfId="7986"/>
    <cellStyle name="Note 2 5 2 4" xfId="7987"/>
    <cellStyle name="Note 2 5 2 5" xfId="7988"/>
    <cellStyle name="Note 2 5 2 6" xfId="7989"/>
    <cellStyle name="Note 2 5 2 7" xfId="7990"/>
    <cellStyle name="Note 2 5 3" xfId="7991"/>
    <cellStyle name="Note 2 5 3 2" xfId="7992"/>
    <cellStyle name="Note 2 5 3 3" xfId="7993"/>
    <cellStyle name="Note 2 5 3 4" xfId="7994"/>
    <cellStyle name="Note 2 5 3 5" xfId="7995"/>
    <cellStyle name="Note 2 5 3 6" xfId="7996"/>
    <cellStyle name="Note 2 5 3 7" xfId="7997"/>
    <cellStyle name="Note 2 5 4" xfId="7998"/>
    <cellStyle name="Note 2 5 4 2" xfId="7999"/>
    <cellStyle name="Note 2 5 4 3" xfId="8000"/>
    <cellStyle name="Note 2 5 4 4" xfId="8001"/>
    <cellStyle name="Note 2 5 4 5" xfId="8002"/>
    <cellStyle name="Note 2 5 4 6" xfId="8003"/>
    <cellStyle name="Note 2 5 4 7" xfId="8004"/>
    <cellStyle name="Note 2 5 5" xfId="8005"/>
    <cellStyle name="Note 2 5 5 2" xfId="8006"/>
    <cellStyle name="Note 2 5 5 3" xfId="8007"/>
    <cellStyle name="Note 2 5 5 4" xfId="8008"/>
    <cellStyle name="Note 2 5 5 5" xfId="8009"/>
    <cellStyle name="Note 2 5 5 6" xfId="8010"/>
    <cellStyle name="Note 2 5 5 7" xfId="8011"/>
    <cellStyle name="Note 2 5 6" xfId="8012"/>
    <cellStyle name="Note 2 5 6 2" xfId="8013"/>
    <cellStyle name="Note 2 5 6 3" xfId="8014"/>
    <cellStyle name="Note 2 5 6 4" xfId="8015"/>
    <cellStyle name="Note 2 5 6 5" xfId="8016"/>
    <cellStyle name="Note 2 5 6 6" xfId="8017"/>
    <cellStyle name="Note 2 5 6 7" xfId="8018"/>
    <cellStyle name="Note 2 5 7" xfId="8019"/>
    <cellStyle name="Note 2 5 7 2" xfId="8020"/>
    <cellStyle name="Note 2 5 7 3" xfId="8021"/>
    <cellStyle name="Note 2 5 7 4" xfId="8022"/>
    <cellStyle name="Note 2 5 7 5" xfId="8023"/>
    <cellStyle name="Note 2 5 7 6" xfId="8024"/>
    <cellStyle name="Note 2 5 7 7" xfId="8025"/>
    <cellStyle name="Note 2 5 8" xfId="8026"/>
    <cellStyle name="Note 2 5 8 2" xfId="8027"/>
    <cellStyle name="Note 2 5 8 3" xfId="8028"/>
    <cellStyle name="Note 2 5 8 4" xfId="8029"/>
    <cellStyle name="Note 2 5 8 5" xfId="8030"/>
    <cellStyle name="Note 2 5 8 6" xfId="8031"/>
    <cellStyle name="Note 2 5 8 7" xfId="8032"/>
    <cellStyle name="Note 2 5 9" xfId="8033"/>
    <cellStyle name="Note 2 5 9 2" xfId="8034"/>
    <cellStyle name="Note 2 5 9 3" xfId="8035"/>
    <cellStyle name="Note 2 5 9 4" xfId="8036"/>
    <cellStyle name="Note 2 5 9 5" xfId="8037"/>
    <cellStyle name="Note 2 5 9 6" xfId="8038"/>
    <cellStyle name="Note 2 5 9 7" xfId="8039"/>
    <cellStyle name="Note 2 6" xfId="8040"/>
    <cellStyle name="Note 2 6 10" xfId="8041"/>
    <cellStyle name="Note 2 6 10 2" xfId="8042"/>
    <cellStyle name="Note 2 6 10 3" xfId="8043"/>
    <cellStyle name="Note 2 6 10 4" xfId="8044"/>
    <cellStyle name="Note 2 6 10 5" xfId="8045"/>
    <cellStyle name="Note 2 6 10 6" xfId="8046"/>
    <cellStyle name="Note 2 6 10 7" xfId="8047"/>
    <cellStyle name="Note 2 6 11" xfId="8048"/>
    <cellStyle name="Note 2 6 12" xfId="8049"/>
    <cellStyle name="Note 2 6 13" xfId="8050"/>
    <cellStyle name="Note 2 6 14" xfId="8051"/>
    <cellStyle name="Note 2 6 2" xfId="8052"/>
    <cellStyle name="Note 2 6 2 2" xfId="8053"/>
    <cellStyle name="Note 2 6 2 3" xfId="8054"/>
    <cellStyle name="Note 2 6 2 4" xfId="8055"/>
    <cellStyle name="Note 2 6 2 5" xfId="8056"/>
    <cellStyle name="Note 2 6 2 6" xfId="8057"/>
    <cellStyle name="Note 2 6 2 7" xfId="8058"/>
    <cellStyle name="Note 2 6 3" xfId="8059"/>
    <cellStyle name="Note 2 6 3 2" xfId="8060"/>
    <cellStyle name="Note 2 6 3 3" xfId="8061"/>
    <cellStyle name="Note 2 6 3 4" xfId="8062"/>
    <cellStyle name="Note 2 6 3 5" xfId="8063"/>
    <cellStyle name="Note 2 6 3 6" xfId="8064"/>
    <cellStyle name="Note 2 6 3 7" xfId="8065"/>
    <cellStyle name="Note 2 6 4" xfId="8066"/>
    <cellStyle name="Note 2 6 4 2" xfId="8067"/>
    <cellStyle name="Note 2 6 4 3" xfId="8068"/>
    <cellStyle name="Note 2 6 4 4" xfId="8069"/>
    <cellStyle name="Note 2 6 4 5" xfId="8070"/>
    <cellStyle name="Note 2 6 4 6" xfId="8071"/>
    <cellStyle name="Note 2 6 4 7" xfId="8072"/>
    <cellStyle name="Note 2 6 5" xfId="8073"/>
    <cellStyle name="Note 2 6 5 2" xfId="8074"/>
    <cellStyle name="Note 2 6 5 3" xfId="8075"/>
    <cellStyle name="Note 2 6 5 4" xfId="8076"/>
    <cellStyle name="Note 2 6 5 5" xfId="8077"/>
    <cellStyle name="Note 2 6 5 6" xfId="8078"/>
    <cellStyle name="Note 2 6 5 7" xfId="8079"/>
    <cellStyle name="Note 2 6 6" xfId="8080"/>
    <cellStyle name="Note 2 6 6 2" xfId="8081"/>
    <cellStyle name="Note 2 6 6 3" xfId="8082"/>
    <cellStyle name="Note 2 6 6 4" xfId="8083"/>
    <cellStyle name="Note 2 6 6 5" xfId="8084"/>
    <cellStyle name="Note 2 6 6 6" xfId="8085"/>
    <cellStyle name="Note 2 6 6 7" xfId="8086"/>
    <cellStyle name="Note 2 6 7" xfId="8087"/>
    <cellStyle name="Note 2 6 7 2" xfId="8088"/>
    <cellStyle name="Note 2 6 7 3" xfId="8089"/>
    <cellStyle name="Note 2 6 7 4" xfId="8090"/>
    <cellStyle name="Note 2 6 7 5" xfId="8091"/>
    <cellStyle name="Note 2 6 7 6" xfId="8092"/>
    <cellStyle name="Note 2 6 7 7" xfId="8093"/>
    <cellStyle name="Note 2 6 8" xfId="8094"/>
    <cellStyle name="Note 2 6 8 2" xfId="8095"/>
    <cellStyle name="Note 2 6 8 3" xfId="8096"/>
    <cellStyle name="Note 2 6 8 4" xfId="8097"/>
    <cellStyle name="Note 2 6 8 5" xfId="8098"/>
    <cellStyle name="Note 2 6 8 6" xfId="8099"/>
    <cellStyle name="Note 2 6 8 7" xfId="8100"/>
    <cellStyle name="Note 2 6 9" xfId="8101"/>
    <cellStyle name="Note 2 6 9 2" xfId="8102"/>
    <cellStyle name="Note 2 6 9 3" xfId="8103"/>
    <cellStyle name="Note 2 6 9 4" xfId="8104"/>
    <cellStyle name="Note 2 6 9 5" xfId="8105"/>
    <cellStyle name="Note 2 6 9 6" xfId="8106"/>
    <cellStyle name="Note 2 6 9 7" xfId="8107"/>
    <cellStyle name="Note 2 7" xfId="8108"/>
    <cellStyle name="Note 2 7 10" xfId="8109"/>
    <cellStyle name="Note 2 7 10 2" xfId="8110"/>
    <cellStyle name="Note 2 7 10 3" xfId="8111"/>
    <cellStyle name="Note 2 7 10 4" xfId="8112"/>
    <cellStyle name="Note 2 7 10 5" xfId="8113"/>
    <cellStyle name="Note 2 7 10 6" xfId="8114"/>
    <cellStyle name="Note 2 7 10 7" xfId="8115"/>
    <cellStyle name="Note 2 7 11" xfId="8116"/>
    <cellStyle name="Note 2 7 12" xfId="8117"/>
    <cellStyle name="Note 2 7 13" xfId="8118"/>
    <cellStyle name="Note 2 7 14" xfId="8119"/>
    <cellStyle name="Note 2 7 2" xfId="8120"/>
    <cellStyle name="Note 2 7 2 2" xfId="8121"/>
    <cellStyle name="Note 2 7 2 3" xfId="8122"/>
    <cellStyle name="Note 2 7 2 4" xfId="8123"/>
    <cellStyle name="Note 2 7 2 5" xfId="8124"/>
    <cellStyle name="Note 2 7 2 6" xfId="8125"/>
    <cellStyle name="Note 2 7 2 7" xfId="8126"/>
    <cellStyle name="Note 2 7 3" xfId="8127"/>
    <cellStyle name="Note 2 7 3 2" xfId="8128"/>
    <cellStyle name="Note 2 7 3 3" xfId="8129"/>
    <cellStyle name="Note 2 7 3 4" xfId="8130"/>
    <cellStyle name="Note 2 7 3 5" xfId="8131"/>
    <cellStyle name="Note 2 7 3 6" xfId="8132"/>
    <cellStyle name="Note 2 7 3 7" xfId="8133"/>
    <cellStyle name="Note 2 7 4" xfId="8134"/>
    <cellStyle name="Note 2 7 4 2" xfId="8135"/>
    <cellStyle name="Note 2 7 4 3" xfId="8136"/>
    <cellStyle name="Note 2 7 4 4" xfId="8137"/>
    <cellStyle name="Note 2 7 4 5" xfId="8138"/>
    <cellStyle name="Note 2 7 4 6" xfId="8139"/>
    <cellStyle name="Note 2 7 4 7" xfId="8140"/>
    <cellStyle name="Note 2 7 5" xfId="8141"/>
    <cellStyle name="Note 2 7 5 2" xfId="8142"/>
    <cellStyle name="Note 2 7 5 3" xfId="8143"/>
    <cellStyle name="Note 2 7 5 4" xfId="8144"/>
    <cellStyle name="Note 2 7 5 5" xfId="8145"/>
    <cellStyle name="Note 2 7 5 6" xfId="8146"/>
    <cellStyle name="Note 2 7 5 7" xfId="8147"/>
    <cellStyle name="Note 2 7 6" xfId="8148"/>
    <cellStyle name="Note 2 7 6 2" xfId="8149"/>
    <cellStyle name="Note 2 7 6 3" xfId="8150"/>
    <cellStyle name="Note 2 7 6 4" xfId="8151"/>
    <cellStyle name="Note 2 7 6 5" xfId="8152"/>
    <cellStyle name="Note 2 7 6 6" xfId="8153"/>
    <cellStyle name="Note 2 7 6 7" xfId="8154"/>
    <cellStyle name="Note 2 7 7" xfId="8155"/>
    <cellStyle name="Note 2 7 7 2" xfId="8156"/>
    <cellStyle name="Note 2 7 7 3" xfId="8157"/>
    <cellStyle name="Note 2 7 7 4" xfId="8158"/>
    <cellStyle name="Note 2 7 7 5" xfId="8159"/>
    <cellStyle name="Note 2 7 7 6" xfId="8160"/>
    <cellStyle name="Note 2 7 7 7" xfId="8161"/>
    <cellStyle name="Note 2 7 8" xfId="8162"/>
    <cellStyle name="Note 2 7 8 2" xfId="8163"/>
    <cellStyle name="Note 2 7 8 3" xfId="8164"/>
    <cellStyle name="Note 2 7 8 4" xfId="8165"/>
    <cellStyle name="Note 2 7 8 5" xfId="8166"/>
    <cellStyle name="Note 2 7 8 6" xfId="8167"/>
    <cellStyle name="Note 2 7 8 7" xfId="8168"/>
    <cellStyle name="Note 2 7 9" xfId="8169"/>
    <cellStyle name="Note 2 7 9 2" xfId="8170"/>
    <cellStyle name="Note 2 7 9 3" xfId="8171"/>
    <cellStyle name="Note 2 7 9 4" xfId="8172"/>
    <cellStyle name="Note 2 7 9 5" xfId="8173"/>
    <cellStyle name="Note 2 7 9 6" xfId="8174"/>
    <cellStyle name="Note 2 7 9 7" xfId="8175"/>
    <cellStyle name="Note 2 8" xfId="8176"/>
    <cellStyle name="Note 2 8 2" xfId="8177"/>
    <cellStyle name="Note 2 8 3" xfId="8178"/>
    <cellStyle name="Note 2 8 4" xfId="8179"/>
    <cellStyle name="Note 2 8 5" xfId="8180"/>
    <cellStyle name="Note 2 8 6" xfId="8181"/>
    <cellStyle name="Note 2 8 7" xfId="8182"/>
    <cellStyle name="Note 2 9" xfId="8183"/>
    <cellStyle name="Note 2 9 2" xfId="8184"/>
    <cellStyle name="Note 2 9 3" xfId="8185"/>
    <cellStyle name="Note 2 9 4" xfId="8186"/>
    <cellStyle name="Note 2 9 5" xfId="8187"/>
    <cellStyle name="Note 2 9 6" xfId="8188"/>
    <cellStyle name="Note 2 9 7" xfId="8189"/>
    <cellStyle name="Note 3" xfId="176"/>
    <cellStyle name="Note 3 10" xfId="8190"/>
    <cellStyle name="Note 3 10 2" xfId="8191"/>
    <cellStyle name="Note 3 10 3" xfId="8192"/>
    <cellStyle name="Note 3 10 4" xfId="8193"/>
    <cellStyle name="Note 3 10 5" xfId="8194"/>
    <cellStyle name="Note 3 10 6" xfId="8195"/>
    <cellStyle name="Note 3 10 7" xfId="8196"/>
    <cellStyle name="Note 3 11" xfId="8197"/>
    <cellStyle name="Note 3 11 2" xfId="8198"/>
    <cellStyle name="Note 3 11 3" xfId="8199"/>
    <cellStyle name="Note 3 11 4" xfId="8200"/>
    <cellStyle name="Note 3 11 5" xfId="8201"/>
    <cellStyle name="Note 3 11 6" xfId="8202"/>
    <cellStyle name="Note 3 11 7" xfId="8203"/>
    <cellStyle name="Note 3 12" xfId="8204"/>
    <cellStyle name="Note 3 12 2" xfId="8205"/>
    <cellStyle name="Note 3 12 3" xfId="8206"/>
    <cellStyle name="Note 3 12 4" xfId="8207"/>
    <cellStyle name="Note 3 12 5" xfId="8208"/>
    <cellStyle name="Note 3 12 6" xfId="8209"/>
    <cellStyle name="Note 3 12 7" xfId="8210"/>
    <cellStyle name="Note 3 13" xfId="8211"/>
    <cellStyle name="Note 3 13 2" xfId="8212"/>
    <cellStyle name="Note 3 13 3" xfId="8213"/>
    <cellStyle name="Note 3 13 4" xfId="8214"/>
    <cellStyle name="Note 3 13 5" xfId="8215"/>
    <cellStyle name="Note 3 13 6" xfId="8216"/>
    <cellStyle name="Note 3 13 7" xfId="8217"/>
    <cellStyle name="Note 3 14" xfId="8218"/>
    <cellStyle name="Note 3 15" xfId="8219"/>
    <cellStyle name="Note 3 16" xfId="8220"/>
    <cellStyle name="Note 3 2" xfId="304"/>
    <cellStyle name="Note 3 2 10" xfId="8221"/>
    <cellStyle name="Note 3 2 10 2" xfId="8222"/>
    <cellStyle name="Note 3 2 10 3" xfId="8223"/>
    <cellStyle name="Note 3 2 10 4" xfId="8224"/>
    <cellStyle name="Note 3 2 10 5" xfId="8225"/>
    <cellStyle name="Note 3 2 10 6" xfId="8226"/>
    <cellStyle name="Note 3 2 10 7" xfId="8227"/>
    <cellStyle name="Note 3 2 11" xfId="8228"/>
    <cellStyle name="Note 3 2 11 2" xfId="8229"/>
    <cellStyle name="Note 3 2 11 3" xfId="8230"/>
    <cellStyle name="Note 3 2 11 4" xfId="8231"/>
    <cellStyle name="Note 3 2 11 5" xfId="8232"/>
    <cellStyle name="Note 3 2 11 6" xfId="8233"/>
    <cellStyle name="Note 3 2 11 7" xfId="8234"/>
    <cellStyle name="Note 3 2 12" xfId="8235"/>
    <cellStyle name="Note 3 2 12 2" xfId="8236"/>
    <cellStyle name="Note 3 2 12 3" xfId="8237"/>
    <cellStyle name="Note 3 2 12 4" xfId="8238"/>
    <cellStyle name="Note 3 2 12 5" xfId="8239"/>
    <cellStyle name="Note 3 2 12 6" xfId="8240"/>
    <cellStyle name="Note 3 2 12 7" xfId="8241"/>
    <cellStyle name="Note 3 2 13" xfId="8242"/>
    <cellStyle name="Note 3 2 13 2" xfId="8243"/>
    <cellStyle name="Note 3 2 13 3" xfId="8244"/>
    <cellStyle name="Note 3 2 13 4" xfId="8245"/>
    <cellStyle name="Note 3 2 13 5" xfId="8246"/>
    <cellStyle name="Note 3 2 13 6" xfId="8247"/>
    <cellStyle name="Note 3 2 13 7" xfId="8248"/>
    <cellStyle name="Note 3 2 14" xfId="8249"/>
    <cellStyle name="Note 3 2 15" xfId="8250"/>
    <cellStyle name="Note 3 2 16" xfId="8251"/>
    <cellStyle name="Note 3 2 17" xfId="8252"/>
    <cellStyle name="Note 3 2 2" xfId="8253"/>
    <cellStyle name="Note 3 2 2 10" xfId="8254"/>
    <cellStyle name="Note 3 2 2 10 2" xfId="8255"/>
    <cellStyle name="Note 3 2 2 10 3" xfId="8256"/>
    <cellStyle name="Note 3 2 2 10 4" xfId="8257"/>
    <cellStyle name="Note 3 2 2 10 5" xfId="8258"/>
    <cellStyle name="Note 3 2 2 10 6" xfId="8259"/>
    <cellStyle name="Note 3 2 2 10 7" xfId="8260"/>
    <cellStyle name="Note 3 2 2 11" xfId="8261"/>
    <cellStyle name="Note 3 2 2 12" xfId="8262"/>
    <cellStyle name="Note 3 2 2 13" xfId="8263"/>
    <cellStyle name="Note 3 2 2 14" xfId="8264"/>
    <cellStyle name="Note 3 2 2 2" xfId="8265"/>
    <cellStyle name="Note 3 2 2 2 2" xfId="8266"/>
    <cellStyle name="Note 3 2 2 2 3" xfId="8267"/>
    <cellStyle name="Note 3 2 2 2 4" xfId="8268"/>
    <cellStyle name="Note 3 2 2 2 5" xfId="8269"/>
    <cellStyle name="Note 3 2 2 2 6" xfId="8270"/>
    <cellStyle name="Note 3 2 2 2 7" xfId="8271"/>
    <cellStyle name="Note 3 2 2 3" xfId="8272"/>
    <cellStyle name="Note 3 2 2 3 2" xfId="8273"/>
    <cellStyle name="Note 3 2 2 3 3" xfId="8274"/>
    <cellStyle name="Note 3 2 2 3 4" xfId="8275"/>
    <cellStyle name="Note 3 2 2 3 5" xfId="8276"/>
    <cellStyle name="Note 3 2 2 3 6" xfId="8277"/>
    <cellStyle name="Note 3 2 2 3 7" xfId="8278"/>
    <cellStyle name="Note 3 2 2 4" xfId="8279"/>
    <cellStyle name="Note 3 2 2 4 2" xfId="8280"/>
    <cellStyle name="Note 3 2 2 4 3" xfId="8281"/>
    <cellStyle name="Note 3 2 2 4 4" xfId="8282"/>
    <cellStyle name="Note 3 2 2 4 5" xfId="8283"/>
    <cellStyle name="Note 3 2 2 4 6" xfId="8284"/>
    <cellStyle name="Note 3 2 2 4 7" xfId="8285"/>
    <cellStyle name="Note 3 2 2 5" xfId="8286"/>
    <cellStyle name="Note 3 2 2 5 2" xfId="8287"/>
    <cellStyle name="Note 3 2 2 5 3" xfId="8288"/>
    <cellStyle name="Note 3 2 2 5 4" xfId="8289"/>
    <cellStyle name="Note 3 2 2 5 5" xfId="8290"/>
    <cellStyle name="Note 3 2 2 5 6" xfId="8291"/>
    <cellStyle name="Note 3 2 2 5 7" xfId="8292"/>
    <cellStyle name="Note 3 2 2 6" xfId="8293"/>
    <cellStyle name="Note 3 2 2 6 2" xfId="8294"/>
    <cellStyle name="Note 3 2 2 6 3" xfId="8295"/>
    <cellStyle name="Note 3 2 2 6 4" xfId="8296"/>
    <cellStyle name="Note 3 2 2 6 5" xfId="8297"/>
    <cellStyle name="Note 3 2 2 6 6" xfId="8298"/>
    <cellStyle name="Note 3 2 2 6 7" xfId="8299"/>
    <cellStyle name="Note 3 2 2 7" xfId="8300"/>
    <cellStyle name="Note 3 2 2 7 2" xfId="8301"/>
    <cellStyle name="Note 3 2 2 7 3" xfId="8302"/>
    <cellStyle name="Note 3 2 2 7 4" xfId="8303"/>
    <cellStyle name="Note 3 2 2 7 5" xfId="8304"/>
    <cellStyle name="Note 3 2 2 7 6" xfId="8305"/>
    <cellStyle name="Note 3 2 2 7 7" xfId="8306"/>
    <cellStyle name="Note 3 2 2 8" xfId="8307"/>
    <cellStyle name="Note 3 2 2 8 2" xfId="8308"/>
    <cellStyle name="Note 3 2 2 8 3" xfId="8309"/>
    <cellStyle name="Note 3 2 2 8 4" xfId="8310"/>
    <cellStyle name="Note 3 2 2 8 5" xfId="8311"/>
    <cellStyle name="Note 3 2 2 8 6" xfId="8312"/>
    <cellStyle name="Note 3 2 2 8 7" xfId="8313"/>
    <cellStyle name="Note 3 2 2 9" xfId="8314"/>
    <cellStyle name="Note 3 2 2 9 2" xfId="8315"/>
    <cellStyle name="Note 3 2 2 9 3" xfId="8316"/>
    <cellStyle name="Note 3 2 2 9 4" xfId="8317"/>
    <cellStyle name="Note 3 2 2 9 5" xfId="8318"/>
    <cellStyle name="Note 3 2 2 9 6" xfId="8319"/>
    <cellStyle name="Note 3 2 2 9 7" xfId="8320"/>
    <cellStyle name="Note 3 2 3" xfId="8321"/>
    <cellStyle name="Note 3 2 3 10" xfId="8322"/>
    <cellStyle name="Note 3 2 3 10 2" xfId="8323"/>
    <cellStyle name="Note 3 2 3 10 3" xfId="8324"/>
    <cellStyle name="Note 3 2 3 10 4" xfId="8325"/>
    <cellStyle name="Note 3 2 3 10 5" xfId="8326"/>
    <cellStyle name="Note 3 2 3 10 6" xfId="8327"/>
    <cellStyle name="Note 3 2 3 10 7" xfId="8328"/>
    <cellStyle name="Note 3 2 3 11" xfId="8329"/>
    <cellStyle name="Note 3 2 3 12" xfId="8330"/>
    <cellStyle name="Note 3 2 3 13" xfId="8331"/>
    <cellStyle name="Note 3 2 3 14" xfId="8332"/>
    <cellStyle name="Note 3 2 3 2" xfId="8333"/>
    <cellStyle name="Note 3 2 3 2 2" xfId="8334"/>
    <cellStyle name="Note 3 2 3 2 3" xfId="8335"/>
    <cellStyle name="Note 3 2 3 2 4" xfId="8336"/>
    <cellStyle name="Note 3 2 3 2 5" xfId="8337"/>
    <cellStyle name="Note 3 2 3 2 6" xfId="8338"/>
    <cellStyle name="Note 3 2 3 2 7" xfId="8339"/>
    <cellStyle name="Note 3 2 3 3" xfId="8340"/>
    <cellStyle name="Note 3 2 3 3 2" xfId="8341"/>
    <cellStyle name="Note 3 2 3 3 3" xfId="8342"/>
    <cellStyle name="Note 3 2 3 3 4" xfId="8343"/>
    <cellStyle name="Note 3 2 3 3 5" xfId="8344"/>
    <cellStyle name="Note 3 2 3 3 6" xfId="8345"/>
    <cellStyle name="Note 3 2 3 3 7" xfId="8346"/>
    <cellStyle name="Note 3 2 3 4" xfId="8347"/>
    <cellStyle name="Note 3 2 3 4 2" xfId="8348"/>
    <cellStyle name="Note 3 2 3 4 3" xfId="8349"/>
    <cellStyle name="Note 3 2 3 4 4" xfId="8350"/>
    <cellStyle name="Note 3 2 3 4 5" xfId="8351"/>
    <cellStyle name="Note 3 2 3 4 6" xfId="8352"/>
    <cellStyle name="Note 3 2 3 4 7" xfId="8353"/>
    <cellStyle name="Note 3 2 3 5" xfId="8354"/>
    <cellStyle name="Note 3 2 3 5 2" xfId="8355"/>
    <cellStyle name="Note 3 2 3 5 3" xfId="8356"/>
    <cellStyle name="Note 3 2 3 5 4" xfId="8357"/>
    <cellStyle name="Note 3 2 3 5 5" xfId="8358"/>
    <cellStyle name="Note 3 2 3 5 6" xfId="8359"/>
    <cellStyle name="Note 3 2 3 5 7" xfId="8360"/>
    <cellStyle name="Note 3 2 3 6" xfId="8361"/>
    <cellStyle name="Note 3 2 3 6 2" xfId="8362"/>
    <cellStyle name="Note 3 2 3 6 3" xfId="8363"/>
    <cellStyle name="Note 3 2 3 6 4" xfId="8364"/>
    <cellStyle name="Note 3 2 3 6 5" xfId="8365"/>
    <cellStyle name="Note 3 2 3 6 6" xfId="8366"/>
    <cellStyle name="Note 3 2 3 6 7" xfId="8367"/>
    <cellStyle name="Note 3 2 3 7" xfId="8368"/>
    <cellStyle name="Note 3 2 3 7 2" xfId="8369"/>
    <cellStyle name="Note 3 2 3 7 3" xfId="8370"/>
    <cellStyle name="Note 3 2 3 7 4" xfId="8371"/>
    <cellStyle name="Note 3 2 3 7 5" xfId="8372"/>
    <cellStyle name="Note 3 2 3 7 6" xfId="8373"/>
    <cellStyle name="Note 3 2 3 7 7" xfId="8374"/>
    <cellStyle name="Note 3 2 3 8" xfId="8375"/>
    <cellStyle name="Note 3 2 3 8 2" xfId="8376"/>
    <cellStyle name="Note 3 2 3 8 3" xfId="8377"/>
    <cellStyle name="Note 3 2 3 8 4" xfId="8378"/>
    <cellStyle name="Note 3 2 3 8 5" xfId="8379"/>
    <cellStyle name="Note 3 2 3 8 6" xfId="8380"/>
    <cellStyle name="Note 3 2 3 8 7" xfId="8381"/>
    <cellStyle name="Note 3 2 3 9" xfId="8382"/>
    <cellStyle name="Note 3 2 3 9 2" xfId="8383"/>
    <cellStyle name="Note 3 2 3 9 3" xfId="8384"/>
    <cellStyle name="Note 3 2 3 9 4" xfId="8385"/>
    <cellStyle name="Note 3 2 3 9 5" xfId="8386"/>
    <cellStyle name="Note 3 2 3 9 6" xfId="8387"/>
    <cellStyle name="Note 3 2 3 9 7" xfId="8388"/>
    <cellStyle name="Note 3 2 4" xfId="8389"/>
    <cellStyle name="Note 3 2 4 10" xfId="8390"/>
    <cellStyle name="Note 3 2 4 10 2" xfId="8391"/>
    <cellStyle name="Note 3 2 4 10 3" xfId="8392"/>
    <cellStyle name="Note 3 2 4 10 4" xfId="8393"/>
    <cellStyle name="Note 3 2 4 10 5" xfId="8394"/>
    <cellStyle name="Note 3 2 4 10 6" xfId="8395"/>
    <cellStyle name="Note 3 2 4 10 7" xfId="8396"/>
    <cellStyle name="Note 3 2 4 11" xfId="8397"/>
    <cellStyle name="Note 3 2 4 12" xfId="8398"/>
    <cellStyle name="Note 3 2 4 13" xfId="8399"/>
    <cellStyle name="Note 3 2 4 14" xfId="8400"/>
    <cellStyle name="Note 3 2 4 2" xfId="8401"/>
    <cellStyle name="Note 3 2 4 2 2" xfId="8402"/>
    <cellStyle name="Note 3 2 4 2 3" xfId="8403"/>
    <cellStyle name="Note 3 2 4 2 4" xfId="8404"/>
    <cellStyle name="Note 3 2 4 2 5" xfId="8405"/>
    <cellStyle name="Note 3 2 4 2 6" xfId="8406"/>
    <cellStyle name="Note 3 2 4 2 7" xfId="8407"/>
    <cellStyle name="Note 3 2 4 3" xfId="8408"/>
    <cellStyle name="Note 3 2 4 3 2" xfId="8409"/>
    <cellStyle name="Note 3 2 4 3 3" xfId="8410"/>
    <cellStyle name="Note 3 2 4 3 4" xfId="8411"/>
    <cellStyle name="Note 3 2 4 3 5" xfId="8412"/>
    <cellStyle name="Note 3 2 4 3 6" xfId="8413"/>
    <cellStyle name="Note 3 2 4 3 7" xfId="8414"/>
    <cellStyle name="Note 3 2 4 4" xfId="8415"/>
    <cellStyle name="Note 3 2 4 4 2" xfId="8416"/>
    <cellStyle name="Note 3 2 4 4 3" xfId="8417"/>
    <cellStyle name="Note 3 2 4 4 4" xfId="8418"/>
    <cellStyle name="Note 3 2 4 4 5" xfId="8419"/>
    <cellStyle name="Note 3 2 4 4 6" xfId="8420"/>
    <cellStyle name="Note 3 2 4 4 7" xfId="8421"/>
    <cellStyle name="Note 3 2 4 5" xfId="8422"/>
    <cellStyle name="Note 3 2 4 5 2" xfId="8423"/>
    <cellStyle name="Note 3 2 4 5 3" xfId="8424"/>
    <cellStyle name="Note 3 2 4 5 4" xfId="8425"/>
    <cellStyle name="Note 3 2 4 5 5" xfId="8426"/>
    <cellStyle name="Note 3 2 4 5 6" xfId="8427"/>
    <cellStyle name="Note 3 2 4 5 7" xfId="8428"/>
    <cellStyle name="Note 3 2 4 6" xfId="8429"/>
    <cellStyle name="Note 3 2 4 6 2" xfId="8430"/>
    <cellStyle name="Note 3 2 4 6 3" xfId="8431"/>
    <cellStyle name="Note 3 2 4 6 4" xfId="8432"/>
    <cellStyle name="Note 3 2 4 6 5" xfId="8433"/>
    <cellStyle name="Note 3 2 4 6 6" xfId="8434"/>
    <cellStyle name="Note 3 2 4 6 7" xfId="8435"/>
    <cellStyle name="Note 3 2 4 7" xfId="8436"/>
    <cellStyle name="Note 3 2 4 7 2" xfId="8437"/>
    <cellStyle name="Note 3 2 4 7 3" xfId="8438"/>
    <cellStyle name="Note 3 2 4 7 4" xfId="8439"/>
    <cellStyle name="Note 3 2 4 7 5" xfId="8440"/>
    <cellStyle name="Note 3 2 4 7 6" xfId="8441"/>
    <cellStyle name="Note 3 2 4 7 7" xfId="8442"/>
    <cellStyle name="Note 3 2 4 8" xfId="8443"/>
    <cellStyle name="Note 3 2 4 8 2" xfId="8444"/>
    <cellStyle name="Note 3 2 4 8 3" xfId="8445"/>
    <cellStyle name="Note 3 2 4 8 4" xfId="8446"/>
    <cellStyle name="Note 3 2 4 8 5" xfId="8447"/>
    <cellStyle name="Note 3 2 4 8 6" xfId="8448"/>
    <cellStyle name="Note 3 2 4 8 7" xfId="8449"/>
    <cellStyle name="Note 3 2 4 9" xfId="8450"/>
    <cellStyle name="Note 3 2 4 9 2" xfId="8451"/>
    <cellStyle name="Note 3 2 4 9 3" xfId="8452"/>
    <cellStyle name="Note 3 2 4 9 4" xfId="8453"/>
    <cellStyle name="Note 3 2 4 9 5" xfId="8454"/>
    <cellStyle name="Note 3 2 4 9 6" xfId="8455"/>
    <cellStyle name="Note 3 2 4 9 7" xfId="8456"/>
    <cellStyle name="Note 3 2 5" xfId="8457"/>
    <cellStyle name="Note 3 2 5 10" xfId="8458"/>
    <cellStyle name="Note 3 2 5 10 2" xfId="8459"/>
    <cellStyle name="Note 3 2 5 10 3" xfId="8460"/>
    <cellStyle name="Note 3 2 5 10 4" xfId="8461"/>
    <cellStyle name="Note 3 2 5 10 5" xfId="8462"/>
    <cellStyle name="Note 3 2 5 10 6" xfId="8463"/>
    <cellStyle name="Note 3 2 5 10 7" xfId="8464"/>
    <cellStyle name="Note 3 2 5 11" xfId="8465"/>
    <cellStyle name="Note 3 2 5 12" xfId="8466"/>
    <cellStyle name="Note 3 2 5 13" xfId="8467"/>
    <cellStyle name="Note 3 2 5 14" xfId="8468"/>
    <cellStyle name="Note 3 2 5 2" xfId="8469"/>
    <cellStyle name="Note 3 2 5 2 2" xfId="8470"/>
    <cellStyle name="Note 3 2 5 2 3" xfId="8471"/>
    <cellStyle name="Note 3 2 5 2 4" xfId="8472"/>
    <cellStyle name="Note 3 2 5 2 5" xfId="8473"/>
    <cellStyle name="Note 3 2 5 2 6" xfId="8474"/>
    <cellStyle name="Note 3 2 5 2 7" xfId="8475"/>
    <cellStyle name="Note 3 2 5 3" xfId="8476"/>
    <cellStyle name="Note 3 2 5 3 2" xfId="8477"/>
    <cellStyle name="Note 3 2 5 3 3" xfId="8478"/>
    <cellStyle name="Note 3 2 5 3 4" xfId="8479"/>
    <cellStyle name="Note 3 2 5 3 5" xfId="8480"/>
    <cellStyle name="Note 3 2 5 3 6" xfId="8481"/>
    <cellStyle name="Note 3 2 5 3 7" xfId="8482"/>
    <cellStyle name="Note 3 2 5 4" xfId="8483"/>
    <cellStyle name="Note 3 2 5 4 2" xfId="8484"/>
    <cellStyle name="Note 3 2 5 4 3" xfId="8485"/>
    <cellStyle name="Note 3 2 5 4 4" xfId="8486"/>
    <cellStyle name="Note 3 2 5 4 5" xfId="8487"/>
    <cellStyle name="Note 3 2 5 4 6" xfId="8488"/>
    <cellStyle name="Note 3 2 5 4 7" xfId="8489"/>
    <cellStyle name="Note 3 2 5 5" xfId="8490"/>
    <cellStyle name="Note 3 2 5 5 2" xfId="8491"/>
    <cellStyle name="Note 3 2 5 5 3" xfId="8492"/>
    <cellStyle name="Note 3 2 5 5 4" xfId="8493"/>
    <cellStyle name="Note 3 2 5 5 5" xfId="8494"/>
    <cellStyle name="Note 3 2 5 5 6" xfId="8495"/>
    <cellStyle name="Note 3 2 5 5 7" xfId="8496"/>
    <cellStyle name="Note 3 2 5 6" xfId="8497"/>
    <cellStyle name="Note 3 2 5 6 2" xfId="8498"/>
    <cellStyle name="Note 3 2 5 6 3" xfId="8499"/>
    <cellStyle name="Note 3 2 5 6 4" xfId="8500"/>
    <cellStyle name="Note 3 2 5 6 5" xfId="8501"/>
    <cellStyle name="Note 3 2 5 6 6" xfId="8502"/>
    <cellStyle name="Note 3 2 5 6 7" xfId="8503"/>
    <cellStyle name="Note 3 2 5 7" xfId="8504"/>
    <cellStyle name="Note 3 2 5 7 2" xfId="8505"/>
    <cellStyle name="Note 3 2 5 7 3" xfId="8506"/>
    <cellStyle name="Note 3 2 5 7 4" xfId="8507"/>
    <cellStyle name="Note 3 2 5 7 5" xfId="8508"/>
    <cellStyle name="Note 3 2 5 7 6" xfId="8509"/>
    <cellStyle name="Note 3 2 5 7 7" xfId="8510"/>
    <cellStyle name="Note 3 2 5 8" xfId="8511"/>
    <cellStyle name="Note 3 2 5 8 2" xfId="8512"/>
    <cellStyle name="Note 3 2 5 8 3" xfId="8513"/>
    <cellStyle name="Note 3 2 5 8 4" xfId="8514"/>
    <cellStyle name="Note 3 2 5 8 5" xfId="8515"/>
    <cellStyle name="Note 3 2 5 8 6" xfId="8516"/>
    <cellStyle name="Note 3 2 5 8 7" xfId="8517"/>
    <cellStyle name="Note 3 2 5 9" xfId="8518"/>
    <cellStyle name="Note 3 2 5 9 2" xfId="8519"/>
    <cellStyle name="Note 3 2 5 9 3" xfId="8520"/>
    <cellStyle name="Note 3 2 5 9 4" xfId="8521"/>
    <cellStyle name="Note 3 2 5 9 5" xfId="8522"/>
    <cellStyle name="Note 3 2 5 9 6" xfId="8523"/>
    <cellStyle name="Note 3 2 5 9 7" xfId="8524"/>
    <cellStyle name="Note 3 2 6" xfId="8525"/>
    <cellStyle name="Note 3 2 6 2" xfId="8526"/>
    <cellStyle name="Note 3 2 6 3" xfId="8527"/>
    <cellStyle name="Note 3 2 6 4" xfId="8528"/>
    <cellStyle name="Note 3 2 6 5" xfId="8529"/>
    <cellStyle name="Note 3 2 6 6" xfId="8530"/>
    <cellStyle name="Note 3 2 6 7" xfId="8531"/>
    <cellStyle name="Note 3 2 7" xfId="8532"/>
    <cellStyle name="Note 3 2 7 2" xfId="8533"/>
    <cellStyle name="Note 3 2 7 3" xfId="8534"/>
    <cellStyle name="Note 3 2 7 4" xfId="8535"/>
    <cellStyle name="Note 3 2 7 5" xfId="8536"/>
    <cellStyle name="Note 3 2 7 6" xfId="8537"/>
    <cellStyle name="Note 3 2 7 7" xfId="8538"/>
    <cellStyle name="Note 3 2 8" xfId="8539"/>
    <cellStyle name="Note 3 2 8 2" xfId="8540"/>
    <cellStyle name="Note 3 2 8 3" xfId="8541"/>
    <cellStyle name="Note 3 2 8 4" xfId="8542"/>
    <cellStyle name="Note 3 2 8 5" xfId="8543"/>
    <cellStyle name="Note 3 2 8 6" xfId="8544"/>
    <cellStyle name="Note 3 2 8 7" xfId="8545"/>
    <cellStyle name="Note 3 2 9" xfId="8546"/>
    <cellStyle name="Note 3 2 9 2" xfId="8547"/>
    <cellStyle name="Note 3 2 9 3" xfId="8548"/>
    <cellStyle name="Note 3 2 9 4" xfId="8549"/>
    <cellStyle name="Note 3 2 9 5" xfId="8550"/>
    <cellStyle name="Note 3 2 9 6" xfId="8551"/>
    <cellStyle name="Note 3 2 9 7" xfId="8552"/>
    <cellStyle name="Note 3 3" xfId="8553"/>
    <cellStyle name="Note 3 3 10" xfId="8554"/>
    <cellStyle name="Note 3 3 10 2" xfId="8555"/>
    <cellStyle name="Note 3 3 10 3" xfId="8556"/>
    <cellStyle name="Note 3 3 10 4" xfId="8557"/>
    <cellStyle name="Note 3 3 10 5" xfId="8558"/>
    <cellStyle name="Note 3 3 10 6" xfId="8559"/>
    <cellStyle name="Note 3 3 10 7" xfId="8560"/>
    <cellStyle name="Note 3 3 11" xfId="8561"/>
    <cellStyle name="Note 3 3 12" xfId="8562"/>
    <cellStyle name="Note 3 3 13" xfId="8563"/>
    <cellStyle name="Note 3 3 14" xfId="8564"/>
    <cellStyle name="Note 3 3 2" xfId="8565"/>
    <cellStyle name="Note 3 3 2 2" xfId="8566"/>
    <cellStyle name="Note 3 3 2 3" xfId="8567"/>
    <cellStyle name="Note 3 3 2 4" xfId="8568"/>
    <cellStyle name="Note 3 3 2 5" xfId="8569"/>
    <cellStyle name="Note 3 3 2 6" xfId="8570"/>
    <cellStyle name="Note 3 3 2 7" xfId="8571"/>
    <cellStyle name="Note 3 3 3" xfId="8572"/>
    <cellStyle name="Note 3 3 3 2" xfId="8573"/>
    <cellStyle name="Note 3 3 3 3" xfId="8574"/>
    <cellStyle name="Note 3 3 3 4" xfId="8575"/>
    <cellStyle name="Note 3 3 3 5" xfId="8576"/>
    <cellStyle name="Note 3 3 3 6" xfId="8577"/>
    <cellStyle name="Note 3 3 3 7" xfId="8578"/>
    <cellStyle name="Note 3 3 4" xfId="8579"/>
    <cellStyle name="Note 3 3 4 2" xfId="8580"/>
    <cellStyle name="Note 3 3 4 3" xfId="8581"/>
    <cellStyle name="Note 3 3 4 4" xfId="8582"/>
    <cellStyle name="Note 3 3 4 5" xfId="8583"/>
    <cellStyle name="Note 3 3 4 6" xfId="8584"/>
    <cellStyle name="Note 3 3 4 7" xfId="8585"/>
    <cellStyle name="Note 3 3 5" xfId="8586"/>
    <cellStyle name="Note 3 3 5 2" xfId="8587"/>
    <cellStyle name="Note 3 3 5 3" xfId="8588"/>
    <cellStyle name="Note 3 3 5 4" xfId="8589"/>
    <cellStyle name="Note 3 3 5 5" xfId="8590"/>
    <cellStyle name="Note 3 3 5 6" xfId="8591"/>
    <cellStyle name="Note 3 3 5 7" xfId="8592"/>
    <cellStyle name="Note 3 3 6" xfId="8593"/>
    <cellStyle name="Note 3 3 6 2" xfId="8594"/>
    <cellStyle name="Note 3 3 6 3" xfId="8595"/>
    <cellStyle name="Note 3 3 6 4" xfId="8596"/>
    <cellStyle name="Note 3 3 6 5" xfId="8597"/>
    <cellStyle name="Note 3 3 6 6" xfId="8598"/>
    <cellStyle name="Note 3 3 6 7" xfId="8599"/>
    <cellStyle name="Note 3 3 7" xfId="8600"/>
    <cellStyle name="Note 3 3 7 2" xfId="8601"/>
    <cellStyle name="Note 3 3 7 3" xfId="8602"/>
    <cellStyle name="Note 3 3 7 4" xfId="8603"/>
    <cellStyle name="Note 3 3 7 5" xfId="8604"/>
    <cellStyle name="Note 3 3 7 6" xfId="8605"/>
    <cellStyle name="Note 3 3 7 7" xfId="8606"/>
    <cellStyle name="Note 3 3 8" xfId="8607"/>
    <cellStyle name="Note 3 3 8 2" xfId="8608"/>
    <cellStyle name="Note 3 3 8 3" xfId="8609"/>
    <cellStyle name="Note 3 3 8 4" xfId="8610"/>
    <cellStyle name="Note 3 3 8 5" xfId="8611"/>
    <cellStyle name="Note 3 3 8 6" xfId="8612"/>
    <cellStyle name="Note 3 3 8 7" xfId="8613"/>
    <cellStyle name="Note 3 3 9" xfId="8614"/>
    <cellStyle name="Note 3 3 9 2" xfId="8615"/>
    <cellStyle name="Note 3 3 9 3" xfId="8616"/>
    <cellStyle name="Note 3 3 9 4" xfId="8617"/>
    <cellStyle name="Note 3 3 9 5" xfId="8618"/>
    <cellStyle name="Note 3 3 9 6" xfId="8619"/>
    <cellStyle name="Note 3 3 9 7" xfId="8620"/>
    <cellStyle name="Note 3 4" xfId="8621"/>
    <cellStyle name="Note 3 4 10" xfId="8622"/>
    <cellStyle name="Note 3 4 10 2" xfId="8623"/>
    <cellStyle name="Note 3 4 10 3" xfId="8624"/>
    <cellStyle name="Note 3 4 10 4" xfId="8625"/>
    <cellStyle name="Note 3 4 10 5" xfId="8626"/>
    <cellStyle name="Note 3 4 10 6" xfId="8627"/>
    <cellStyle name="Note 3 4 10 7" xfId="8628"/>
    <cellStyle name="Note 3 4 11" xfId="8629"/>
    <cellStyle name="Note 3 4 12" xfId="8630"/>
    <cellStyle name="Note 3 4 13" xfId="8631"/>
    <cellStyle name="Note 3 4 14" xfId="8632"/>
    <cellStyle name="Note 3 4 2" xfId="8633"/>
    <cellStyle name="Note 3 4 2 2" xfId="8634"/>
    <cellStyle name="Note 3 4 2 3" xfId="8635"/>
    <cellStyle name="Note 3 4 2 4" xfId="8636"/>
    <cellStyle name="Note 3 4 2 5" xfId="8637"/>
    <cellStyle name="Note 3 4 2 6" xfId="8638"/>
    <cellStyle name="Note 3 4 2 7" xfId="8639"/>
    <cellStyle name="Note 3 4 3" xfId="8640"/>
    <cellStyle name="Note 3 4 3 2" xfId="8641"/>
    <cellStyle name="Note 3 4 3 3" xfId="8642"/>
    <cellStyle name="Note 3 4 3 4" xfId="8643"/>
    <cellStyle name="Note 3 4 3 5" xfId="8644"/>
    <cellStyle name="Note 3 4 3 6" xfId="8645"/>
    <cellStyle name="Note 3 4 3 7" xfId="8646"/>
    <cellStyle name="Note 3 4 4" xfId="8647"/>
    <cellStyle name="Note 3 4 4 2" xfId="8648"/>
    <cellStyle name="Note 3 4 4 3" xfId="8649"/>
    <cellStyle name="Note 3 4 4 4" xfId="8650"/>
    <cellStyle name="Note 3 4 4 5" xfId="8651"/>
    <cellStyle name="Note 3 4 4 6" xfId="8652"/>
    <cellStyle name="Note 3 4 4 7" xfId="8653"/>
    <cellStyle name="Note 3 4 5" xfId="8654"/>
    <cellStyle name="Note 3 4 5 2" xfId="8655"/>
    <cellStyle name="Note 3 4 5 3" xfId="8656"/>
    <cellStyle name="Note 3 4 5 4" xfId="8657"/>
    <cellStyle name="Note 3 4 5 5" xfId="8658"/>
    <cellStyle name="Note 3 4 5 6" xfId="8659"/>
    <cellStyle name="Note 3 4 5 7" xfId="8660"/>
    <cellStyle name="Note 3 4 6" xfId="8661"/>
    <cellStyle name="Note 3 4 6 2" xfId="8662"/>
    <cellStyle name="Note 3 4 6 3" xfId="8663"/>
    <cellStyle name="Note 3 4 6 4" xfId="8664"/>
    <cellStyle name="Note 3 4 6 5" xfId="8665"/>
    <cellStyle name="Note 3 4 6 6" xfId="8666"/>
    <cellStyle name="Note 3 4 6 7" xfId="8667"/>
    <cellStyle name="Note 3 4 7" xfId="8668"/>
    <cellStyle name="Note 3 4 7 2" xfId="8669"/>
    <cellStyle name="Note 3 4 7 3" xfId="8670"/>
    <cellStyle name="Note 3 4 7 4" xfId="8671"/>
    <cellStyle name="Note 3 4 7 5" xfId="8672"/>
    <cellStyle name="Note 3 4 7 6" xfId="8673"/>
    <cellStyle name="Note 3 4 7 7" xfId="8674"/>
    <cellStyle name="Note 3 4 8" xfId="8675"/>
    <cellStyle name="Note 3 4 8 2" xfId="8676"/>
    <cellStyle name="Note 3 4 8 3" xfId="8677"/>
    <cellStyle name="Note 3 4 8 4" xfId="8678"/>
    <cellStyle name="Note 3 4 8 5" xfId="8679"/>
    <cellStyle name="Note 3 4 8 6" xfId="8680"/>
    <cellStyle name="Note 3 4 8 7" xfId="8681"/>
    <cellStyle name="Note 3 4 9" xfId="8682"/>
    <cellStyle name="Note 3 4 9 2" xfId="8683"/>
    <cellStyle name="Note 3 4 9 3" xfId="8684"/>
    <cellStyle name="Note 3 4 9 4" xfId="8685"/>
    <cellStyle name="Note 3 4 9 5" xfId="8686"/>
    <cellStyle name="Note 3 4 9 6" xfId="8687"/>
    <cellStyle name="Note 3 4 9 7" xfId="8688"/>
    <cellStyle name="Note 3 5" xfId="8689"/>
    <cellStyle name="Note 3 5 10" xfId="8690"/>
    <cellStyle name="Note 3 5 10 2" xfId="8691"/>
    <cellStyle name="Note 3 5 10 3" xfId="8692"/>
    <cellStyle name="Note 3 5 10 4" xfId="8693"/>
    <cellStyle name="Note 3 5 10 5" xfId="8694"/>
    <cellStyle name="Note 3 5 10 6" xfId="8695"/>
    <cellStyle name="Note 3 5 10 7" xfId="8696"/>
    <cellStyle name="Note 3 5 11" xfId="8697"/>
    <cellStyle name="Note 3 5 12" xfId="8698"/>
    <cellStyle name="Note 3 5 13" xfId="8699"/>
    <cellStyle name="Note 3 5 14" xfId="8700"/>
    <cellStyle name="Note 3 5 2" xfId="8701"/>
    <cellStyle name="Note 3 5 2 2" xfId="8702"/>
    <cellStyle name="Note 3 5 2 3" xfId="8703"/>
    <cellStyle name="Note 3 5 2 4" xfId="8704"/>
    <cellStyle name="Note 3 5 2 5" xfId="8705"/>
    <cellStyle name="Note 3 5 2 6" xfId="8706"/>
    <cellStyle name="Note 3 5 2 7" xfId="8707"/>
    <cellStyle name="Note 3 5 3" xfId="8708"/>
    <cellStyle name="Note 3 5 3 2" xfId="8709"/>
    <cellStyle name="Note 3 5 3 3" xfId="8710"/>
    <cellStyle name="Note 3 5 3 4" xfId="8711"/>
    <cellStyle name="Note 3 5 3 5" xfId="8712"/>
    <cellStyle name="Note 3 5 3 6" xfId="8713"/>
    <cellStyle name="Note 3 5 3 7" xfId="8714"/>
    <cellStyle name="Note 3 5 4" xfId="8715"/>
    <cellStyle name="Note 3 5 4 2" xfId="8716"/>
    <cellStyle name="Note 3 5 4 3" xfId="8717"/>
    <cellStyle name="Note 3 5 4 4" xfId="8718"/>
    <cellStyle name="Note 3 5 4 5" xfId="8719"/>
    <cellStyle name="Note 3 5 4 6" xfId="8720"/>
    <cellStyle name="Note 3 5 4 7" xfId="8721"/>
    <cellStyle name="Note 3 5 5" xfId="8722"/>
    <cellStyle name="Note 3 5 5 2" xfId="8723"/>
    <cellStyle name="Note 3 5 5 3" xfId="8724"/>
    <cellStyle name="Note 3 5 5 4" xfId="8725"/>
    <cellStyle name="Note 3 5 5 5" xfId="8726"/>
    <cellStyle name="Note 3 5 5 6" xfId="8727"/>
    <cellStyle name="Note 3 5 5 7" xfId="8728"/>
    <cellStyle name="Note 3 5 6" xfId="8729"/>
    <cellStyle name="Note 3 5 6 2" xfId="8730"/>
    <cellStyle name="Note 3 5 6 3" xfId="8731"/>
    <cellStyle name="Note 3 5 6 4" xfId="8732"/>
    <cellStyle name="Note 3 5 6 5" xfId="8733"/>
    <cellStyle name="Note 3 5 6 6" xfId="8734"/>
    <cellStyle name="Note 3 5 6 7" xfId="8735"/>
    <cellStyle name="Note 3 5 7" xfId="8736"/>
    <cellStyle name="Note 3 5 7 2" xfId="8737"/>
    <cellStyle name="Note 3 5 7 3" xfId="8738"/>
    <cellStyle name="Note 3 5 7 4" xfId="8739"/>
    <cellStyle name="Note 3 5 7 5" xfId="8740"/>
    <cellStyle name="Note 3 5 7 6" xfId="8741"/>
    <cellStyle name="Note 3 5 7 7" xfId="8742"/>
    <cellStyle name="Note 3 5 8" xfId="8743"/>
    <cellStyle name="Note 3 5 8 2" xfId="8744"/>
    <cellStyle name="Note 3 5 8 3" xfId="8745"/>
    <cellStyle name="Note 3 5 8 4" xfId="8746"/>
    <cellStyle name="Note 3 5 8 5" xfId="8747"/>
    <cellStyle name="Note 3 5 8 6" xfId="8748"/>
    <cellStyle name="Note 3 5 8 7" xfId="8749"/>
    <cellStyle name="Note 3 5 9" xfId="8750"/>
    <cellStyle name="Note 3 5 9 2" xfId="8751"/>
    <cellStyle name="Note 3 5 9 3" xfId="8752"/>
    <cellStyle name="Note 3 5 9 4" xfId="8753"/>
    <cellStyle name="Note 3 5 9 5" xfId="8754"/>
    <cellStyle name="Note 3 5 9 6" xfId="8755"/>
    <cellStyle name="Note 3 5 9 7" xfId="8756"/>
    <cellStyle name="Note 3 6" xfId="8757"/>
    <cellStyle name="Note 3 6 10" xfId="8758"/>
    <cellStyle name="Note 3 6 10 2" xfId="8759"/>
    <cellStyle name="Note 3 6 10 3" xfId="8760"/>
    <cellStyle name="Note 3 6 10 4" xfId="8761"/>
    <cellStyle name="Note 3 6 10 5" xfId="8762"/>
    <cellStyle name="Note 3 6 10 6" xfId="8763"/>
    <cellStyle name="Note 3 6 10 7" xfId="8764"/>
    <cellStyle name="Note 3 6 11" xfId="8765"/>
    <cellStyle name="Note 3 6 12" xfId="8766"/>
    <cellStyle name="Note 3 6 13" xfId="8767"/>
    <cellStyle name="Note 3 6 14" xfId="8768"/>
    <cellStyle name="Note 3 6 2" xfId="8769"/>
    <cellStyle name="Note 3 6 2 2" xfId="8770"/>
    <cellStyle name="Note 3 6 2 3" xfId="8771"/>
    <cellStyle name="Note 3 6 2 4" xfId="8772"/>
    <cellStyle name="Note 3 6 2 5" xfId="8773"/>
    <cellStyle name="Note 3 6 2 6" xfId="8774"/>
    <cellStyle name="Note 3 6 2 7" xfId="8775"/>
    <cellStyle name="Note 3 6 3" xfId="8776"/>
    <cellStyle name="Note 3 6 3 2" xfId="8777"/>
    <cellStyle name="Note 3 6 3 3" xfId="8778"/>
    <cellStyle name="Note 3 6 3 4" xfId="8779"/>
    <cellStyle name="Note 3 6 3 5" xfId="8780"/>
    <cellStyle name="Note 3 6 3 6" xfId="8781"/>
    <cellStyle name="Note 3 6 3 7" xfId="8782"/>
    <cellStyle name="Note 3 6 4" xfId="8783"/>
    <cellStyle name="Note 3 6 4 2" xfId="8784"/>
    <cellStyle name="Note 3 6 4 3" xfId="8785"/>
    <cellStyle name="Note 3 6 4 4" xfId="8786"/>
    <cellStyle name="Note 3 6 4 5" xfId="8787"/>
    <cellStyle name="Note 3 6 4 6" xfId="8788"/>
    <cellStyle name="Note 3 6 4 7" xfId="8789"/>
    <cellStyle name="Note 3 6 5" xfId="8790"/>
    <cellStyle name="Note 3 6 5 2" xfId="8791"/>
    <cellStyle name="Note 3 6 5 3" xfId="8792"/>
    <cellStyle name="Note 3 6 5 4" xfId="8793"/>
    <cellStyle name="Note 3 6 5 5" xfId="8794"/>
    <cellStyle name="Note 3 6 5 6" xfId="8795"/>
    <cellStyle name="Note 3 6 5 7" xfId="8796"/>
    <cellStyle name="Note 3 6 6" xfId="8797"/>
    <cellStyle name="Note 3 6 6 2" xfId="8798"/>
    <cellStyle name="Note 3 6 6 3" xfId="8799"/>
    <cellStyle name="Note 3 6 6 4" xfId="8800"/>
    <cellStyle name="Note 3 6 6 5" xfId="8801"/>
    <cellStyle name="Note 3 6 6 6" xfId="8802"/>
    <cellStyle name="Note 3 6 6 7" xfId="8803"/>
    <cellStyle name="Note 3 6 7" xfId="8804"/>
    <cellStyle name="Note 3 6 7 2" xfId="8805"/>
    <cellStyle name="Note 3 6 7 3" xfId="8806"/>
    <cellStyle name="Note 3 6 7 4" xfId="8807"/>
    <cellStyle name="Note 3 6 7 5" xfId="8808"/>
    <cellStyle name="Note 3 6 7 6" xfId="8809"/>
    <cellStyle name="Note 3 6 7 7" xfId="8810"/>
    <cellStyle name="Note 3 6 8" xfId="8811"/>
    <cellStyle name="Note 3 6 8 2" xfId="8812"/>
    <cellStyle name="Note 3 6 8 3" xfId="8813"/>
    <cellStyle name="Note 3 6 8 4" xfId="8814"/>
    <cellStyle name="Note 3 6 8 5" xfId="8815"/>
    <cellStyle name="Note 3 6 8 6" xfId="8816"/>
    <cellStyle name="Note 3 6 8 7" xfId="8817"/>
    <cellStyle name="Note 3 6 9" xfId="8818"/>
    <cellStyle name="Note 3 6 9 2" xfId="8819"/>
    <cellStyle name="Note 3 6 9 3" xfId="8820"/>
    <cellStyle name="Note 3 6 9 4" xfId="8821"/>
    <cellStyle name="Note 3 6 9 5" xfId="8822"/>
    <cellStyle name="Note 3 6 9 6" xfId="8823"/>
    <cellStyle name="Note 3 6 9 7" xfId="8824"/>
    <cellStyle name="Note 3 7" xfId="8825"/>
    <cellStyle name="Note 3 7 2" xfId="8826"/>
    <cellStyle name="Note 3 7 3" xfId="8827"/>
    <cellStyle name="Note 3 7 4" xfId="8828"/>
    <cellStyle name="Note 3 7 5" xfId="8829"/>
    <cellStyle name="Note 3 7 6" xfId="8830"/>
    <cellStyle name="Note 3 7 7" xfId="8831"/>
    <cellStyle name="Note 3 8" xfId="8832"/>
    <cellStyle name="Note 3 8 2" xfId="8833"/>
    <cellStyle name="Note 3 8 3" xfId="8834"/>
    <cellStyle name="Note 3 8 4" xfId="8835"/>
    <cellStyle name="Note 3 8 5" xfId="8836"/>
    <cellStyle name="Note 3 8 6" xfId="8837"/>
    <cellStyle name="Note 3 8 7" xfId="8838"/>
    <cellStyle name="Note 3 9" xfId="8839"/>
    <cellStyle name="Note 3 9 2" xfId="8840"/>
    <cellStyle name="Note 3 9 3" xfId="8841"/>
    <cellStyle name="Note 3 9 4" xfId="8842"/>
    <cellStyle name="Note 3 9 5" xfId="8843"/>
    <cellStyle name="Note 3 9 6" xfId="8844"/>
    <cellStyle name="Note 3 9 7" xfId="8845"/>
    <cellStyle name="OfWhich" xfId="177"/>
    <cellStyle name="Output 2" xfId="178"/>
    <cellStyle name="Output 2 10" xfId="8846"/>
    <cellStyle name="Output 2 10 2" xfId="8847"/>
    <cellStyle name="Output 2 10 3" xfId="8848"/>
    <cellStyle name="Output 2 10 4" xfId="8849"/>
    <cellStyle name="Output 2 10 5" xfId="8850"/>
    <cellStyle name="Output 2 10 6" xfId="8851"/>
    <cellStyle name="Output 2 10 7" xfId="8852"/>
    <cellStyle name="Output 2 11" xfId="8853"/>
    <cellStyle name="Output 2 11 2" xfId="8854"/>
    <cellStyle name="Output 2 11 3" xfId="8855"/>
    <cellStyle name="Output 2 11 4" xfId="8856"/>
    <cellStyle name="Output 2 11 5" xfId="8857"/>
    <cellStyle name="Output 2 11 6" xfId="8858"/>
    <cellStyle name="Output 2 11 7" xfId="8859"/>
    <cellStyle name="Output 2 12" xfId="8860"/>
    <cellStyle name="Output 2 12 2" xfId="8861"/>
    <cellStyle name="Output 2 12 3" xfId="8862"/>
    <cellStyle name="Output 2 12 4" xfId="8863"/>
    <cellStyle name="Output 2 12 5" xfId="8864"/>
    <cellStyle name="Output 2 12 6" xfId="8865"/>
    <cellStyle name="Output 2 12 7" xfId="8866"/>
    <cellStyle name="Output 2 13" xfId="8867"/>
    <cellStyle name="Output 2 13 2" xfId="8868"/>
    <cellStyle name="Output 2 13 3" xfId="8869"/>
    <cellStyle name="Output 2 13 4" xfId="8870"/>
    <cellStyle name="Output 2 13 5" xfId="8871"/>
    <cellStyle name="Output 2 13 6" xfId="8872"/>
    <cellStyle name="Output 2 13 7" xfId="8873"/>
    <cellStyle name="Output 2 14" xfId="8874"/>
    <cellStyle name="Output 2 14 2" xfId="8875"/>
    <cellStyle name="Output 2 14 3" xfId="8876"/>
    <cellStyle name="Output 2 14 4" xfId="8877"/>
    <cellStyle name="Output 2 14 5" xfId="8878"/>
    <cellStyle name="Output 2 14 6" xfId="8879"/>
    <cellStyle name="Output 2 14 7" xfId="8880"/>
    <cellStyle name="Output 2 15" xfId="8881"/>
    <cellStyle name="Output 2 15 2" xfId="8882"/>
    <cellStyle name="Output 2 15 3" xfId="8883"/>
    <cellStyle name="Output 2 15 4" xfId="8884"/>
    <cellStyle name="Output 2 15 5" xfId="8885"/>
    <cellStyle name="Output 2 15 6" xfId="8886"/>
    <cellStyle name="Output 2 15 7" xfId="8887"/>
    <cellStyle name="Output 2 16" xfId="8888"/>
    <cellStyle name="Output 2 17" xfId="8889"/>
    <cellStyle name="Output 2 18" xfId="8890"/>
    <cellStyle name="Output 2 2" xfId="179"/>
    <cellStyle name="Output 2 2 10" xfId="8891"/>
    <cellStyle name="Output 2 2 10 2" xfId="8892"/>
    <cellStyle name="Output 2 2 10 3" xfId="8893"/>
    <cellStyle name="Output 2 2 10 4" xfId="8894"/>
    <cellStyle name="Output 2 2 10 5" xfId="8895"/>
    <cellStyle name="Output 2 2 10 6" xfId="8896"/>
    <cellStyle name="Output 2 2 10 7" xfId="8897"/>
    <cellStyle name="Output 2 2 11" xfId="8898"/>
    <cellStyle name="Output 2 2 11 2" xfId="8899"/>
    <cellStyle name="Output 2 2 11 3" xfId="8900"/>
    <cellStyle name="Output 2 2 11 4" xfId="8901"/>
    <cellStyle name="Output 2 2 11 5" xfId="8902"/>
    <cellStyle name="Output 2 2 11 6" xfId="8903"/>
    <cellStyle name="Output 2 2 11 7" xfId="8904"/>
    <cellStyle name="Output 2 2 12" xfId="8905"/>
    <cellStyle name="Output 2 2 12 2" xfId="8906"/>
    <cellStyle name="Output 2 2 12 3" xfId="8907"/>
    <cellStyle name="Output 2 2 12 4" xfId="8908"/>
    <cellStyle name="Output 2 2 12 5" xfId="8909"/>
    <cellStyle name="Output 2 2 12 6" xfId="8910"/>
    <cellStyle name="Output 2 2 12 7" xfId="8911"/>
    <cellStyle name="Output 2 2 13" xfId="8912"/>
    <cellStyle name="Output 2 2 13 2" xfId="8913"/>
    <cellStyle name="Output 2 2 13 3" xfId="8914"/>
    <cellStyle name="Output 2 2 13 4" xfId="8915"/>
    <cellStyle name="Output 2 2 13 5" xfId="8916"/>
    <cellStyle name="Output 2 2 13 6" xfId="8917"/>
    <cellStyle name="Output 2 2 13 7" xfId="8918"/>
    <cellStyle name="Output 2 2 14" xfId="8919"/>
    <cellStyle name="Output 2 2 14 2" xfId="8920"/>
    <cellStyle name="Output 2 2 14 3" xfId="8921"/>
    <cellStyle name="Output 2 2 14 4" xfId="8922"/>
    <cellStyle name="Output 2 2 14 5" xfId="8923"/>
    <cellStyle name="Output 2 2 14 6" xfId="8924"/>
    <cellStyle name="Output 2 2 14 7" xfId="8925"/>
    <cellStyle name="Output 2 2 15" xfId="8926"/>
    <cellStyle name="Output 2 2 16" xfId="8927"/>
    <cellStyle name="Output 2 2 17" xfId="8928"/>
    <cellStyle name="Output 2 2 2" xfId="180"/>
    <cellStyle name="Output 2 2 2 10" xfId="8929"/>
    <cellStyle name="Output 2 2 2 10 2" xfId="8930"/>
    <cellStyle name="Output 2 2 2 10 3" xfId="8931"/>
    <cellStyle name="Output 2 2 2 10 4" xfId="8932"/>
    <cellStyle name="Output 2 2 2 10 5" xfId="8933"/>
    <cellStyle name="Output 2 2 2 10 6" xfId="8934"/>
    <cellStyle name="Output 2 2 2 10 7" xfId="8935"/>
    <cellStyle name="Output 2 2 2 11" xfId="8936"/>
    <cellStyle name="Output 2 2 2 11 2" xfId="8937"/>
    <cellStyle name="Output 2 2 2 11 3" xfId="8938"/>
    <cellStyle name="Output 2 2 2 11 4" xfId="8939"/>
    <cellStyle name="Output 2 2 2 11 5" xfId="8940"/>
    <cellStyle name="Output 2 2 2 11 6" xfId="8941"/>
    <cellStyle name="Output 2 2 2 11 7" xfId="8942"/>
    <cellStyle name="Output 2 2 2 12" xfId="8943"/>
    <cellStyle name="Output 2 2 2 12 2" xfId="8944"/>
    <cellStyle name="Output 2 2 2 12 3" xfId="8945"/>
    <cellStyle name="Output 2 2 2 12 4" xfId="8946"/>
    <cellStyle name="Output 2 2 2 12 5" xfId="8947"/>
    <cellStyle name="Output 2 2 2 12 6" xfId="8948"/>
    <cellStyle name="Output 2 2 2 12 7" xfId="8949"/>
    <cellStyle name="Output 2 2 2 13" xfId="8950"/>
    <cellStyle name="Output 2 2 2 13 2" xfId="8951"/>
    <cellStyle name="Output 2 2 2 13 3" xfId="8952"/>
    <cellStyle name="Output 2 2 2 13 4" xfId="8953"/>
    <cellStyle name="Output 2 2 2 13 5" xfId="8954"/>
    <cellStyle name="Output 2 2 2 13 6" xfId="8955"/>
    <cellStyle name="Output 2 2 2 13 7" xfId="8956"/>
    <cellStyle name="Output 2 2 2 14" xfId="8957"/>
    <cellStyle name="Output 2 2 2 15" xfId="8958"/>
    <cellStyle name="Output 2 2 2 16" xfId="8959"/>
    <cellStyle name="Output 2 2 2 2" xfId="307"/>
    <cellStyle name="Output 2 2 2 2 10" xfId="8960"/>
    <cellStyle name="Output 2 2 2 2 10 2" xfId="8961"/>
    <cellStyle name="Output 2 2 2 2 10 3" xfId="8962"/>
    <cellStyle name="Output 2 2 2 2 10 4" xfId="8963"/>
    <cellStyle name="Output 2 2 2 2 10 5" xfId="8964"/>
    <cellStyle name="Output 2 2 2 2 10 6" xfId="8965"/>
    <cellStyle name="Output 2 2 2 2 10 7" xfId="8966"/>
    <cellStyle name="Output 2 2 2 2 11" xfId="8967"/>
    <cellStyle name="Output 2 2 2 2 11 2" xfId="8968"/>
    <cellStyle name="Output 2 2 2 2 11 3" xfId="8969"/>
    <cellStyle name="Output 2 2 2 2 11 4" xfId="8970"/>
    <cellStyle name="Output 2 2 2 2 11 5" xfId="8971"/>
    <cellStyle name="Output 2 2 2 2 11 6" xfId="8972"/>
    <cellStyle name="Output 2 2 2 2 11 7" xfId="8973"/>
    <cellStyle name="Output 2 2 2 2 12" xfId="8974"/>
    <cellStyle name="Output 2 2 2 2 12 2" xfId="8975"/>
    <cellStyle name="Output 2 2 2 2 12 3" xfId="8976"/>
    <cellStyle name="Output 2 2 2 2 12 4" xfId="8977"/>
    <cellStyle name="Output 2 2 2 2 12 5" xfId="8978"/>
    <cellStyle name="Output 2 2 2 2 12 6" xfId="8979"/>
    <cellStyle name="Output 2 2 2 2 12 7" xfId="8980"/>
    <cellStyle name="Output 2 2 2 2 13" xfId="8981"/>
    <cellStyle name="Output 2 2 2 2 13 2" xfId="8982"/>
    <cellStyle name="Output 2 2 2 2 13 3" xfId="8983"/>
    <cellStyle name="Output 2 2 2 2 13 4" xfId="8984"/>
    <cellStyle name="Output 2 2 2 2 13 5" xfId="8985"/>
    <cellStyle name="Output 2 2 2 2 13 6" xfId="8986"/>
    <cellStyle name="Output 2 2 2 2 13 7" xfId="8987"/>
    <cellStyle name="Output 2 2 2 2 14" xfId="8988"/>
    <cellStyle name="Output 2 2 2 2 15" xfId="8989"/>
    <cellStyle name="Output 2 2 2 2 16" xfId="8990"/>
    <cellStyle name="Output 2 2 2 2 17" xfId="8991"/>
    <cellStyle name="Output 2 2 2 2 2" xfId="8992"/>
    <cellStyle name="Output 2 2 2 2 2 10" xfId="8993"/>
    <cellStyle name="Output 2 2 2 2 2 10 2" xfId="8994"/>
    <cellStyle name="Output 2 2 2 2 2 10 3" xfId="8995"/>
    <cellStyle name="Output 2 2 2 2 2 10 4" xfId="8996"/>
    <cellStyle name="Output 2 2 2 2 2 10 5" xfId="8997"/>
    <cellStyle name="Output 2 2 2 2 2 10 6" xfId="8998"/>
    <cellStyle name="Output 2 2 2 2 2 10 7" xfId="8999"/>
    <cellStyle name="Output 2 2 2 2 2 11" xfId="9000"/>
    <cellStyle name="Output 2 2 2 2 2 12" xfId="9001"/>
    <cellStyle name="Output 2 2 2 2 2 13" xfId="9002"/>
    <cellStyle name="Output 2 2 2 2 2 14" xfId="9003"/>
    <cellStyle name="Output 2 2 2 2 2 2" xfId="9004"/>
    <cellStyle name="Output 2 2 2 2 2 2 2" xfId="9005"/>
    <cellStyle name="Output 2 2 2 2 2 2 3" xfId="9006"/>
    <cellStyle name="Output 2 2 2 2 2 2 4" xfId="9007"/>
    <cellStyle name="Output 2 2 2 2 2 2 5" xfId="9008"/>
    <cellStyle name="Output 2 2 2 2 2 2 6" xfId="9009"/>
    <cellStyle name="Output 2 2 2 2 2 2 7" xfId="9010"/>
    <cellStyle name="Output 2 2 2 2 2 3" xfId="9011"/>
    <cellStyle name="Output 2 2 2 2 2 3 2" xfId="9012"/>
    <cellStyle name="Output 2 2 2 2 2 3 3" xfId="9013"/>
    <cellStyle name="Output 2 2 2 2 2 3 4" xfId="9014"/>
    <cellStyle name="Output 2 2 2 2 2 3 5" xfId="9015"/>
    <cellStyle name="Output 2 2 2 2 2 3 6" xfId="9016"/>
    <cellStyle name="Output 2 2 2 2 2 3 7" xfId="9017"/>
    <cellStyle name="Output 2 2 2 2 2 4" xfId="9018"/>
    <cellStyle name="Output 2 2 2 2 2 4 2" xfId="9019"/>
    <cellStyle name="Output 2 2 2 2 2 4 3" xfId="9020"/>
    <cellStyle name="Output 2 2 2 2 2 4 4" xfId="9021"/>
    <cellStyle name="Output 2 2 2 2 2 4 5" xfId="9022"/>
    <cellStyle name="Output 2 2 2 2 2 4 6" xfId="9023"/>
    <cellStyle name="Output 2 2 2 2 2 4 7" xfId="9024"/>
    <cellStyle name="Output 2 2 2 2 2 5" xfId="9025"/>
    <cellStyle name="Output 2 2 2 2 2 5 2" xfId="9026"/>
    <cellStyle name="Output 2 2 2 2 2 5 3" xfId="9027"/>
    <cellStyle name="Output 2 2 2 2 2 5 4" xfId="9028"/>
    <cellStyle name="Output 2 2 2 2 2 5 5" xfId="9029"/>
    <cellStyle name="Output 2 2 2 2 2 5 6" xfId="9030"/>
    <cellStyle name="Output 2 2 2 2 2 5 7" xfId="9031"/>
    <cellStyle name="Output 2 2 2 2 2 6" xfId="9032"/>
    <cellStyle name="Output 2 2 2 2 2 6 2" xfId="9033"/>
    <cellStyle name="Output 2 2 2 2 2 6 3" xfId="9034"/>
    <cellStyle name="Output 2 2 2 2 2 6 4" xfId="9035"/>
    <cellStyle name="Output 2 2 2 2 2 6 5" xfId="9036"/>
    <cellStyle name="Output 2 2 2 2 2 6 6" xfId="9037"/>
    <cellStyle name="Output 2 2 2 2 2 6 7" xfId="9038"/>
    <cellStyle name="Output 2 2 2 2 2 7" xfId="9039"/>
    <cellStyle name="Output 2 2 2 2 2 7 2" xfId="9040"/>
    <cellStyle name="Output 2 2 2 2 2 7 3" xfId="9041"/>
    <cellStyle name="Output 2 2 2 2 2 7 4" xfId="9042"/>
    <cellStyle name="Output 2 2 2 2 2 7 5" xfId="9043"/>
    <cellStyle name="Output 2 2 2 2 2 7 6" xfId="9044"/>
    <cellStyle name="Output 2 2 2 2 2 7 7" xfId="9045"/>
    <cellStyle name="Output 2 2 2 2 2 8" xfId="9046"/>
    <cellStyle name="Output 2 2 2 2 2 8 2" xfId="9047"/>
    <cellStyle name="Output 2 2 2 2 2 8 3" xfId="9048"/>
    <cellStyle name="Output 2 2 2 2 2 8 4" xfId="9049"/>
    <cellStyle name="Output 2 2 2 2 2 8 5" xfId="9050"/>
    <cellStyle name="Output 2 2 2 2 2 8 6" xfId="9051"/>
    <cellStyle name="Output 2 2 2 2 2 8 7" xfId="9052"/>
    <cellStyle name="Output 2 2 2 2 2 9" xfId="9053"/>
    <cellStyle name="Output 2 2 2 2 2 9 2" xfId="9054"/>
    <cellStyle name="Output 2 2 2 2 2 9 3" xfId="9055"/>
    <cellStyle name="Output 2 2 2 2 2 9 4" xfId="9056"/>
    <cellStyle name="Output 2 2 2 2 2 9 5" xfId="9057"/>
    <cellStyle name="Output 2 2 2 2 2 9 6" xfId="9058"/>
    <cellStyle name="Output 2 2 2 2 2 9 7" xfId="9059"/>
    <cellStyle name="Output 2 2 2 2 3" xfId="9060"/>
    <cellStyle name="Output 2 2 2 2 3 10" xfId="9061"/>
    <cellStyle name="Output 2 2 2 2 3 10 2" xfId="9062"/>
    <cellStyle name="Output 2 2 2 2 3 10 3" xfId="9063"/>
    <cellStyle name="Output 2 2 2 2 3 10 4" xfId="9064"/>
    <cellStyle name="Output 2 2 2 2 3 10 5" xfId="9065"/>
    <cellStyle name="Output 2 2 2 2 3 10 6" xfId="9066"/>
    <cellStyle name="Output 2 2 2 2 3 10 7" xfId="9067"/>
    <cellStyle name="Output 2 2 2 2 3 11" xfId="9068"/>
    <cellStyle name="Output 2 2 2 2 3 12" xfId="9069"/>
    <cellStyle name="Output 2 2 2 2 3 13" xfId="9070"/>
    <cellStyle name="Output 2 2 2 2 3 14" xfId="9071"/>
    <cellStyle name="Output 2 2 2 2 3 2" xfId="9072"/>
    <cellStyle name="Output 2 2 2 2 3 2 2" xfId="9073"/>
    <cellStyle name="Output 2 2 2 2 3 2 3" xfId="9074"/>
    <cellStyle name="Output 2 2 2 2 3 2 4" xfId="9075"/>
    <cellStyle name="Output 2 2 2 2 3 2 5" xfId="9076"/>
    <cellStyle name="Output 2 2 2 2 3 2 6" xfId="9077"/>
    <cellStyle name="Output 2 2 2 2 3 2 7" xfId="9078"/>
    <cellStyle name="Output 2 2 2 2 3 3" xfId="9079"/>
    <cellStyle name="Output 2 2 2 2 3 3 2" xfId="9080"/>
    <cellStyle name="Output 2 2 2 2 3 3 3" xfId="9081"/>
    <cellStyle name="Output 2 2 2 2 3 3 4" xfId="9082"/>
    <cellStyle name="Output 2 2 2 2 3 3 5" xfId="9083"/>
    <cellStyle name="Output 2 2 2 2 3 3 6" xfId="9084"/>
    <cellStyle name="Output 2 2 2 2 3 3 7" xfId="9085"/>
    <cellStyle name="Output 2 2 2 2 3 4" xfId="9086"/>
    <cellStyle name="Output 2 2 2 2 3 4 2" xfId="9087"/>
    <cellStyle name="Output 2 2 2 2 3 4 3" xfId="9088"/>
    <cellStyle name="Output 2 2 2 2 3 4 4" xfId="9089"/>
    <cellStyle name="Output 2 2 2 2 3 4 5" xfId="9090"/>
    <cellStyle name="Output 2 2 2 2 3 4 6" xfId="9091"/>
    <cellStyle name="Output 2 2 2 2 3 4 7" xfId="9092"/>
    <cellStyle name="Output 2 2 2 2 3 5" xfId="9093"/>
    <cellStyle name="Output 2 2 2 2 3 5 2" xfId="9094"/>
    <cellStyle name="Output 2 2 2 2 3 5 3" xfId="9095"/>
    <cellStyle name="Output 2 2 2 2 3 5 4" xfId="9096"/>
    <cellStyle name="Output 2 2 2 2 3 5 5" xfId="9097"/>
    <cellStyle name="Output 2 2 2 2 3 5 6" xfId="9098"/>
    <cellStyle name="Output 2 2 2 2 3 5 7" xfId="9099"/>
    <cellStyle name="Output 2 2 2 2 3 6" xfId="9100"/>
    <cellStyle name="Output 2 2 2 2 3 6 2" xfId="9101"/>
    <cellStyle name="Output 2 2 2 2 3 6 3" xfId="9102"/>
    <cellStyle name="Output 2 2 2 2 3 6 4" xfId="9103"/>
    <cellStyle name="Output 2 2 2 2 3 6 5" xfId="9104"/>
    <cellStyle name="Output 2 2 2 2 3 6 6" xfId="9105"/>
    <cellStyle name="Output 2 2 2 2 3 6 7" xfId="9106"/>
    <cellStyle name="Output 2 2 2 2 3 7" xfId="9107"/>
    <cellStyle name="Output 2 2 2 2 3 7 2" xfId="9108"/>
    <cellStyle name="Output 2 2 2 2 3 7 3" xfId="9109"/>
    <cellStyle name="Output 2 2 2 2 3 7 4" xfId="9110"/>
    <cellStyle name="Output 2 2 2 2 3 7 5" xfId="9111"/>
    <cellStyle name="Output 2 2 2 2 3 7 6" xfId="9112"/>
    <cellStyle name="Output 2 2 2 2 3 7 7" xfId="9113"/>
    <cellStyle name="Output 2 2 2 2 3 8" xfId="9114"/>
    <cellStyle name="Output 2 2 2 2 3 8 2" xfId="9115"/>
    <cellStyle name="Output 2 2 2 2 3 8 3" xfId="9116"/>
    <cellStyle name="Output 2 2 2 2 3 8 4" xfId="9117"/>
    <cellStyle name="Output 2 2 2 2 3 8 5" xfId="9118"/>
    <cellStyle name="Output 2 2 2 2 3 8 6" xfId="9119"/>
    <cellStyle name="Output 2 2 2 2 3 8 7" xfId="9120"/>
    <cellStyle name="Output 2 2 2 2 3 9" xfId="9121"/>
    <cellStyle name="Output 2 2 2 2 3 9 2" xfId="9122"/>
    <cellStyle name="Output 2 2 2 2 3 9 3" xfId="9123"/>
    <cellStyle name="Output 2 2 2 2 3 9 4" xfId="9124"/>
    <cellStyle name="Output 2 2 2 2 3 9 5" xfId="9125"/>
    <cellStyle name="Output 2 2 2 2 3 9 6" xfId="9126"/>
    <cellStyle name="Output 2 2 2 2 3 9 7" xfId="9127"/>
    <cellStyle name="Output 2 2 2 2 4" xfId="9128"/>
    <cellStyle name="Output 2 2 2 2 4 10" xfId="9129"/>
    <cellStyle name="Output 2 2 2 2 4 10 2" xfId="9130"/>
    <cellStyle name="Output 2 2 2 2 4 10 3" xfId="9131"/>
    <cellStyle name="Output 2 2 2 2 4 10 4" xfId="9132"/>
    <cellStyle name="Output 2 2 2 2 4 10 5" xfId="9133"/>
    <cellStyle name="Output 2 2 2 2 4 10 6" xfId="9134"/>
    <cellStyle name="Output 2 2 2 2 4 10 7" xfId="9135"/>
    <cellStyle name="Output 2 2 2 2 4 11" xfId="9136"/>
    <cellStyle name="Output 2 2 2 2 4 12" xfId="9137"/>
    <cellStyle name="Output 2 2 2 2 4 13" xfId="9138"/>
    <cellStyle name="Output 2 2 2 2 4 14" xfId="9139"/>
    <cellStyle name="Output 2 2 2 2 4 2" xfId="9140"/>
    <cellStyle name="Output 2 2 2 2 4 2 2" xfId="9141"/>
    <cellStyle name="Output 2 2 2 2 4 2 3" xfId="9142"/>
    <cellStyle name="Output 2 2 2 2 4 2 4" xfId="9143"/>
    <cellStyle name="Output 2 2 2 2 4 2 5" xfId="9144"/>
    <cellStyle name="Output 2 2 2 2 4 2 6" xfId="9145"/>
    <cellStyle name="Output 2 2 2 2 4 2 7" xfId="9146"/>
    <cellStyle name="Output 2 2 2 2 4 3" xfId="9147"/>
    <cellStyle name="Output 2 2 2 2 4 3 2" xfId="9148"/>
    <cellStyle name="Output 2 2 2 2 4 3 3" xfId="9149"/>
    <cellStyle name="Output 2 2 2 2 4 3 4" xfId="9150"/>
    <cellStyle name="Output 2 2 2 2 4 3 5" xfId="9151"/>
    <cellStyle name="Output 2 2 2 2 4 3 6" xfId="9152"/>
    <cellStyle name="Output 2 2 2 2 4 3 7" xfId="9153"/>
    <cellStyle name="Output 2 2 2 2 4 4" xfId="9154"/>
    <cellStyle name="Output 2 2 2 2 4 4 2" xfId="9155"/>
    <cellStyle name="Output 2 2 2 2 4 4 3" xfId="9156"/>
    <cellStyle name="Output 2 2 2 2 4 4 4" xfId="9157"/>
    <cellStyle name="Output 2 2 2 2 4 4 5" xfId="9158"/>
    <cellStyle name="Output 2 2 2 2 4 4 6" xfId="9159"/>
    <cellStyle name="Output 2 2 2 2 4 4 7" xfId="9160"/>
    <cellStyle name="Output 2 2 2 2 4 5" xfId="9161"/>
    <cellStyle name="Output 2 2 2 2 4 5 2" xfId="9162"/>
    <cellStyle name="Output 2 2 2 2 4 5 3" xfId="9163"/>
    <cellStyle name="Output 2 2 2 2 4 5 4" xfId="9164"/>
    <cellStyle name="Output 2 2 2 2 4 5 5" xfId="9165"/>
    <cellStyle name="Output 2 2 2 2 4 5 6" xfId="9166"/>
    <cellStyle name="Output 2 2 2 2 4 5 7" xfId="9167"/>
    <cellStyle name="Output 2 2 2 2 4 6" xfId="9168"/>
    <cellStyle name="Output 2 2 2 2 4 6 2" xfId="9169"/>
    <cellStyle name="Output 2 2 2 2 4 6 3" xfId="9170"/>
    <cellStyle name="Output 2 2 2 2 4 6 4" xfId="9171"/>
    <cellStyle name="Output 2 2 2 2 4 6 5" xfId="9172"/>
    <cellStyle name="Output 2 2 2 2 4 6 6" xfId="9173"/>
    <cellStyle name="Output 2 2 2 2 4 6 7" xfId="9174"/>
    <cellStyle name="Output 2 2 2 2 4 7" xfId="9175"/>
    <cellStyle name="Output 2 2 2 2 4 7 2" xfId="9176"/>
    <cellStyle name="Output 2 2 2 2 4 7 3" xfId="9177"/>
    <cellStyle name="Output 2 2 2 2 4 7 4" xfId="9178"/>
    <cellStyle name="Output 2 2 2 2 4 7 5" xfId="9179"/>
    <cellStyle name="Output 2 2 2 2 4 7 6" xfId="9180"/>
    <cellStyle name="Output 2 2 2 2 4 7 7" xfId="9181"/>
    <cellStyle name="Output 2 2 2 2 4 8" xfId="9182"/>
    <cellStyle name="Output 2 2 2 2 4 8 2" xfId="9183"/>
    <cellStyle name="Output 2 2 2 2 4 8 3" xfId="9184"/>
    <cellStyle name="Output 2 2 2 2 4 8 4" xfId="9185"/>
    <cellStyle name="Output 2 2 2 2 4 8 5" xfId="9186"/>
    <cellStyle name="Output 2 2 2 2 4 8 6" xfId="9187"/>
    <cellStyle name="Output 2 2 2 2 4 8 7" xfId="9188"/>
    <cellStyle name="Output 2 2 2 2 4 9" xfId="9189"/>
    <cellStyle name="Output 2 2 2 2 4 9 2" xfId="9190"/>
    <cellStyle name="Output 2 2 2 2 4 9 3" xfId="9191"/>
    <cellStyle name="Output 2 2 2 2 4 9 4" xfId="9192"/>
    <cellStyle name="Output 2 2 2 2 4 9 5" xfId="9193"/>
    <cellStyle name="Output 2 2 2 2 4 9 6" xfId="9194"/>
    <cellStyle name="Output 2 2 2 2 4 9 7" xfId="9195"/>
    <cellStyle name="Output 2 2 2 2 5" xfId="9196"/>
    <cellStyle name="Output 2 2 2 2 5 10" xfId="9197"/>
    <cellStyle name="Output 2 2 2 2 5 10 2" xfId="9198"/>
    <cellStyle name="Output 2 2 2 2 5 10 3" xfId="9199"/>
    <cellStyle name="Output 2 2 2 2 5 10 4" xfId="9200"/>
    <cellStyle name="Output 2 2 2 2 5 10 5" xfId="9201"/>
    <cellStyle name="Output 2 2 2 2 5 10 6" xfId="9202"/>
    <cellStyle name="Output 2 2 2 2 5 10 7" xfId="9203"/>
    <cellStyle name="Output 2 2 2 2 5 11" xfId="9204"/>
    <cellStyle name="Output 2 2 2 2 5 12" xfId="9205"/>
    <cellStyle name="Output 2 2 2 2 5 13" xfId="9206"/>
    <cellStyle name="Output 2 2 2 2 5 14" xfId="9207"/>
    <cellStyle name="Output 2 2 2 2 5 2" xfId="9208"/>
    <cellStyle name="Output 2 2 2 2 5 2 2" xfId="9209"/>
    <cellStyle name="Output 2 2 2 2 5 2 3" xfId="9210"/>
    <cellStyle name="Output 2 2 2 2 5 2 4" xfId="9211"/>
    <cellStyle name="Output 2 2 2 2 5 2 5" xfId="9212"/>
    <cellStyle name="Output 2 2 2 2 5 2 6" xfId="9213"/>
    <cellStyle name="Output 2 2 2 2 5 2 7" xfId="9214"/>
    <cellStyle name="Output 2 2 2 2 5 3" xfId="9215"/>
    <cellStyle name="Output 2 2 2 2 5 3 2" xfId="9216"/>
    <cellStyle name="Output 2 2 2 2 5 3 3" xfId="9217"/>
    <cellStyle name="Output 2 2 2 2 5 3 4" xfId="9218"/>
    <cellStyle name="Output 2 2 2 2 5 3 5" xfId="9219"/>
    <cellStyle name="Output 2 2 2 2 5 3 6" xfId="9220"/>
    <cellStyle name="Output 2 2 2 2 5 3 7" xfId="9221"/>
    <cellStyle name="Output 2 2 2 2 5 4" xfId="9222"/>
    <cellStyle name="Output 2 2 2 2 5 4 2" xfId="9223"/>
    <cellStyle name="Output 2 2 2 2 5 4 3" xfId="9224"/>
    <cellStyle name="Output 2 2 2 2 5 4 4" xfId="9225"/>
    <cellStyle name="Output 2 2 2 2 5 4 5" xfId="9226"/>
    <cellStyle name="Output 2 2 2 2 5 4 6" xfId="9227"/>
    <cellStyle name="Output 2 2 2 2 5 4 7" xfId="9228"/>
    <cellStyle name="Output 2 2 2 2 5 5" xfId="9229"/>
    <cellStyle name="Output 2 2 2 2 5 5 2" xfId="9230"/>
    <cellStyle name="Output 2 2 2 2 5 5 3" xfId="9231"/>
    <cellStyle name="Output 2 2 2 2 5 5 4" xfId="9232"/>
    <cellStyle name="Output 2 2 2 2 5 5 5" xfId="9233"/>
    <cellStyle name="Output 2 2 2 2 5 5 6" xfId="9234"/>
    <cellStyle name="Output 2 2 2 2 5 5 7" xfId="9235"/>
    <cellStyle name="Output 2 2 2 2 5 6" xfId="9236"/>
    <cellStyle name="Output 2 2 2 2 5 6 2" xfId="9237"/>
    <cellStyle name="Output 2 2 2 2 5 6 3" xfId="9238"/>
    <cellStyle name="Output 2 2 2 2 5 6 4" xfId="9239"/>
    <cellStyle name="Output 2 2 2 2 5 6 5" xfId="9240"/>
    <cellStyle name="Output 2 2 2 2 5 6 6" xfId="9241"/>
    <cellStyle name="Output 2 2 2 2 5 6 7" xfId="9242"/>
    <cellStyle name="Output 2 2 2 2 5 7" xfId="9243"/>
    <cellStyle name="Output 2 2 2 2 5 7 2" xfId="9244"/>
    <cellStyle name="Output 2 2 2 2 5 7 3" xfId="9245"/>
    <cellStyle name="Output 2 2 2 2 5 7 4" xfId="9246"/>
    <cellStyle name="Output 2 2 2 2 5 7 5" xfId="9247"/>
    <cellStyle name="Output 2 2 2 2 5 7 6" xfId="9248"/>
    <cellStyle name="Output 2 2 2 2 5 7 7" xfId="9249"/>
    <cellStyle name="Output 2 2 2 2 5 8" xfId="9250"/>
    <cellStyle name="Output 2 2 2 2 5 8 2" xfId="9251"/>
    <cellStyle name="Output 2 2 2 2 5 8 3" xfId="9252"/>
    <cellStyle name="Output 2 2 2 2 5 8 4" xfId="9253"/>
    <cellStyle name="Output 2 2 2 2 5 8 5" xfId="9254"/>
    <cellStyle name="Output 2 2 2 2 5 8 6" xfId="9255"/>
    <cellStyle name="Output 2 2 2 2 5 8 7" xfId="9256"/>
    <cellStyle name="Output 2 2 2 2 5 9" xfId="9257"/>
    <cellStyle name="Output 2 2 2 2 5 9 2" xfId="9258"/>
    <cellStyle name="Output 2 2 2 2 5 9 3" xfId="9259"/>
    <cellStyle name="Output 2 2 2 2 5 9 4" xfId="9260"/>
    <cellStyle name="Output 2 2 2 2 5 9 5" xfId="9261"/>
    <cellStyle name="Output 2 2 2 2 5 9 6" xfId="9262"/>
    <cellStyle name="Output 2 2 2 2 5 9 7" xfId="9263"/>
    <cellStyle name="Output 2 2 2 2 6" xfId="9264"/>
    <cellStyle name="Output 2 2 2 2 6 2" xfId="9265"/>
    <cellStyle name="Output 2 2 2 2 6 3" xfId="9266"/>
    <cellStyle name="Output 2 2 2 2 6 4" xfId="9267"/>
    <cellStyle name="Output 2 2 2 2 6 5" xfId="9268"/>
    <cellStyle name="Output 2 2 2 2 6 6" xfId="9269"/>
    <cellStyle name="Output 2 2 2 2 6 7" xfId="9270"/>
    <cellStyle name="Output 2 2 2 2 7" xfId="9271"/>
    <cellStyle name="Output 2 2 2 2 7 2" xfId="9272"/>
    <cellStyle name="Output 2 2 2 2 7 3" xfId="9273"/>
    <cellStyle name="Output 2 2 2 2 7 4" xfId="9274"/>
    <cellStyle name="Output 2 2 2 2 7 5" xfId="9275"/>
    <cellStyle name="Output 2 2 2 2 7 6" xfId="9276"/>
    <cellStyle name="Output 2 2 2 2 7 7" xfId="9277"/>
    <cellStyle name="Output 2 2 2 2 8" xfId="9278"/>
    <cellStyle name="Output 2 2 2 2 8 2" xfId="9279"/>
    <cellStyle name="Output 2 2 2 2 8 3" xfId="9280"/>
    <cellStyle name="Output 2 2 2 2 8 4" xfId="9281"/>
    <cellStyle name="Output 2 2 2 2 8 5" xfId="9282"/>
    <cellStyle name="Output 2 2 2 2 8 6" xfId="9283"/>
    <cellStyle name="Output 2 2 2 2 8 7" xfId="9284"/>
    <cellStyle name="Output 2 2 2 2 9" xfId="9285"/>
    <cellStyle name="Output 2 2 2 2 9 2" xfId="9286"/>
    <cellStyle name="Output 2 2 2 2 9 3" xfId="9287"/>
    <cellStyle name="Output 2 2 2 2 9 4" xfId="9288"/>
    <cellStyle name="Output 2 2 2 2 9 5" xfId="9289"/>
    <cellStyle name="Output 2 2 2 2 9 6" xfId="9290"/>
    <cellStyle name="Output 2 2 2 2 9 7" xfId="9291"/>
    <cellStyle name="Output 2 2 2 3" xfId="9292"/>
    <cellStyle name="Output 2 2 2 3 10" xfId="9293"/>
    <cellStyle name="Output 2 2 2 3 10 2" xfId="9294"/>
    <cellStyle name="Output 2 2 2 3 10 3" xfId="9295"/>
    <cellStyle name="Output 2 2 2 3 10 4" xfId="9296"/>
    <cellStyle name="Output 2 2 2 3 10 5" xfId="9297"/>
    <cellStyle name="Output 2 2 2 3 10 6" xfId="9298"/>
    <cellStyle name="Output 2 2 2 3 10 7" xfId="9299"/>
    <cellStyle name="Output 2 2 2 3 11" xfId="9300"/>
    <cellStyle name="Output 2 2 2 3 12" xfId="9301"/>
    <cellStyle name="Output 2 2 2 3 13" xfId="9302"/>
    <cellStyle name="Output 2 2 2 3 14" xfId="9303"/>
    <cellStyle name="Output 2 2 2 3 2" xfId="9304"/>
    <cellStyle name="Output 2 2 2 3 2 2" xfId="9305"/>
    <cellStyle name="Output 2 2 2 3 2 3" xfId="9306"/>
    <cellStyle name="Output 2 2 2 3 2 4" xfId="9307"/>
    <cellStyle name="Output 2 2 2 3 2 5" xfId="9308"/>
    <cellStyle name="Output 2 2 2 3 2 6" xfId="9309"/>
    <cellStyle name="Output 2 2 2 3 2 7" xfId="9310"/>
    <cellStyle name="Output 2 2 2 3 3" xfId="9311"/>
    <cellStyle name="Output 2 2 2 3 3 2" xfId="9312"/>
    <cellStyle name="Output 2 2 2 3 3 3" xfId="9313"/>
    <cellStyle name="Output 2 2 2 3 3 4" xfId="9314"/>
    <cellStyle name="Output 2 2 2 3 3 5" xfId="9315"/>
    <cellStyle name="Output 2 2 2 3 3 6" xfId="9316"/>
    <cellStyle name="Output 2 2 2 3 3 7" xfId="9317"/>
    <cellStyle name="Output 2 2 2 3 4" xfId="9318"/>
    <cellStyle name="Output 2 2 2 3 4 2" xfId="9319"/>
    <cellStyle name="Output 2 2 2 3 4 3" xfId="9320"/>
    <cellStyle name="Output 2 2 2 3 4 4" xfId="9321"/>
    <cellStyle name="Output 2 2 2 3 4 5" xfId="9322"/>
    <cellStyle name="Output 2 2 2 3 4 6" xfId="9323"/>
    <cellStyle name="Output 2 2 2 3 4 7" xfId="9324"/>
    <cellStyle name="Output 2 2 2 3 5" xfId="9325"/>
    <cellStyle name="Output 2 2 2 3 5 2" xfId="9326"/>
    <cellStyle name="Output 2 2 2 3 5 3" xfId="9327"/>
    <cellStyle name="Output 2 2 2 3 5 4" xfId="9328"/>
    <cellStyle name="Output 2 2 2 3 5 5" xfId="9329"/>
    <cellStyle name="Output 2 2 2 3 5 6" xfId="9330"/>
    <cellStyle name="Output 2 2 2 3 5 7" xfId="9331"/>
    <cellStyle name="Output 2 2 2 3 6" xfId="9332"/>
    <cellStyle name="Output 2 2 2 3 6 2" xfId="9333"/>
    <cellStyle name="Output 2 2 2 3 6 3" xfId="9334"/>
    <cellStyle name="Output 2 2 2 3 6 4" xfId="9335"/>
    <cellStyle name="Output 2 2 2 3 6 5" xfId="9336"/>
    <cellStyle name="Output 2 2 2 3 6 6" xfId="9337"/>
    <cellStyle name="Output 2 2 2 3 6 7" xfId="9338"/>
    <cellStyle name="Output 2 2 2 3 7" xfId="9339"/>
    <cellStyle name="Output 2 2 2 3 7 2" xfId="9340"/>
    <cellStyle name="Output 2 2 2 3 7 3" xfId="9341"/>
    <cellStyle name="Output 2 2 2 3 7 4" xfId="9342"/>
    <cellStyle name="Output 2 2 2 3 7 5" xfId="9343"/>
    <cellStyle name="Output 2 2 2 3 7 6" xfId="9344"/>
    <cellStyle name="Output 2 2 2 3 7 7" xfId="9345"/>
    <cellStyle name="Output 2 2 2 3 8" xfId="9346"/>
    <cellStyle name="Output 2 2 2 3 8 2" xfId="9347"/>
    <cellStyle name="Output 2 2 2 3 8 3" xfId="9348"/>
    <cellStyle name="Output 2 2 2 3 8 4" xfId="9349"/>
    <cellStyle name="Output 2 2 2 3 8 5" xfId="9350"/>
    <cellStyle name="Output 2 2 2 3 8 6" xfId="9351"/>
    <cellStyle name="Output 2 2 2 3 8 7" xfId="9352"/>
    <cellStyle name="Output 2 2 2 3 9" xfId="9353"/>
    <cellStyle name="Output 2 2 2 3 9 2" xfId="9354"/>
    <cellStyle name="Output 2 2 2 3 9 3" xfId="9355"/>
    <cellStyle name="Output 2 2 2 3 9 4" xfId="9356"/>
    <cellStyle name="Output 2 2 2 3 9 5" xfId="9357"/>
    <cellStyle name="Output 2 2 2 3 9 6" xfId="9358"/>
    <cellStyle name="Output 2 2 2 3 9 7" xfId="9359"/>
    <cellStyle name="Output 2 2 2 4" xfId="9360"/>
    <cellStyle name="Output 2 2 2 4 10" xfId="9361"/>
    <cellStyle name="Output 2 2 2 4 10 2" xfId="9362"/>
    <cellStyle name="Output 2 2 2 4 10 3" xfId="9363"/>
    <cellStyle name="Output 2 2 2 4 10 4" xfId="9364"/>
    <cellStyle name="Output 2 2 2 4 10 5" xfId="9365"/>
    <cellStyle name="Output 2 2 2 4 10 6" xfId="9366"/>
    <cellStyle name="Output 2 2 2 4 10 7" xfId="9367"/>
    <cellStyle name="Output 2 2 2 4 11" xfId="9368"/>
    <cellStyle name="Output 2 2 2 4 12" xfId="9369"/>
    <cellStyle name="Output 2 2 2 4 13" xfId="9370"/>
    <cellStyle name="Output 2 2 2 4 14" xfId="9371"/>
    <cellStyle name="Output 2 2 2 4 2" xfId="9372"/>
    <cellStyle name="Output 2 2 2 4 2 2" xfId="9373"/>
    <cellStyle name="Output 2 2 2 4 2 3" xfId="9374"/>
    <cellStyle name="Output 2 2 2 4 2 4" xfId="9375"/>
    <cellStyle name="Output 2 2 2 4 2 5" xfId="9376"/>
    <cellStyle name="Output 2 2 2 4 2 6" xfId="9377"/>
    <cellStyle name="Output 2 2 2 4 2 7" xfId="9378"/>
    <cellStyle name="Output 2 2 2 4 3" xfId="9379"/>
    <cellStyle name="Output 2 2 2 4 3 2" xfId="9380"/>
    <cellStyle name="Output 2 2 2 4 3 3" xfId="9381"/>
    <cellStyle name="Output 2 2 2 4 3 4" xfId="9382"/>
    <cellStyle name="Output 2 2 2 4 3 5" xfId="9383"/>
    <cellStyle name="Output 2 2 2 4 3 6" xfId="9384"/>
    <cellStyle name="Output 2 2 2 4 3 7" xfId="9385"/>
    <cellStyle name="Output 2 2 2 4 4" xfId="9386"/>
    <cellStyle name="Output 2 2 2 4 4 2" xfId="9387"/>
    <cellStyle name="Output 2 2 2 4 4 3" xfId="9388"/>
    <cellStyle name="Output 2 2 2 4 4 4" xfId="9389"/>
    <cellStyle name="Output 2 2 2 4 4 5" xfId="9390"/>
    <cellStyle name="Output 2 2 2 4 4 6" xfId="9391"/>
    <cellStyle name="Output 2 2 2 4 4 7" xfId="9392"/>
    <cellStyle name="Output 2 2 2 4 5" xfId="9393"/>
    <cellStyle name="Output 2 2 2 4 5 2" xfId="9394"/>
    <cellStyle name="Output 2 2 2 4 5 3" xfId="9395"/>
    <cellStyle name="Output 2 2 2 4 5 4" xfId="9396"/>
    <cellStyle name="Output 2 2 2 4 5 5" xfId="9397"/>
    <cellStyle name="Output 2 2 2 4 5 6" xfId="9398"/>
    <cellStyle name="Output 2 2 2 4 5 7" xfId="9399"/>
    <cellStyle name="Output 2 2 2 4 6" xfId="9400"/>
    <cellStyle name="Output 2 2 2 4 6 2" xfId="9401"/>
    <cellStyle name="Output 2 2 2 4 6 3" xfId="9402"/>
    <cellStyle name="Output 2 2 2 4 6 4" xfId="9403"/>
    <cellStyle name="Output 2 2 2 4 6 5" xfId="9404"/>
    <cellStyle name="Output 2 2 2 4 6 6" xfId="9405"/>
    <cellStyle name="Output 2 2 2 4 6 7" xfId="9406"/>
    <cellStyle name="Output 2 2 2 4 7" xfId="9407"/>
    <cellStyle name="Output 2 2 2 4 7 2" xfId="9408"/>
    <cellStyle name="Output 2 2 2 4 7 3" xfId="9409"/>
    <cellStyle name="Output 2 2 2 4 7 4" xfId="9410"/>
    <cellStyle name="Output 2 2 2 4 7 5" xfId="9411"/>
    <cellStyle name="Output 2 2 2 4 7 6" xfId="9412"/>
    <cellStyle name="Output 2 2 2 4 7 7" xfId="9413"/>
    <cellStyle name="Output 2 2 2 4 8" xfId="9414"/>
    <cellStyle name="Output 2 2 2 4 8 2" xfId="9415"/>
    <cellStyle name="Output 2 2 2 4 8 3" xfId="9416"/>
    <cellStyle name="Output 2 2 2 4 8 4" xfId="9417"/>
    <cellStyle name="Output 2 2 2 4 8 5" xfId="9418"/>
    <cellStyle name="Output 2 2 2 4 8 6" xfId="9419"/>
    <cellStyle name="Output 2 2 2 4 8 7" xfId="9420"/>
    <cellStyle name="Output 2 2 2 4 9" xfId="9421"/>
    <cellStyle name="Output 2 2 2 4 9 2" xfId="9422"/>
    <cellStyle name="Output 2 2 2 4 9 3" xfId="9423"/>
    <cellStyle name="Output 2 2 2 4 9 4" xfId="9424"/>
    <cellStyle name="Output 2 2 2 4 9 5" xfId="9425"/>
    <cellStyle name="Output 2 2 2 4 9 6" xfId="9426"/>
    <cellStyle name="Output 2 2 2 4 9 7" xfId="9427"/>
    <cellStyle name="Output 2 2 2 5" xfId="9428"/>
    <cellStyle name="Output 2 2 2 5 10" xfId="9429"/>
    <cellStyle name="Output 2 2 2 5 10 2" xfId="9430"/>
    <cellStyle name="Output 2 2 2 5 10 3" xfId="9431"/>
    <cellStyle name="Output 2 2 2 5 10 4" xfId="9432"/>
    <cellStyle name="Output 2 2 2 5 10 5" xfId="9433"/>
    <cellStyle name="Output 2 2 2 5 10 6" xfId="9434"/>
    <cellStyle name="Output 2 2 2 5 10 7" xfId="9435"/>
    <cellStyle name="Output 2 2 2 5 11" xfId="9436"/>
    <cellStyle name="Output 2 2 2 5 12" xfId="9437"/>
    <cellStyle name="Output 2 2 2 5 13" xfId="9438"/>
    <cellStyle name="Output 2 2 2 5 14" xfId="9439"/>
    <cellStyle name="Output 2 2 2 5 2" xfId="9440"/>
    <cellStyle name="Output 2 2 2 5 2 2" xfId="9441"/>
    <cellStyle name="Output 2 2 2 5 2 3" xfId="9442"/>
    <cellStyle name="Output 2 2 2 5 2 4" xfId="9443"/>
    <cellStyle name="Output 2 2 2 5 2 5" xfId="9444"/>
    <cellStyle name="Output 2 2 2 5 2 6" xfId="9445"/>
    <cellStyle name="Output 2 2 2 5 2 7" xfId="9446"/>
    <cellStyle name="Output 2 2 2 5 3" xfId="9447"/>
    <cellStyle name="Output 2 2 2 5 3 2" xfId="9448"/>
    <cellStyle name="Output 2 2 2 5 3 3" xfId="9449"/>
    <cellStyle name="Output 2 2 2 5 3 4" xfId="9450"/>
    <cellStyle name="Output 2 2 2 5 3 5" xfId="9451"/>
    <cellStyle name="Output 2 2 2 5 3 6" xfId="9452"/>
    <cellStyle name="Output 2 2 2 5 3 7" xfId="9453"/>
    <cellStyle name="Output 2 2 2 5 4" xfId="9454"/>
    <cellStyle name="Output 2 2 2 5 4 2" xfId="9455"/>
    <cellStyle name="Output 2 2 2 5 4 3" xfId="9456"/>
    <cellStyle name="Output 2 2 2 5 4 4" xfId="9457"/>
    <cellStyle name="Output 2 2 2 5 4 5" xfId="9458"/>
    <cellStyle name="Output 2 2 2 5 4 6" xfId="9459"/>
    <cellStyle name="Output 2 2 2 5 4 7" xfId="9460"/>
    <cellStyle name="Output 2 2 2 5 5" xfId="9461"/>
    <cellStyle name="Output 2 2 2 5 5 2" xfId="9462"/>
    <cellStyle name="Output 2 2 2 5 5 3" xfId="9463"/>
    <cellStyle name="Output 2 2 2 5 5 4" xfId="9464"/>
    <cellStyle name="Output 2 2 2 5 5 5" xfId="9465"/>
    <cellStyle name="Output 2 2 2 5 5 6" xfId="9466"/>
    <cellStyle name="Output 2 2 2 5 5 7" xfId="9467"/>
    <cellStyle name="Output 2 2 2 5 6" xfId="9468"/>
    <cellStyle name="Output 2 2 2 5 6 2" xfId="9469"/>
    <cellStyle name="Output 2 2 2 5 6 3" xfId="9470"/>
    <cellStyle name="Output 2 2 2 5 6 4" xfId="9471"/>
    <cellStyle name="Output 2 2 2 5 6 5" xfId="9472"/>
    <cellStyle name="Output 2 2 2 5 6 6" xfId="9473"/>
    <cellStyle name="Output 2 2 2 5 6 7" xfId="9474"/>
    <cellStyle name="Output 2 2 2 5 7" xfId="9475"/>
    <cellStyle name="Output 2 2 2 5 7 2" xfId="9476"/>
    <cellStyle name="Output 2 2 2 5 7 3" xfId="9477"/>
    <cellStyle name="Output 2 2 2 5 7 4" xfId="9478"/>
    <cellStyle name="Output 2 2 2 5 7 5" xfId="9479"/>
    <cellStyle name="Output 2 2 2 5 7 6" xfId="9480"/>
    <cellStyle name="Output 2 2 2 5 7 7" xfId="9481"/>
    <cellStyle name="Output 2 2 2 5 8" xfId="9482"/>
    <cellStyle name="Output 2 2 2 5 8 2" xfId="9483"/>
    <cellStyle name="Output 2 2 2 5 8 3" xfId="9484"/>
    <cellStyle name="Output 2 2 2 5 8 4" xfId="9485"/>
    <cellStyle name="Output 2 2 2 5 8 5" xfId="9486"/>
    <cellStyle name="Output 2 2 2 5 8 6" xfId="9487"/>
    <cellStyle name="Output 2 2 2 5 8 7" xfId="9488"/>
    <cellStyle name="Output 2 2 2 5 9" xfId="9489"/>
    <cellStyle name="Output 2 2 2 5 9 2" xfId="9490"/>
    <cellStyle name="Output 2 2 2 5 9 3" xfId="9491"/>
    <cellStyle name="Output 2 2 2 5 9 4" xfId="9492"/>
    <cellStyle name="Output 2 2 2 5 9 5" xfId="9493"/>
    <cellStyle name="Output 2 2 2 5 9 6" xfId="9494"/>
    <cellStyle name="Output 2 2 2 5 9 7" xfId="9495"/>
    <cellStyle name="Output 2 2 2 6" xfId="9496"/>
    <cellStyle name="Output 2 2 2 6 10" xfId="9497"/>
    <cellStyle name="Output 2 2 2 6 10 2" xfId="9498"/>
    <cellStyle name="Output 2 2 2 6 10 3" xfId="9499"/>
    <cellStyle name="Output 2 2 2 6 10 4" xfId="9500"/>
    <cellStyle name="Output 2 2 2 6 10 5" xfId="9501"/>
    <cellStyle name="Output 2 2 2 6 10 6" xfId="9502"/>
    <cellStyle name="Output 2 2 2 6 10 7" xfId="9503"/>
    <cellStyle name="Output 2 2 2 6 11" xfId="9504"/>
    <cellStyle name="Output 2 2 2 6 12" xfId="9505"/>
    <cellStyle name="Output 2 2 2 6 13" xfId="9506"/>
    <cellStyle name="Output 2 2 2 6 14" xfId="9507"/>
    <cellStyle name="Output 2 2 2 6 2" xfId="9508"/>
    <cellStyle name="Output 2 2 2 6 2 2" xfId="9509"/>
    <cellStyle name="Output 2 2 2 6 2 3" xfId="9510"/>
    <cellStyle name="Output 2 2 2 6 2 4" xfId="9511"/>
    <cellStyle name="Output 2 2 2 6 2 5" xfId="9512"/>
    <cellStyle name="Output 2 2 2 6 2 6" xfId="9513"/>
    <cellStyle name="Output 2 2 2 6 2 7" xfId="9514"/>
    <cellStyle name="Output 2 2 2 6 3" xfId="9515"/>
    <cellStyle name="Output 2 2 2 6 3 2" xfId="9516"/>
    <cellStyle name="Output 2 2 2 6 3 3" xfId="9517"/>
    <cellStyle name="Output 2 2 2 6 3 4" xfId="9518"/>
    <cellStyle name="Output 2 2 2 6 3 5" xfId="9519"/>
    <cellStyle name="Output 2 2 2 6 3 6" xfId="9520"/>
    <cellStyle name="Output 2 2 2 6 3 7" xfId="9521"/>
    <cellStyle name="Output 2 2 2 6 4" xfId="9522"/>
    <cellStyle name="Output 2 2 2 6 4 2" xfId="9523"/>
    <cellStyle name="Output 2 2 2 6 4 3" xfId="9524"/>
    <cellStyle name="Output 2 2 2 6 4 4" xfId="9525"/>
    <cellStyle name="Output 2 2 2 6 4 5" xfId="9526"/>
    <cellStyle name="Output 2 2 2 6 4 6" xfId="9527"/>
    <cellStyle name="Output 2 2 2 6 4 7" xfId="9528"/>
    <cellStyle name="Output 2 2 2 6 5" xfId="9529"/>
    <cellStyle name="Output 2 2 2 6 5 2" xfId="9530"/>
    <cellStyle name="Output 2 2 2 6 5 3" xfId="9531"/>
    <cellStyle name="Output 2 2 2 6 5 4" xfId="9532"/>
    <cellStyle name="Output 2 2 2 6 5 5" xfId="9533"/>
    <cellStyle name="Output 2 2 2 6 5 6" xfId="9534"/>
    <cellStyle name="Output 2 2 2 6 5 7" xfId="9535"/>
    <cellStyle name="Output 2 2 2 6 6" xfId="9536"/>
    <cellStyle name="Output 2 2 2 6 6 2" xfId="9537"/>
    <cellStyle name="Output 2 2 2 6 6 3" xfId="9538"/>
    <cellStyle name="Output 2 2 2 6 6 4" xfId="9539"/>
    <cellStyle name="Output 2 2 2 6 6 5" xfId="9540"/>
    <cellStyle name="Output 2 2 2 6 6 6" xfId="9541"/>
    <cellStyle name="Output 2 2 2 6 6 7" xfId="9542"/>
    <cellStyle name="Output 2 2 2 6 7" xfId="9543"/>
    <cellStyle name="Output 2 2 2 6 7 2" xfId="9544"/>
    <cellStyle name="Output 2 2 2 6 7 3" xfId="9545"/>
    <cellStyle name="Output 2 2 2 6 7 4" xfId="9546"/>
    <cellStyle name="Output 2 2 2 6 7 5" xfId="9547"/>
    <cellStyle name="Output 2 2 2 6 7 6" xfId="9548"/>
    <cellStyle name="Output 2 2 2 6 7 7" xfId="9549"/>
    <cellStyle name="Output 2 2 2 6 8" xfId="9550"/>
    <cellStyle name="Output 2 2 2 6 8 2" xfId="9551"/>
    <cellStyle name="Output 2 2 2 6 8 3" xfId="9552"/>
    <cellStyle name="Output 2 2 2 6 8 4" xfId="9553"/>
    <cellStyle name="Output 2 2 2 6 8 5" xfId="9554"/>
    <cellStyle name="Output 2 2 2 6 8 6" xfId="9555"/>
    <cellStyle name="Output 2 2 2 6 8 7" xfId="9556"/>
    <cellStyle name="Output 2 2 2 6 9" xfId="9557"/>
    <cellStyle name="Output 2 2 2 6 9 2" xfId="9558"/>
    <cellStyle name="Output 2 2 2 6 9 3" xfId="9559"/>
    <cellStyle name="Output 2 2 2 6 9 4" xfId="9560"/>
    <cellStyle name="Output 2 2 2 6 9 5" xfId="9561"/>
    <cellStyle name="Output 2 2 2 6 9 6" xfId="9562"/>
    <cellStyle name="Output 2 2 2 6 9 7" xfId="9563"/>
    <cellStyle name="Output 2 2 2 7" xfId="9564"/>
    <cellStyle name="Output 2 2 2 7 2" xfId="9565"/>
    <cellStyle name="Output 2 2 2 7 3" xfId="9566"/>
    <cellStyle name="Output 2 2 2 7 4" xfId="9567"/>
    <cellStyle name="Output 2 2 2 7 5" xfId="9568"/>
    <cellStyle name="Output 2 2 2 7 6" xfId="9569"/>
    <cellStyle name="Output 2 2 2 7 7" xfId="9570"/>
    <cellStyle name="Output 2 2 2 8" xfId="9571"/>
    <cellStyle name="Output 2 2 2 8 2" xfId="9572"/>
    <cellStyle name="Output 2 2 2 8 3" xfId="9573"/>
    <cellStyle name="Output 2 2 2 8 4" xfId="9574"/>
    <cellStyle name="Output 2 2 2 8 5" xfId="9575"/>
    <cellStyle name="Output 2 2 2 8 6" xfId="9576"/>
    <cellStyle name="Output 2 2 2 8 7" xfId="9577"/>
    <cellStyle name="Output 2 2 2 9" xfId="9578"/>
    <cellStyle name="Output 2 2 2 9 2" xfId="9579"/>
    <cellStyle name="Output 2 2 2 9 3" xfId="9580"/>
    <cellStyle name="Output 2 2 2 9 4" xfId="9581"/>
    <cellStyle name="Output 2 2 2 9 5" xfId="9582"/>
    <cellStyle name="Output 2 2 2 9 6" xfId="9583"/>
    <cellStyle name="Output 2 2 2 9 7" xfId="9584"/>
    <cellStyle name="Output 2 2 3" xfId="306"/>
    <cellStyle name="Output 2 2 3 10" xfId="9585"/>
    <cellStyle name="Output 2 2 3 10 2" xfId="9586"/>
    <cellStyle name="Output 2 2 3 10 3" xfId="9587"/>
    <cellStyle name="Output 2 2 3 10 4" xfId="9588"/>
    <cellStyle name="Output 2 2 3 10 5" xfId="9589"/>
    <cellStyle name="Output 2 2 3 10 6" xfId="9590"/>
    <cellStyle name="Output 2 2 3 10 7" xfId="9591"/>
    <cellStyle name="Output 2 2 3 11" xfId="9592"/>
    <cellStyle name="Output 2 2 3 11 2" xfId="9593"/>
    <cellStyle name="Output 2 2 3 11 3" xfId="9594"/>
    <cellStyle name="Output 2 2 3 11 4" xfId="9595"/>
    <cellStyle name="Output 2 2 3 11 5" xfId="9596"/>
    <cellStyle name="Output 2 2 3 11 6" xfId="9597"/>
    <cellStyle name="Output 2 2 3 11 7" xfId="9598"/>
    <cellStyle name="Output 2 2 3 12" xfId="9599"/>
    <cellStyle name="Output 2 2 3 12 2" xfId="9600"/>
    <cellStyle name="Output 2 2 3 12 3" xfId="9601"/>
    <cellStyle name="Output 2 2 3 12 4" xfId="9602"/>
    <cellStyle name="Output 2 2 3 12 5" xfId="9603"/>
    <cellStyle name="Output 2 2 3 12 6" xfId="9604"/>
    <cellStyle name="Output 2 2 3 12 7" xfId="9605"/>
    <cellStyle name="Output 2 2 3 13" xfId="9606"/>
    <cellStyle name="Output 2 2 3 13 2" xfId="9607"/>
    <cellStyle name="Output 2 2 3 13 3" xfId="9608"/>
    <cellStyle name="Output 2 2 3 13 4" xfId="9609"/>
    <cellStyle name="Output 2 2 3 13 5" xfId="9610"/>
    <cellStyle name="Output 2 2 3 13 6" xfId="9611"/>
    <cellStyle name="Output 2 2 3 13 7" xfId="9612"/>
    <cellStyle name="Output 2 2 3 14" xfId="9613"/>
    <cellStyle name="Output 2 2 3 15" xfId="9614"/>
    <cellStyle name="Output 2 2 3 16" xfId="9615"/>
    <cellStyle name="Output 2 2 3 17" xfId="9616"/>
    <cellStyle name="Output 2 2 3 2" xfId="9617"/>
    <cellStyle name="Output 2 2 3 2 10" xfId="9618"/>
    <cellStyle name="Output 2 2 3 2 10 2" xfId="9619"/>
    <cellStyle name="Output 2 2 3 2 10 3" xfId="9620"/>
    <cellStyle name="Output 2 2 3 2 10 4" xfId="9621"/>
    <cellStyle name="Output 2 2 3 2 10 5" xfId="9622"/>
    <cellStyle name="Output 2 2 3 2 10 6" xfId="9623"/>
    <cellStyle name="Output 2 2 3 2 10 7" xfId="9624"/>
    <cellStyle name="Output 2 2 3 2 11" xfId="9625"/>
    <cellStyle name="Output 2 2 3 2 12" xfId="9626"/>
    <cellStyle name="Output 2 2 3 2 13" xfId="9627"/>
    <cellStyle name="Output 2 2 3 2 14" xfId="9628"/>
    <cellStyle name="Output 2 2 3 2 2" xfId="9629"/>
    <cellStyle name="Output 2 2 3 2 2 2" xfId="9630"/>
    <cellStyle name="Output 2 2 3 2 2 3" xfId="9631"/>
    <cellStyle name="Output 2 2 3 2 2 4" xfId="9632"/>
    <cellStyle name="Output 2 2 3 2 2 5" xfId="9633"/>
    <cellStyle name="Output 2 2 3 2 2 6" xfId="9634"/>
    <cellStyle name="Output 2 2 3 2 2 7" xfId="9635"/>
    <cellStyle name="Output 2 2 3 2 3" xfId="9636"/>
    <cellStyle name="Output 2 2 3 2 3 2" xfId="9637"/>
    <cellStyle name="Output 2 2 3 2 3 3" xfId="9638"/>
    <cellStyle name="Output 2 2 3 2 3 4" xfId="9639"/>
    <cellStyle name="Output 2 2 3 2 3 5" xfId="9640"/>
    <cellStyle name="Output 2 2 3 2 3 6" xfId="9641"/>
    <cellStyle name="Output 2 2 3 2 3 7" xfId="9642"/>
    <cellStyle name="Output 2 2 3 2 4" xfId="9643"/>
    <cellStyle name="Output 2 2 3 2 4 2" xfId="9644"/>
    <cellStyle name="Output 2 2 3 2 4 3" xfId="9645"/>
    <cellStyle name="Output 2 2 3 2 4 4" xfId="9646"/>
    <cellStyle name="Output 2 2 3 2 4 5" xfId="9647"/>
    <cellStyle name="Output 2 2 3 2 4 6" xfId="9648"/>
    <cellStyle name="Output 2 2 3 2 4 7" xfId="9649"/>
    <cellStyle name="Output 2 2 3 2 5" xfId="9650"/>
    <cellStyle name="Output 2 2 3 2 5 2" xfId="9651"/>
    <cellStyle name="Output 2 2 3 2 5 3" xfId="9652"/>
    <cellStyle name="Output 2 2 3 2 5 4" xfId="9653"/>
    <cellStyle name="Output 2 2 3 2 5 5" xfId="9654"/>
    <cellStyle name="Output 2 2 3 2 5 6" xfId="9655"/>
    <cellStyle name="Output 2 2 3 2 5 7" xfId="9656"/>
    <cellStyle name="Output 2 2 3 2 6" xfId="9657"/>
    <cellStyle name="Output 2 2 3 2 6 2" xfId="9658"/>
    <cellStyle name="Output 2 2 3 2 6 3" xfId="9659"/>
    <cellStyle name="Output 2 2 3 2 6 4" xfId="9660"/>
    <cellStyle name="Output 2 2 3 2 6 5" xfId="9661"/>
    <cellStyle name="Output 2 2 3 2 6 6" xfId="9662"/>
    <cellStyle name="Output 2 2 3 2 6 7" xfId="9663"/>
    <cellStyle name="Output 2 2 3 2 7" xfId="9664"/>
    <cellStyle name="Output 2 2 3 2 7 2" xfId="9665"/>
    <cellStyle name="Output 2 2 3 2 7 3" xfId="9666"/>
    <cellStyle name="Output 2 2 3 2 7 4" xfId="9667"/>
    <cellStyle name="Output 2 2 3 2 7 5" xfId="9668"/>
    <cellStyle name="Output 2 2 3 2 7 6" xfId="9669"/>
    <cellStyle name="Output 2 2 3 2 7 7" xfId="9670"/>
    <cellStyle name="Output 2 2 3 2 8" xfId="9671"/>
    <cellStyle name="Output 2 2 3 2 8 2" xfId="9672"/>
    <cellStyle name="Output 2 2 3 2 8 3" xfId="9673"/>
    <cellStyle name="Output 2 2 3 2 8 4" xfId="9674"/>
    <cellStyle name="Output 2 2 3 2 8 5" xfId="9675"/>
    <cellStyle name="Output 2 2 3 2 8 6" xfId="9676"/>
    <cellStyle name="Output 2 2 3 2 8 7" xfId="9677"/>
    <cellStyle name="Output 2 2 3 2 9" xfId="9678"/>
    <cellStyle name="Output 2 2 3 2 9 2" xfId="9679"/>
    <cellStyle name="Output 2 2 3 2 9 3" xfId="9680"/>
    <cellStyle name="Output 2 2 3 2 9 4" xfId="9681"/>
    <cellStyle name="Output 2 2 3 2 9 5" xfId="9682"/>
    <cellStyle name="Output 2 2 3 2 9 6" xfId="9683"/>
    <cellStyle name="Output 2 2 3 2 9 7" xfId="9684"/>
    <cellStyle name="Output 2 2 3 3" xfId="9685"/>
    <cellStyle name="Output 2 2 3 3 10" xfId="9686"/>
    <cellStyle name="Output 2 2 3 3 10 2" xfId="9687"/>
    <cellStyle name="Output 2 2 3 3 10 3" xfId="9688"/>
    <cellStyle name="Output 2 2 3 3 10 4" xfId="9689"/>
    <cellStyle name="Output 2 2 3 3 10 5" xfId="9690"/>
    <cellStyle name="Output 2 2 3 3 10 6" xfId="9691"/>
    <cellStyle name="Output 2 2 3 3 10 7" xfId="9692"/>
    <cellStyle name="Output 2 2 3 3 11" xfId="9693"/>
    <cellStyle name="Output 2 2 3 3 12" xfId="9694"/>
    <cellStyle name="Output 2 2 3 3 13" xfId="9695"/>
    <cellStyle name="Output 2 2 3 3 14" xfId="9696"/>
    <cellStyle name="Output 2 2 3 3 2" xfId="9697"/>
    <cellStyle name="Output 2 2 3 3 2 2" xfId="9698"/>
    <cellStyle name="Output 2 2 3 3 2 3" xfId="9699"/>
    <cellStyle name="Output 2 2 3 3 2 4" xfId="9700"/>
    <cellStyle name="Output 2 2 3 3 2 5" xfId="9701"/>
    <cellStyle name="Output 2 2 3 3 2 6" xfId="9702"/>
    <cellStyle name="Output 2 2 3 3 2 7" xfId="9703"/>
    <cellStyle name="Output 2 2 3 3 3" xfId="9704"/>
    <cellStyle name="Output 2 2 3 3 3 2" xfId="9705"/>
    <cellStyle name="Output 2 2 3 3 3 3" xfId="9706"/>
    <cellStyle name="Output 2 2 3 3 3 4" xfId="9707"/>
    <cellStyle name="Output 2 2 3 3 3 5" xfId="9708"/>
    <cellStyle name="Output 2 2 3 3 3 6" xfId="9709"/>
    <cellStyle name="Output 2 2 3 3 3 7" xfId="9710"/>
    <cellStyle name="Output 2 2 3 3 4" xfId="9711"/>
    <cellStyle name="Output 2 2 3 3 4 2" xfId="9712"/>
    <cellStyle name="Output 2 2 3 3 4 3" xfId="9713"/>
    <cellStyle name="Output 2 2 3 3 4 4" xfId="9714"/>
    <cellStyle name="Output 2 2 3 3 4 5" xfId="9715"/>
    <cellStyle name="Output 2 2 3 3 4 6" xfId="9716"/>
    <cellStyle name="Output 2 2 3 3 4 7" xfId="9717"/>
    <cellStyle name="Output 2 2 3 3 5" xfId="9718"/>
    <cellStyle name="Output 2 2 3 3 5 2" xfId="9719"/>
    <cellStyle name="Output 2 2 3 3 5 3" xfId="9720"/>
    <cellStyle name="Output 2 2 3 3 5 4" xfId="9721"/>
    <cellStyle name="Output 2 2 3 3 5 5" xfId="9722"/>
    <cellStyle name="Output 2 2 3 3 5 6" xfId="9723"/>
    <cellStyle name="Output 2 2 3 3 5 7" xfId="9724"/>
    <cellStyle name="Output 2 2 3 3 6" xfId="9725"/>
    <cellStyle name="Output 2 2 3 3 6 2" xfId="9726"/>
    <cellStyle name="Output 2 2 3 3 6 3" xfId="9727"/>
    <cellStyle name="Output 2 2 3 3 6 4" xfId="9728"/>
    <cellStyle name="Output 2 2 3 3 6 5" xfId="9729"/>
    <cellStyle name="Output 2 2 3 3 6 6" xfId="9730"/>
    <cellStyle name="Output 2 2 3 3 6 7" xfId="9731"/>
    <cellStyle name="Output 2 2 3 3 7" xfId="9732"/>
    <cellStyle name="Output 2 2 3 3 7 2" xfId="9733"/>
    <cellStyle name="Output 2 2 3 3 7 3" xfId="9734"/>
    <cellStyle name="Output 2 2 3 3 7 4" xfId="9735"/>
    <cellStyle name="Output 2 2 3 3 7 5" xfId="9736"/>
    <cellStyle name="Output 2 2 3 3 7 6" xfId="9737"/>
    <cellStyle name="Output 2 2 3 3 7 7" xfId="9738"/>
    <cellStyle name="Output 2 2 3 3 8" xfId="9739"/>
    <cellStyle name="Output 2 2 3 3 8 2" xfId="9740"/>
    <cellStyle name="Output 2 2 3 3 8 3" xfId="9741"/>
    <cellStyle name="Output 2 2 3 3 8 4" xfId="9742"/>
    <cellStyle name="Output 2 2 3 3 8 5" xfId="9743"/>
    <cellStyle name="Output 2 2 3 3 8 6" xfId="9744"/>
    <cellStyle name="Output 2 2 3 3 8 7" xfId="9745"/>
    <cellStyle name="Output 2 2 3 3 9" xfId="9746"/>
    <cellStyle name="Output 2 2 3 3 9 2" xfId="9747"/>
    <cellStyle name="Output 2 2 3 3 9 3" xfId="9748"/>
    <cellStyle name="Output 2 2 3 3 9 4" xfId="9749"/>
    <cellStyle name="Output 2 2 3 3 9 5" xfId="9750"/>
    <cellStyle name="Output 2 2 3 3 9 6" xfId="9751"/>
    <cellStyle name="Output 2 2 3 3 9 7" xfId="9752"/>
    <cellStyle name="Output 2 2 3 4" xfId="9753"/>
    <cellStyle name="Output 2 2 3 4 10" xfId="9754"/>
    <cellStyle name="Output 2 2 3 4 10 2" xfId="9755"/>
    <cellStyle name="Output 2 2 3 4 10 3" xfId="9756"/>
    <cellStyle name="Output 2 2 3 4 10 4" xfId="9757"/>
    <cellStyle name="Output 2 2 3 4 10 5" xfId="9758"/>
    <cellStyle name="Output 2 2 3 4 10 6" xfId="9759"/>
    <cellStyle name="Output 2 2 3 4 10 7" xfId="9760"/>
    <cellStyle name="Output 2 2 3 4 11" xfId="9761"/>
    <cellStyle name="Output 2 2 3 4 12" xfId="9762"/>
    <cellStyle name="Output 2 2 3 4 13" xfId="9763"/>
    <cellStyle name="Output 2 2 3 4 14" xfId="9764"/>
    <cellStyle name="Output 2 2 3 4 2" xfId="9765"/>
    <cellStyle name="Output 2 2 3 4 2 2" xfId="9766"/>
    <cellStyle name="Output 2 2 3 4 2 3" xfId="9767"/>
    <cellStyle name="Output 2 2 3 4 2 4" xfId="9768"/>
    <cellStyle name="Output 2 2 3 4 2 5" xfId="9769"/>
    <cellStyle name="Output 2 2 3 4 2 6" xfId="9770"/>
    <cellStyle name="Output 2 2 3 4 2 7" xfId="9771"/>
    <cellStyle name="Output 2 2 3 4 3" xfId="9772"/>
    <cellStyle name="Output 2 2 3 4 3 2" xfId="9773"/>
    <cellStyle name="Output 2 2 3 4 3 3" xfId="9774"/>
    <cellStyle name="Output 2 2 3 4 3 4" xfId="9775"/>
    <cellStyle name="Output 2 2 3 4 3 5" xfId="9776"/>
    <cellStyle name="Output 2 2 3 4 3 6" xfId="9777"/>
    <cellStyle name="Output 2 2 3 4 3 7" xfId="9778"/>
    <cellStyle name="Output 2 2 3 4 4" xfId="9779"/>
    <cellStyle name="Output 2 2 3 4 4 2" xfId="9780"/>
    <cellStyle name="Output 2 2 3 4 4 3" xfId="9781"/>
    <cellStyle name="Output 2 2 3 4 4 4" xfId="9782"/>
    <cellStyle name="Output 2 2 3 4 4 5" xfId="9783"/>
    <cellStyle name="Output 2 2 3 4 4 6" xfId="9784"/>
    <cellStyle name="Output 2 2 3 4 4 7" xfId="9785"/>
    <cellStyle name="Output 2 2 3 4 5" xfId="9786"/>
    <cellStyle name="Output 2 2 3 4 5 2" xfId="9787"/>
    <cellStyle name="Output 2 2 3 4 5 3" xfId="9788"/>
    <cellStyle name="Output 2 2 3 4 5 4" xfId="9789"/>
    <cellStyle name="Output 2 2 3 4 5 5" xfId="9790"/>
    <cellStyle name="Output 2 2 3 4 5 6" xfId="9791"/>
    <cellStyle name="Output 2 2 3 4 5 7" xfId="9792"/>
    <cellStyle name="Output 2 2 3 4 6" xfId="9793"/>
    <cellStyle name="Output 2 2 3 4 6 2" xfId="9794"/>
    <cellStyle name="Output 2 2 3 4 6 3" xfId="9795"/>
    <cellStyle name="Output 2 2 3 4 6 4" xfId="9796"/>
    <cellStyle name="Output 2 2 3 4 6 5" xfId="9797"/>
    <cellStyle name="Output 2 2 3 4 6 6" xfId="9798"/>
    <cellStyle name="Output 2 2 3 4 6 7" xfId="9799"/>
    <cellStyle name="Output 2 2 3 4 7" xfId="9800"/>
    <cellStyle name="Output 2 2 3 4 7 2" xfId="9801"/>
    <cellStyle name="Output 2 2 3 4 7 3" xfId="9802"/>
    <cellStyle name="Output 2 2 3 4 7 4" xfId="9803"/>
    <cellStyle name="Output 2 2 3 4 7 5" xfId="9804"/>
    <cellStyle name="Output 2 2 3 4 7 6" xfId="9805"/>
    <cellStyle name="Output 2 2 3 4 7 7" xfId="9806"/>
    <cellStyle name="Output 2 2 3 4 8" xfId="9807"/>
    <cellStyle name="Output 2 2 3 4 8 2" xfId="9808"/>
    <cellStyle name="Output 2 2 3 4 8 3" xfId="9809"/>
    <cellStyle name="Output 2 2 3 4 8 4" xfId="9810"/>
    <cellStyle name="Output 2 2 3 4 8 5" xfId="9811"/>
    <cellStyle name="Output 2 2 3 4 8 6" xfId="9812"/>
    <cellStyle name="Output 2 2 3 4 8 7" xfId="9813"/>
    <cellStyle name="Output 2 2 3 4 9" xfId="9814"/>
    <cellStyle name="Output 2 2 3 4 9 2" xfId="9815"/>
    <cellStyle name="Output 2 2 3 4 9 3" xfId="9816"/>
    <cellStyle name="Output 2 2 3 4 9 4" xfId="9817"/>
    <cellStyle name="Output 2 2 3 4 9 5" xfId="9818"/>
    <cellStyle name="Output 2 2 3 4 9 6" xfId="9819"/>
    <cellStyle name="Output 2 2 3 4 9 7" xfId="9820"/>
    <cellStyle name="Output 2 2 3 5" xfId="9821"/>
    <cellStyle name="Output 2 2 3 5 10" xfId="9822"/>
    <cellStyle name="Output 2 2 3 5 10 2" xfId="9823"/>
    <cellStyle name="Output 2 2 3 5 10 3" xfId="9824"/>
    <cellStyle name="Output 2 2 3 5 10 4" xfId="9825"/>
    <cellStyle name="Output 2 2 3 5 10 5" xfId="9826"/>
    <cellStyle name="Output 2 2 3 5 10 6" xfId="9827"/>
    <cellStyle name="Output 2 2 3 5 10 7" xfId="9828"/>
    <cellStyle name="Output 2 2 3 5 11" xfId="9829"/>
    <cellStyle name="Output 2 2 3 5 12" xfId="9830"/>
    <cellStyle name="Output 2 2 3 5 13" xfId="9831"/>
    <cellStyle name="Output 2 2 3 5 14" xfId="9832"/>
    <cellStyle name="Output 2 2 3 5 2" xfId="9833"/>
    <cellStyle name="Output 2 2 3 5 2 2" xfId="9834"/>
    <cellStyle name="Output 2 2 3 5 2 3" xfId="9835"/>
    <cellStyle name="Output 2 2 3 5 2 4" xfId="9836"/>
    <cellStyle name="Output 2 2 3 5 2 5" xfId="9837"/>
    <cellStyle name="Output 2 2 3 5 2 6" xfId="9838"/>
    <cellStyle name="Output 2 2 3 5 2 7" xfId="9839"/>
    <cellStyle name="Output 2 2 3 5 3" xfId="9840"/>
    <cellStyle name="Output 2 2 3 5 3 2" xfId="9841"/>
    <cellStyle name="Output 2 2 3 5 3 3" xfId="9842"/>
    <cellStyle name="Output 2 2 3 5 3 4" xfId="9843"/>
    <cellStyle name="Output 2 2 3 5 3 5" xfId="9844"/>
    <cellStyle name="Output 2 2 3 5 3 6" xfId="9845"/>
    <cellStyle name="Output 2 2 3 5 3 7" xfId="9846"/>
    <cellStyle name="Output 2 2 3 5 4" xfId="9847"/>
    <cellStyle name="Output 2 2 3 5 4 2" xfId="9848"/>
    <cellStyle name="Output 2 2 3 5 4 3" xfId="9849"/>
    <cellStyle name="Output 2 2 3 5 4 4" xfId="9850"/>
    <cellStyle name="Output 2 2 3 5 4 5" xfId="9851"/>
    <cellStyle name="Output 2 2 3 5 4 6" xfId="9852"/>
    <cellStyle name="Output 2 2 3 5 4 7" xfId="9853"/>
    <cellStyle name="Output 2 2 3 5 5" xfId="9854"/>
    <cellStyle name="Output 2 2 3 5 5 2" xfId="9855"/>
    <cellStyle name="Output 2 2 3 5 5 3" xfId="9856"/>
    <cellStyle name="Output 2 2 3 5 5 4" xfId="9857"/>
    <cellStyle name="Output 2 2 3 5 5 5" xfId="9858"/>
    <cellStyle name="Output 2 2 3 5 5 6" xfId="9859"/>
    <cellStyle name="Output 2 2 3 5 5 7" xfId="9860"/>
    <cellStyle name="Output 2 2 3 5 6" xfId="9861"/>
    <cellStyle name="Output 2 2 3 5 6 2" xfId="9862"/>
    <cellStyle name="Output 2 2 3 5 6 3" xfId="9863"/>
    <cellStyle name="Output 2 2 3 5 6 4" xfId="9864"/>
    <cellStyle name="Output 2 2 3 5 6 5" xfId="9865"/>
    <cellStyle name="Output 2 2 3 5 6 6" xfId="9866"/>
    <cellStyle name="Output 2 2 3 5 6 7" xfId="9867"/>
    <cellStyle name="Output 2 2 3 5 7" xfId="9868"/>
    <cellStyle name="Output 2 2 3 5 7 2" xfId="9869"/>
    <cellStyle name="Output 2 2 3 5 7 3" xfId="9870"/>
    <cellStyle name="Output 2 2 3 5 7 4" xfId="9871"/>
    <cellStyle name="Output 2 2 3 5 7 5" xfId="9872"/>
    <cellStyle name="Output 2 2 3 5 7 6" xfId="9873"/>
    <cellStyle name="Output 2 2 3 5 7 7" xfId="9874"/>
    <cellStyle name="Output 2 2 3 5 8" xfId="9875"/>
    <cellStyle name="Output 2 2 3 5 8 2" xfId="9876"/>
    <cellStyle name="Output 2 2 3 5 8 3" xfId="9877"/>
    <cellStyle name="Output 2 2 3 5 8 4" xfId="9878"/>
    <cellStyle name="Output 2 2 3 5 8 5" xfId="9879"/>
    <cellStyle name="Output 2 2 3 5 8 6" xfId="9880"/>
    <cellStyle name="Output 2 2 3 5 8 7" xfId="9881"/>
    <cellStyle name="Output 2 2 3 5 9" xfId="9882"/>
    <cellStyle name="Output 2 2 3 5 9 2" xfId="9883"/>
    <cellStyle name="Output 2 2 3 5 9 3" xfId="9884"/>
    <cellStyle name="Output 2 2 3 5 9 4" xfId="9885"/>
    <cellStyle name="Output 2 2 3 5 9 5" xfId="9886"/>
    <cellStyle name="Output 2 2 3 5 9 6" xfId="9887"/>
    <cellStyle name="Output 2 2 3 5 9 7" xfId="9888"/>
    <cellStyle name="Output 2 2 3 6" xfId="9889"/>
    <cellStyle name="Output 2 2 3 6 2" xfId="9890"/>
    <cellStyle name="Output 2 2 3 6 3" xfId="9891"/>
    <cellStyle name="Output 2 2 3 6 4" xfId="9892"/>
    <cellStyle name="Output 2 2 3 6 5" xfId="9893"/>
    <cellStyle name="Output 2 2 3 6 6" xfId="9894"/>
    <cellStyle name="Output 2 2 3 6 7" xfId="9895"/>
    <cellStyle name="Output 2 2 3 7" xfId="9896"/>
    <cellStyle name="Output 2 2 3 7 2" xfId="9897"/>
    <cellStyle name="Output 2 2 3 7 3" xfId="9898"/>
    <cellStyle name="Output 2 2 3 7 4" xfId="9899"/>
    <cellStyle name="Output 2 2 3 7 5" xfId="9900"/>
    <cellStyle name="Output 2 2 3 7 6" xfId="9901"/>
    <cellStyle name="Output 2 2 3 7 7" xfId="9902"/>
    <cellStyle name="Output 2 2 3 8" xfId="9903"/>
    <cellStyle name="Output 2 2 3 8 2" xfId="9904"/>
    <cellStyle name="Output 2 2 3 8 3" xfId="9905"/>
    <cellStyle name="Output 2 2 3 8 4" xfId="9906"/>
    <cellStyle name="Output 2 2 3 8 5" xfId="9907"/>
    <cellStyle name="Output 2 2 3 8 6" xfId="9908"/>
    <cellStyle name="Output 2 2 3 8 7" xfId="9909"/>
    <cellStyle name="Output 2 2 3 9" xfId="9910"/>
    <cellStyle name="Output 2 2 3 9 2" xfId="9911"/>
    <cellStyle name="Output 2 2 3 9 3" xfId="9912"/>
    <cellStyle name="Output 2 2 3 9 4" xfId="9913"/>
    <cellStyle name="Output 2 2 3 9 5" xfId="9914"/>
    <cellStyle name="Output 2 2 3 9 6" xfId="9915"/>
    <cellStyle name="Output 2 2 3 9 7" xfId="9916"/>
    <cellStyle name="Output 2 2 4" xfId="9917"/>
    <cellStyle name="Output 2 2 4 10" xfId="9918"/>
    <cellStyle name="Output 2 2 4 10 2" xfId="9919"/>
    <cellStyle name="Output 2 2 4 10 3" xfId="9920"/>
    <cellStyle name="Output 2 2 4 10 4" xfId="9921"/>
    <cellStyle name="Output 2 2 4 10 5" xfId="9922"/>
    <cellStyle name="Output 2 2 4 10 6" xfId="9923"/>
    <cellStyle name="Output 2 2 4 10 7" xfId="9924"/>
    <cellStyle name="Output 2 2 4 11" xfId="9925"/>
    <cellStyle name="Output 2 2 4 12" xfId="9926"/>
    <cellStyle name="Output 2 2 4 13" xfId="9927"/>
    <cellStyle name="Output 2 2 4 14" xfId="9928"/>
    <cellStyle name="Output 2 2 4 2" xfId="9929"/>
    <cellStyle name="Output 2 2 4 2 2" xfId="9930"/>
    <cellStyle name="Output 2 2 4 2 3" xfId="9931"/>
    <cellStyle name="Output 2 2 4 2 4" xfId="9932"/>
    <cellStyle name="Output 2 2 4 2 5" xfId="9933"/>
    <cellStyle name="Output 2 2 4 2 6" xfId="9934"/>
    <cellStyle name="Output 2 2 4 2 7" xfId="9935"/>
    <cellStyle name="Output 2 2 4 3" xfId="9936"/>
    <cellStyle name="Output 2 2 4 3 2" xfId="9937"/>
    <cellStyle name="Output 2 2 4 3 3" xfId="9938"/>
    <cellStyle name="Output 2 2 4 3 4" xfId="9939"/>
    <cellStyle name="Output 2 2 4 3 5" xfId="9940"/>
    <cellStyle name="Output 2 2 4 3 6" xfId="9941"/>
    <cellStyle name="Output 2 2 4 3 7" xfId="9942"/>
    <cellStyle name="Output 2 2 4 4" xfId="9943"/>
    <cellStyle name="Output 2 2 4 4 2" xfId="9944"/>
    <cellStyle name="Output 2 2 4 4 3" xfId="9945"/>
    <cellStyle name="Output 2 2 4 4 4" xfId="9946"/>
    <cellStyle name="Output 2 2 4 4 5" xfId="9947"/>
    <cellStyle name="Output 2 2 4 4 6" xfId="9948"/>
    <cellStyle name="Output 2 2 4 4 7" xfId="9949"/>
    <cellStyle name="Output 2 2 4 5" xfId="9950"/>
    <cellStyle name="Output 2 2 4 5 2" xfId="9951"/>
    <cellStyle name="Output 2 2 4 5 3" xfId="9952"/>
    <cellStyle name="Output 2 2 4 5 4" xfId="9953"/>
    <cellStyle name="Output 2 2 4 5 5" xfId="9954"/>
    <cellStyle name="Output 2 2 4 5 6" xfId="9955"/>
    <cellStyle name="Output 2 2 4 5 7" xfId="9956"/>
    <cellStyle name="Output 2 2 4 6" xfId="9957"/>
    <cellStyle name="Output 2 2 4 6 2" xfId="9958"/>
    <cellStyle name="Output 2 2 4 6 3" xfId="9959"/>
    <cellStyle name="Output 2 2 4 6 4" xfId="9960"/>
    <cellStyle name="Output 2 2 4 6 5" xfId="9961"/>
    <cellStyle name="Output 2 2 4 6 6" xfId="9962"/>
    <cellStyle name="Output 2 2 4 6 7" xfId="9963"/>
    <cellStyle name="Output 2 2 4 7" xfId="9964"/>
    <cellStyle name="Output 2 2 4 7 2" xfId="9965"/>
    <cellStyle name="Output 2 2 4 7 3" xfId="9966"/>
    <cellStyle name="Output 2 2 4 7 4" xfId="9967"/>
    <cellStyle name="Output 2 2 4 7 5" xfId="9968"/>
    <cellStyle name="Output 2 2 4 7 6" xfId="9969"/>
    <cellStyle name="Output 2 2 4 7 7" xfId="9970"/>
    <cellStyle name="Output 2 2 4 8" xfId="9971"/>
    <cellStyle name="Output 2 2 4 8 2" xfId="9972"/>
    <cellStyle name="Output 2 2 4 8 3" xfId="9973"/>
    <cellStyle name="Output 2 2 4 8 4" xfId="9974"/>
    <cellStyle name="Output 2 2 4 8 5" xfId="9975"/>
    <cellStyle name="Output 2 2 4 8 6" xfId="9976"/>
    <cellStyle name="Output 2 2 4 8 7" xfId="9977"/>
    <cellStyle name="Output 2 2 4 9" xfId="9978"/>
    <cellStyle name="Output 2 2 4 9 2" xfId="9979"/>
    <cellStyle name="Output 2 2 4 9 3" xfId="9980"/>
    <cellStyle name="Output 2 2 4 9 4" xfId="9981"/>
    <cellStyle name="Output 2 2 4 9 5" xfId="9982"/>
    <cellStyle name="Output 2 2 4 9 6" xfId="9983"/>
    <cellStyle name="Output 2 2 4 9 7" xfId="9984"/>
    <cellStyle name="Output 2 2 5" xfId="9985"/>
    <cellStyle name="Output 2 2 5 10" xfId="9986"/>
    <cellStyle name="Output 2 2 5 10 2" xfId="9987"/>
    <cellStyle name="Output 2 2 5 10 3" xfId="9988"/>
    <cellStyle name="Output 2 2 5 10 4" xfId="9989"/>
    <cellStyle name="Output 2 2 5 10 5" xfId="9990"/>
    <cellStyle name="Output 2 2 5 10 6" xfId="9991"/>
    <cellStyle name="Output 2 2 5 10 7" xfId="9992"/>
    <cellStyle name="Output 2 2 5 11" xfId="9993"/>
    <cellStyle name="Output 2 2 5 12" xfId="9994"/>
    <cellStyle name="Output 2 2 5 13" xfId="9995"/>
    <cellStyle name="Output 2 2 5 14" xfId="9996"/>
    <cellStyle name="Output 2 2 5 2" xfId="9997"/>
    <cellStyle name="Output 2 2 5 2 2" xfId="9998"/>
    <cellStyle name="Output 2 2 5 2 3" xfId="9999"/>
    <cellStyle name="Output 2 2 5 2 4" xfId="10000"/>
    <cellStyle name="Output 2 2 5 2 5" xfId="10001"/>
    <cellStyle name="Output 2 2 5 2 6" xfId="10002"/>
    <cellStyle name="Output 2 2 5 2 7" xfId="10003"/>
    <cellStyle name="Output 2 2 5 3" xfId="10004"/>
    <cellStyle name="Output 2 2 5 3 2" xfId="10005"/>
    <cellStyle name="Output 2 2 5 3 3" xfId="10006"/>
    <cellStyle name="Output 2 2 5 3 4" xfId="10007"/>
    <cellStyle name="Output 2 2 5 3 5" xfId="10008"/>
    <cellStyle name="Output 2 2 5 3 6" xfId="10009"/>
    <cellStyle name="Output 2 2 5 3 7" xfId="10010"/>
    <cellStyle name="Output 2 2 5 4" xfId="10011"/>
    <cellStyle name="Output 2 2 5 4 2" xfId="10012"/>
    <cellStyle name="Output 2 2 5 4 3" xfId="10013"/>
    <cellStyle name="Output 2 2 5 4 4" xfId="10014"/>
    <cellStyle name="Output 2 2 5 4 5" xfId="10015"/>
    <cellStyle name="Output 2 2 5 4 6" xfId="10016"/>
    <cellStyle name="Output 2 2 5 4 7" xfId="10017"/>
    <cellStyle name="Output 2 2 5 5" xfId="10018"/>
    <cellStyle name="Output 2 2 5 5 2" xfId="10019"/>
    <cellStyle name="Output 2 2 5 5 3" xfId="10020"/>
    <cellStyle name="Output 2 2 5 5 4" xfId="10021"/>
    <cellStyle name="Output 2 2 5 5 5" xfId="10022"/>
    <cellStyle name="Output 2 2 5 5 6" xfId="10023"/>
    <cellStyle name="Output 2 2 5 5 7" xfId="10024"/>
    <cellStyle name="Output 2 2 5 6" xfId="10025"/>
    <cellStyle name="Output 2 2 5 6 2" xfId="10026"/>
    <cellStyle name="Output 2 2 5 6 3" xfId="10027"/>
    <cellStyle name="Output 2 2 5 6 4" xfId="10028"/>
    <cellStyle name="Output 2 2 5 6 5" xfId="10029"/>
    <cellStyle name="Output 2 2 5 6 6" xfId="10030"/>
    <cellStyle name="Output 2 2 5 6 7" xfId="10031"/>
    <cellStyle name="Output 2 2 5 7" xfId="10032"/>
    <cellStyle name="Output 2 2 5 7 2" xfId="10033"/>
    <cellStyle name="Output 2 2 5 7 3" xfId="10034"/>
    <cellStyle name="Output 2 2 5 7 4" xfId="10035"/>
    <cellStyle name="Output 2 2 5 7 5" xfId="10036"/>
    <cellStyle name="Output 2 2 5 7 6" xfId="10037"/>
    <cellStyle name="Output 2 2 5 7 7" xfId="10038"/>
    <cellStyle name="Output 2 2 5 8" xfId="10039"/>
    <cellStyle name="Output 2 2 5 8 2" xfId="10040"/>
    <cellStyle name="Output 2 2 5 8 3" xfId="10041"/>
    <cellStyle name="Output 2 2 5 8 4" xfId="10042"/>
    <cellStyle name="Output 2 2 5 8 5" xfId="10043"/>
    <cellStyle name="Output 2 2 5 8 6" xfId="10044"/>
    <cellStyle name="Output 2 2 5 8 7" xfId="10045"/>
    <cellStyle name="Output 2 2 5 9" xfId="10046"/>
    <cellStyle name="Output 2 2 5 9 2" xfId="10047"/>
    <cellStyle name="Output 2 2 5 9 3" xfId="10048"/>
    <cellStyle name="Output 2 2 5 9 4" xfId="10049"/>
    <cellStyle name="Output 2 2 5 9 5" xfId="10050"/>
    <cellStyle name="Output 2 2 5 9 6" xfId="10051"/>
    <cellStyle name="Output 2 2 5 9 7" xfId="10052"/>
    <cellStyle name="Output 2 2 6" xfId="10053"/>
    <cellStyle name="Output 2 2 6 10" xfId="10054"/>
    <cellStyle name="Output 2 2 6 10 2" xfId="10055"/>
    <cellStyle name="Output 2 2 6 10 3" xfId="10056"/>
    <cellStyle name="Output 2 2 6 10 4" xfId="10057"/>
    <cellStyle name="Output 2 2 6 10 5" xfId="10058"/>
    <cellStyle name="Output 2 2 6 10 6" xfId="10059"/>
    <cellStyle name="Output 2 2 6 10 7" xfId="10060"/>
    <cellStyle name="Output 2 2 6 11" xfId="10061"/>
    <cellStyle name="Output 2 2 6 12" xfId="10062"/>
    <cellStyle name="Output 2 2 6 13" xfId="10063"/>
    <cellStyle name="Output 2 2 6 14" xfId="10064"/>
    <cellStyle name="Output 2 2 6 2" xfId="10065"/>
    <cellStyle name="Output 2 2 6 2 2" xfId="10066"/>
    <cellStyle name="Output 2 2 6 2 3" xfId="10067"/>
    <cellStyle name="Output 2 2 6 2 4" xfId="10068"/>
    <cellStyle name="Output 2 2 6 2 5" xfId="10069"/>
    <cellStyle name="Output 2 2 6 2 6" xfId="10070"/>
    <cellStyle name="Output 2 2 6 2 7" xfId="10071"/>
    <cellStyle name="Output 2 2 6 3" xfId="10072"/>
    <cellStyle name="Output 2 2 6 3 2" xfId="10073"/>
    <cellStyle name="Output 2 2 6 3 3" xfId="10074"/>
    <cellStyle name="Output 2 2 6 3 4" xfId="10075"/>
    <cellStyle name="Output 2 2 6 3 5" xfId="10076"/>
    <cellStyle name="Output 2 2 6 3 6" xfId="10077"/>
    <cellStyle name="Output 2 2 6 3 7" xfId="10078"/>
    <cellStyle name="Output 2 2 6 4" xfId="10079"/>
    <cellStyle name="Output 2 2 6 4 2" xfId="10080"/>
    <cellStyle name="Output 2 2 6 4 3" xfId="10081"/>
    <cellStyle name="Output 2 2 6 4 4" xfId="10082"/>
    <cellStyle name="Output 2 2 6 4 5" xfId="10083"/>
    <cellStyle name="Output 2 2 6 4 6" xfId="10084"/>
    <cellStyle name="Output 2 2 6 4 7" xfId="10085"/>
    <cellStyle name="Output 2 2 6 5" xfId="10086"/>
    <cellStyle name="Output 2 2 6 5 2" xfId="10087"/>
    <cellStyle name="Output 2 2 6 5 3" xfId="10088"/>
    <cellStyle name="Output 2 2 6 5 4" xfId="10089"/>
    <cellStyle name="Output 2 2 6 5 5" xfId="10090"/>
    <cellStyle name="Output 2 2 6 5 6" xfId="10091"/>
    <cellStyle name="Output 2 2 6 5 7" xfId="10092"/>
    <cellStyle name="Output 2 2 6 6" xfId="10093"/>
    <cellStyle name="Output 2 2 6 6 2" xfId="10094"/>
    <cellStyle name="Output 2 2 6 6 3" xfId="10095"/>
    <cellStyle name="Output 2 2 6 6 4" xfId="10096"/>
    <cellStyle name="Output 2 2 6 6 5" xfId="10097"/>
    <cellStyle name="Output 2 2 6 6 6" xfId="10098"/>
    <cellStyle name="Output 2 2 6 6 7" xfId="10099"/>
    <cellStyle name="Output 2 2 6 7" xfId="10100"/>
    <cellStyle name="Output 2 2 6 7 2" xfId="10101"/>
    <cellStyle name="Output 2 2 6 7 3" xfId="10102"/>
    <cellStyle name="Output 2 2 6 7 4" xfId="10103"/>
    <cellStyle name="Output 2 2 6 7 5" xfId="10104"/>
    <cellStyle name="Output 2 2 6 7 6" xfId="10105"/>
    <cellStyle name="Output 2 2 6 7 7" xfId="10106"/>
    <cellStyle name="Output 2 2 6 8" xfId="10107"/>
    <cellStyle name="Output 2 2 6 8 2" xfId="10108"/>
    <cellStyle name="Output 2 2 6 8 3" xfId="10109"/>
    <cellStyle name="Output 2 2 6 8 4" xfId="10110"/>
    <cellStyle name="Output 2 2 6 8 5" xfId="10111"/>
    <cellStyle name="Output 2 2 6 8 6" xfId="10112"/>
    <cellStyle name="Output 2 2 6 8 7" xfId="10113"/>
    <cellStyle name="Output 2 2 6 9" xfId="10114"/>
    <cellStyle name="Output 2 2 6 9 2" xfId="10115"/>
    <cellStyle name="Output 2 2 6 9 3" xfId="10116"/>
    <cellStyle name="Output 2 2 6 9 4" xfId="10117"/>
    <cellStyle name="Output 2 2 6 9 5" xfId="10118"/>
    <cellStyle name="Output 2 2 6 9 6" xfId="10119"/>
    <cellStyle name="Output 2 2 6 9 7" xfId="10120"/>
    <cellStyle name="Output 2 2 7" xfId="10121"/>
    <cellStyle name="Output 2 2 7 10" xfId="10122"/>
    <cellStyle name="Output 2 2 7 10 2" xfId="10123"/>
    <cellStyle name="Output 2 2 7 10 3" xfId="10124"/>
    <cellStyle name="Output 2 2 7 10 4" xfId="10125"/>
    <cellStyle name="Output 2 2 7 10 5" xfId="10126"/>
    <cellStyle name="Output 2 2 7 10 6" xfId="10127"/>
    <cellStyle name="Output 2 2 7 10 7" xfId="10128"/>
    <cellStyle name="Output 2 2 7 11" xfId="10129"/>
    <cellStyle name="Output 2 2 7 12" xfId="10130"/>
    <cellStyle name="Output 2 2 7 13" xfId="10131"/>
    <cellStyle name="Output 2 2 7 14" xfId="10132"/>
    <cellStyle name="Output 2 2 7 2" xfId="10133"/>
    <cellStyle name="Output 2 2 7 2 2" xfId="10134"/>
    <cellStyle name="Output 2 2 7 2 3" xfId="10135"/>
    <cellStyle name="Output 2 2 7 2 4" xfId="10136"/>
    <cellStyle name="Output 2 2 7 2 5" xfId="10137"/>
    <cellStyle name="Output 2 2 7 2 6" xfId="10138"/>
    <cellStyle name="Output 2 2 7 2 7" xfId="10139"/>
    <cellStyle name="Output 2 2 7 3" xfId="10140"/>
    <cellStyle name="Output 2 2 7 3 2" xfId="10141"/>
    <cellStyle name="Output 2 2 7 3 3" xfId="10142"/>
    <cellStyle name="Output 2 2 7 3 4" xfId="10143"/>
    <cellStyle name="Output 2 2 7 3 5" xfId="10144"/>
    <cellStyle name="Output 2 2 7 3 6" xfId="10145"/>
    <cellStyle name="Output 2 2 7 3 7" xfId="10146"/>
    <cellStyle name="Output 2 2 7 4" xfId="10147"/>
    <cellStyle name="Output 2 2 7 4 2" xfId="10148"/>
    <cellStyle name="Output 2 2 7 4 3" xfId="10149"/>
    <cellStyle name="Output 2 2 7 4 4" xfId="10150"/>
    <cellStyle name="Output 2 2 7 4 5" xfId="10151"/>
    <cellStyle name="Output 2 2 7 4 6" xfId="10152"/>
    <cellStyle name="Output 2 2 7 4 7" xfId="10153"/>
    <cellStyle name="Output 2 2 7 5" xfId="10154"/>
    <cellStyle name="Output 2 2 7 5 2" xfId="10155"/>
    <cellStyle name="Output 2 2 7 5 3" xfId="10156"/>
    <cellStyle name="Output 2 2 7 5 4" xfId="10157"/>
    <cellStyle name="Output 2 2 7 5 5" xfId="10158"/>
    <cellStyle name="Output 2 2 7 5 6" xfId="10159"/>
    <cellStyle name="Output 2 2 7 5 7" xfId="10160"/>
    <cellStyle name="Output 2 2 7 6" xfId="10161"/>
    <cellStyle name="Output 2 2 7 6 2" xfId="10162"/>
    <cellStyle name="Output 2 2 7 6 3" xfId="10163"/>
    <cellStyle name="Output 2 2 7 6 4" xfId="10164"/>
    <cellStyle name="Output 2 2 7 6 5" xfId="10165"/>
    <cellStyle name="Output 2 2 7 6 6" xfId="10166"/>
    <cellStyle name="Output 2 2 7 6 7" xfId="10167"/>
    <cellStyle name="Output 2 2 7 7" xfId="10168"/>
    <cellStyle name="Output 2 2 7 7 2" xfId="10169"/>
    <cellStyle name="Output 2 2 7 7 3" xfId="10170"/>
    <cellStyle name="Output 2 2 7 7 4" xfId="10171"/>
    <cellStyle name="Output 2 2 7 7 5" xfId="10172"/>
    <cellStyle name="Output 2 2 7 7 6" xfId="10173"/>
    <cellStyle name="Output 2 2 7 7 7" xfId="10174"/>
    <cellStyle name="Output 2 2 7 8" xfId="10175"/>
    <cellStyle name="Output 2 2 7 8 2" xfId="10176"/>
    <cellStyle name="Output 2 2 7 8 3" xfId="10177"/>
    <cellStyle name="Output 2 2 7 8 4" xfId="10178"/>
    <cellStyle name="Output 2 2 7 8 5" xfId="10179"/>
    <cellStyle name="Output 2 2 7 8 6" xfId="10180"/>
    <cellStyle name="Output 2 2 7 8 7" xfId="10181"/>
    <cellStyle name="Output 2 2 7 9" xfId="10182"/>
    <cellStyle name="Output 2 2 7 9 2" xfId="10183"/>
    <cellStyle name="Output 2 2 7 9 3" xfId="10184"/>
    <cellStyle name="Output 2 2 7 9 4" xfId="10185"/>
    <cellStyle name="Output 2 2 7 9 5" xfId="10186"/>
    <cellStyle name="Output 2 2 7 9 6" xfId="10187"/>
    <cellStyle name="Output 2 2 7 9 7" xfId="10188"/>
    <cellStyle name="Output 2 2 8" xfId="10189"/>
    <cellStyle name="Output 2 2 8 2" xfId="10190"/>
    <cellStyle name="Output 2 2 8 3" xfId="10191"/>
    <cellStyle name="Output 2 2 8 4" xfId="10192"/>
    <cellStyle name="Output 2 2 8 5" xfId="10193"/>
    <cellStyle name="Output 2 2 8 6" xfId="10194"/>
    <cellStyle name="Output 2 2 8 7" xfId="10195"/>
    <cellStyle name="Output 2 2 9" xfId="10196"/>
    <cellStyle name="Output 2 2 9 2" xfId="10197"/>
    <cellStyle name="Output 2 2 9 3" xfId="10198"/>
    <cellStyle name="Output 2 2 9 4" xfId="10199"/>
    <cellStyle name="Output 2 2 9 5" xfId="10200"/>
    <cellStyle name="Output 2 2 9 6" xfId="10201"/>
    <cellStyle name="Output 2 2 9 7" xfId="10202"/>
    <cellStyle name="Output 2 3" xfId="181"/>
    <cellStyle name="Output 2 3 10" xfId="10203"/>
    <cellStyle name="Output 2 3 10 2" xfId="10204"/>
    <cellStyle name="Output 2 3 10 3" xfId="10205"/>
    <cellStyle name="Output 2 3 10 4" xfId="10206"/>
    <cellStyle name="Output 2 3 10 5" xfId="10207"/>
    <cellStyle name="Output 2 3 10 6" xfId="10208"/>
    <cellStyle name="Output 2 3 10 7" xfId="10209"/>
    <cellStyle name="Output 2 3 11" xfId="10210"/>
    <cellStyle name="Output 2 3 11 2" xfId="10211"/>
    <cellStyle name="Output 2 3 11 3" xfId="10212"/>
    <cellStyle name="Output 2 3 11 4" xfId="10213"/>
    <cellStyle name="Output 2 3 11 5" xfId="10214"/>
    <cellStyle name="Output 2 3 11 6" xfId="10215"/>
    <cellStyle name="Output 2 3 11 7" xfId="10216"/>
    <cellStyle name="Output 2 3 12" xfId="10217"/>
    <cellStyle name="Output 2 3 12 2" xfId="10218"/>
    <cellStyle name="Output 2 3 12 3" xfId="10219"/>
    <cellStyle name="Output 2 3 12 4" xfId="10220"/>
    <cellStyle name="Output 2 3 12 5" xfId="10221"/>
    <cellStyle name="Output 2 3 12 6" xfId="10222"/>
    <cellStyle name="Output 2 3 12 7" xfId="10223"/>
    <cellStyle name="Output 2 3 13" xfId="10224"/>
    <cellStyle name="Output 2 3 13 2" xfId="10225"/>
    <cellStyle name="Output 2 3 13 3" xfId="10226"/>
    <cellStyle name="Output 2 3 13 4" xfId="10227"/>
    <cellStyle name="Output 2 3 13 5" xfId="10228"/>
    <cellStyle name="Output 2 3 13 6" xfId="10229"/>
    <cellStyle name="Output 2 3 13 7" xfId="10230"/>
    <cellStyle name="Output 2 3 14" xfId="10231"/>
    <cellStyle name="Output 2 3 15" xfId="10232"/>
    <cellStyle name="Output 2 3 16" xfId="10233"/>
    <cellStyle name="Output 2 3 2" xfId="308"/>
    <cellStyle name="Output 2 3 2 10" xfId="10234"/>
    <cellStyle name="Output 2 3 2 10 2" xfId="10235"/>
    <cellStyle name="Output 2 3 2 10 3" xfId="10236"/>
    <cellStyle name="Output 2 3 2 10 4" xfId="10237"/>
    <cellStyle name="Output 2 3 2 10 5" xfId="10238"/>
    <cellStyle name="Output 2 3 2 10 6" xfId="10239"/>
    <cellStyle name="Output 2 3 2 10 7" xfId="10240"/>
    <cellStyle name="Output 2 3 2 11" xfId="10241"/>
    <cellStyle name="Output 2 3 2 11 2" xfId="10242"/>
    <cellStyle name="Output 2 3 2 11 3" xfId="10243"/>
    <cellStyle name="Output 2 3 2 11 4" xfId="10244"/>
    <cellStyle name="Output 2 3 2 11 5" xfId="10245"/>
    <cellStyle name="Output 2 3 2 11 6" xfId="10246"/>
    <cellStyle name="Output 2 3 2 11 7" xfId="10247"/>
    <cellStyle name="Output 2 3 2 12" xfId="10248"/>
    <cellStyle name="Output 2 3 2 12 2" xfId="10249"/>
    <cellStyle name="Output 2 3 2 12 3" xfId="10250"/>
    <cellStyle name="Output 2 3 2 12 4" xfId="10251"/>
    <cellStyle name="Output 2 3 2 12 5" xfId="10252"/>
    <cellStyle name="Output 2 3 2 12 6" xfId="10253"/>
    <cellStyle name="Output 2 3 2 12 7" xfId="10254"/>
    <cellStyle name="Output 2 3 2 13" xfId="10255"/>
    <cellStyle name="Output 2 3 2 13 2" xfId="10256"/>
    <cellStyle name="Output 2 3 2 13 3" xfId="10257"/>
    <cellStyle name="Output 2 3 2 13 4" xfId="10258"/>
    <cellStyle name="Output 2 3 2 13 5" xfId="10259"/>
    <cellStyle name="Output 2 3 2 13 6" xfId="10260"/>
    <cellStyle name="Output 2 3 2 13 7" xfId="10261"/>
    <cellStyle name="Output 2 3 2 14" xfId="10262"/>
    <cellStyle name="Output 2 3 2 15" xfId="10263"/>
    <cellStyle name="Output 2 3 2 16" xfId="10264"/>
    <cellStyle name="Output 2 3 2 17" xfId="10265"/>
    <cellStyle name="Output 2 3 2 2" xfId="10266"/>
    <cellStyle name="Output 2 3 2 2 10" xfId="10267"/>
    <cellStyle name="Output 2 3 2 2 10 2" xfId="10268"/>
    <cellStyle name="Output 2 3 2 2 10 3" xfId="10269"/>
    <cellStyle name="Output 2 3 2 2 10 4" xfId="10270"/>
    <cellStyle name="Output 2 3 2 2 10 5" xfId="10271"/>
    <cellStyle name="Output 2 3 2 2 10 6" xfId="10272"/>
    <cellStyle name="Output 2 3 2 2 10 7" xfId="10273"/>
    <cellStyle name="Output 2 3 2 2 11" xfId="10274"/>
    <cellStyle name="Output 2 3 2 2 12" xfId="10275"/>
    <cellStyle name="Output 2 3 2 2 13" xfId="10276"/>
    <cellStyle name="Output 2 3 2 2 14" xfId="10277"/>
    <cellStyle name="Output 2 3 2 2 2" xfId="10278"/>
    <cellStyle name="Output 2 3 2 2 2 2" xfId="10279"/>
    <cellStyle name="Output 2 3 2 2 2 3" xfId="10280"/>
    <cellStyle name="Output 2 3 2 2 2 4" xfId="10281"/>
    <cellStyle name="Output 2 3 2 2 2 5" xfId="10282"/>
    <cellStyle name="Output 2 3 2 2 2 6" xfId="10283"/>
    <cellStyle name="Output 2 3 2 2 2 7" xfId="10284"/>
    <cellStyle name="Output 2 3 2 2 3" xfId="10285"/>
    <cellStyle name="Output 2 3 2 2 3 2" xfId="10286"/>
    <cellStyle name="Output 2 3 2 2 3 3" xfId="10287"/>
    <cellStyle name="Output 2 3 2 2 3 4" xfId="10288"/>
    <cellStyle name="Output 2 3 2 2 3 5" xfId="10289"/>
    <cellStyle name="Output 2 3 2 2 3 6" xfId="10290"/>
    <cellStyle name="Output 2 3 2 2 3 7" xfId="10291"/>
    <cellStyle name="Output 2 3 2 2 4" xfId="10292"/>
    <cellStyle name="Output 2 3 2 2 4 2" xfId="10293"/>
    <cellStyle name="Output 2 3 2 2 4 3" xfId="10294"/>
    <cellStyle name="Output 2 3 2 2 4 4" xfId="10295"/>
    <cellStyle name="Output 2 3 2 2 4 5" xfId="10296"/>
    <cellStyle name="Output 2 3 2 2 4 6" xfId="10297"/>
    <cellStyle name="Output 2 3 2 2 4 7" xfId="10298"/>
    <cellStyle name="Output 2 3 2 2 5" xfId="10299"/>
    <cellStyle name="Output 2 3 2 2 5 2" xfId="10300"/>
    <cellStyle name="Output 2 3 2 2 5 3" xfId="10301"/>
    <cellStyle name="Output 2 3 2 2 5 4" xfId="10302"/>
    <cellStyle name="Output 2 3 2 2 5 5" xfId="10303"/>
    <cellStyle name="Output 2 3 2 2 5 6" xfId="10304"/>
    <cellStyle name="Output 2 3 2 2 5 7" xfId="10305"/>
    <cellStyle name="Output 2 3 2 2 6" xfId="10306"/>
    <cellStyle name="Output 2 3 2 2 6 2" xfId="10307"/>
    <cellStyle name="Output 2 3 2 2 6 3" xfId="10308"/>
    <cellStyle name="Output 2 3 2 2 6 4" xfId="10309"/>
    <cellStyle name="Output 2 3 2 2 6 5" xfId="10310"/>
    <cellStyle name="Output 2 3 2 2 6 6" xfId="10311"/>
    <cellStyle name="Output 2 3 2 2 6 7" xfId="10312"/>
    <cellStyle name="Output 2 3 2 2 7" xfId="10313"/>
    <cellStyle name="Output 2 3 2 2 7 2" xfId="10314"/>
    <cellStyle name="Output 2 3 2 2 7 3" xfId="10315"/>
    <cellStyle name="Output 2 3 2 2 7 4" xfId="10316"/>
    <cellStyle name="Output 2 3 2 2 7 5" xfId="10317"/>
    <cellStyle name="Output 2 3 2 2 7 6" xfId="10318"/>
    <cellStyle name="Output 2 3 2 2 7 7" xfId="10319"/>
    <cellStyle name="Output 2 3 2 2 8" xfId="10320"/>
    <cellStyle name="Output 2 3 2 2 8 2" xfId="10321"/>
    <cellStyle name="Output 2 3 2 2 8 3" xfId="10322"/>
    <cellStyle name="Output 2 3 2 2 8 4" xfId="10323"/>
    <cellStyle name="Output 2 3 2 2 8 5" xfId="10324"/>
    <cellStyle name="Output 2 3 2 2 8 6" xfId="10325"/>
    <cellStyle name="Output 2 3 2 2 8 7" xfId="10326"/>
    <cellStyle name="Output 2 3 2 2 9" xfId="10327"/>
    <cellStyle name="Output 2 3 2 2 9 2" xfId="10328"/>
    <cellStyle name="Output 2 3 2 2 9 3" xfId="10329"/>
    <cellStyle name="Output 2 3 2 2 9 4" xfId="10330"/>
    <cellStyle name="Output 2 3 2 2 9 5" xfId="10331"/>
    <cellStyle name="Output 2 3 2 2 9 6" xfId="10332"/>
    <cellStyle name="Output 2 3 2 2 9 7" xfId="10333"/>
    <cellStyle name="Output 2 3 2 3" xfId="10334"/>
    <cellStyle name="Output 2 3 2 3 10" xfId="10335"/>
    <cellStyle name="Output 2 3 2 3 10 2" xfId="10336"/>
    <cellStyle name="Output 2 3 2 3 10 3" xfId="10337"/>
    <cellStyle name="Output 2 3 2 3 10 4" xfId="10338"/>
    <cellStyle name="Output 2 3 2 3 10 5" xfId="10339"/>
    <cellStyle name="Output 2 3 2 3 10 6" xfId="10340"/>
    <cellStyle name="Output 2 3 2 3 10 7" xfId="10341"/>
    <cellStyle name="Output 2 3 2 3 11" xfId="10342"/>
    <cellStyle name="Output 2 3 2 3 12" xfId="10343"/>
    <cellStyle name="Output 2 3 2 3 13" xfId="10344"/>
    <cellStyle name="Output 2 3 2 3 14" xfId="10345"/>
    <cellStyle name="Output 2 3 2 3 2" xfId="10346"/>
    <cellStyle name="Output 2 3 2 3 2 2" xfId="10347"/>
    <cellStyle name="Output 2 3 2 3 2 3" xfId="10348"/>
    <cellStyle name="Output 2 3 2 3 2 4" xfId="10349"/>
    <cellStyle name="Output 2 3 2 3 2 5" xfId="10350"/>
    <cellStyle name="Output 2 3 2 3 2 6" xfId="10351"/>
    <cellStyle name="Output 2 3 2 3 2 7" xfId="10352"/>
    <cellStyle name="Output 2 3 2 3 3" xfId="10353"/>
    <cellStyle name="Output 2 3 2 3 3 2" xfId="10354"/>
    <cellStyle name="Output 2 3 2 3 3 3" xfId="10355"/>
    <cellStyle name="Output 2 3 2 3 3 4" xfId="10356"/>
    <cellStyle name="Output 2 3 2 3 3 5" xfId="10357"/>
    <cellStyle name="Output 2 3 2 3 3 6" xfId="10358"/>
    <cellStyle name="Output 2 3 2 3 3 7" xfId="10359"/>
    <cellStyle name="Output 2 3 2 3 4" xfId="10360"/>
    <cellStyle name="Output 2 3 2 3 4 2" xfId="10361"/>
    <cellStyle name="Output 2 3 2 3 4 3" xfId="10362"/>
    <cellStyle name="Output 2 3 2 3 4 4" xfId="10363"/>
    <cellStyle name="Output 2 3 2 3 4 5" xfId="10364"/>
    <cellStyle name="Output 2 3 2 3 4 6" xfId="10365"/>
    <cellStyle name="Output 2 3 2 3 4 7" xfId="10366"/>
    <cellStyle name="Output 2 3 2 3 5" xfId="10367"/>
    <cellStyle name="Output 2 3 2 3 5 2" xfId="10368"/>
    <cellStyle name="Output 2 3 2 3 5 3" xfId="10369"/>
    <cellStyle name="Output 2 3 2 3 5 4" xfId="10370"/>
    <cellStyle name="Output 2 3 2 3 5 5" xfId="10371"/>
    <cellStyle name="Output 2 3 2 3 5 6" xfId="10372"/>
    <cellStyle name="Output 2 3 2 3 5 7" xfId="10373"/>
    <cellStyle name="Output 2 3 2 3 6" xfId="10374"/>
    <cellStyle name="Output 2 3 2 3 6 2" xfId="10375"/>
    <cellStyle name="Output 2 3 2 3 6 3" xfId="10376"/>
    <cellStyle name="Output 2 3 2 3 6 4" xfId="10377"/>
    <cellStyle name="Output 2 3 2 3 6 5" xfId="10378"/>
    <cellStyle name="Output 2 3 2 3 6 6" xfId="10379"/>
    <cellStyle name="Output 2 3 2 3 6 7" xfId="10380"/>
    <cellStyle name="Output 2 3 2 3 7" xfId="10381"/>
    <cellStyle name="Output 2 3 2 3 7 2" xfId="10382"/>
    <cellStyle name="Output 2 3 2 3 7 3" xfId="10383"/>
    <cellStyle name="Output 2 3 2 3 7 4" xfId="10384"/>
    <cellStyle name="Output 2 3 2 3 7 5" xfId="10385"/>
    <cellStyle name="Output 2 3 2 3 7 6" xfId="10386"/>
    <cellStyle name="Output 2 3 2 3 7 7" xfId="10387"/>
    <cellStyle name="Output 2 3 2 3 8" xfId="10388"/>
    <cellStyle name="Output 2 3 2 3 8 2" xfId="10389"/>
    <cellStyle name="Output 2 3 2 3 8 3" xfId="10390"/>
    <cellStyle name="Output 2 3 2 3 8 4" xfId="10391"/>
    <cellStyle name="Output 2 3 2 3 8 5" xfId="10392"/>
    <cellStyle name="Output 2 3 2 3 8 6" xfId="10393"/>
    <cellStyle name="Output 2 3 2 3 8 7" xfId="10394"/>
    <cellStyle name="Output 2 3 2 3 9" xfId="10395"/>
    <cellStyle name="Output 2 3 2 3 9 2" xfId="10396"/>
    <cellStyle name="Output 2 3 2 3 9 3" xfId="10397"/>
    <cellStyle name="Output 2 3 2 3 9 4" xfId="10398"/>
    <cellStyle name="Output 2 3 2 3 9 5" xfId="10399"/>
    <cellStyle name="Output 2 3 2 3 9 6" xfId="10400"/>
    <cellStyle name="Output 2 3 2 3 9 7" xfId="10401"/>
    <cellStyle name="Output 2 3 2 4" xfId="10402"/>
    <cellStyle name="Output 2 3 2 4 10" xfId="10403"/>
    <cellStyle name="Output 2 3 2 4 10 2" xfId="10404"/>
    <cellStyle name="Output 2 3 2 4 10 3" xfId="10405"/>
    <cellStyle name="Output 2 3 2 4 10 4" xfId="10406"/>
    <cellStyle name="Output 2 3 2 4 10 5" xfId="10407"/>
    <cellStyle name="Output 2 3 2 4 10 6" xfId="10408"/>
    <cellStyle name="Output 2 3 2 4 10 7" xfId="10409"/>
    <cellStyle name="Output 2 3 2 4 11" xfId="10410"/>
    <cellStyle name="Output 2 3 2 4 12" xfId="10411"/>
    <cellStyle name="Output 2 3 2 4 13" xfId="10412"/>
    <cellStyle name="Output 2 3 2 4 14" xfId="10413"/>
    <cellStyle name="Output 2 3 2 4 2" xfId="10414"/>
    <cellStyle name="Output 2 3 2 4 2 2" xfId="10415"/>
    <cellStyle name="Output 2 3 2 4 2 3" xfId="10416"/>
    <cellStyle name="Output 2 3 2 4 2 4" xfId="10417"/>
    <cellStyle name="Output 2 3 2 4 2 5" xfId="10418"/>
    <cellStyle name="Output 2 3 2 4 2 6" xfId="10419"/>
    <cellStyle name="Output 2 3 2 4 2 7" xfId="10420"/>
    <cellStyle name="Output 2 3 2 4 3" xfId="10421"/>
    <cellStyle name="Output 2 3 2 4 3 2" xfId="10422"/>
    <cellStyle name="Output 2 3 2 4 3 3" xfId="10423"/>
    <cellStyle name="Output 2 3 2 4 3 4" xfId="10424"/>
    <cellStyle name="Output 2 3 2 4 3 5" xfId="10425"/>
    <cellStyle name="Output 2 3 2 4 3 6" xfId="10426"/>
    <cellStyle name="Output 2 3 2 4 3 7" xfId="10427"/>
    <cellStyle name="Output 2 3 2 4 4" xfId="10428"/>
    <cellStyle name="Output 2 3 2 4 4 2" xfId="10429"/>
    <cellStyle name="Output 2 3 2 4 4 3" xfId="10430"/>
    <cellStyle name="Output 2 3 2 4 4 4" xfId="10431"/>
    <cellStyle name="Output 2 3 2 4 4 5" xfId="10432"/>
    <cellStyle name="Output 2 3 2 4 4 6" xfId="10433"/>
    <cellStyle name="Output 2 3 2 4 4 7" xfId="10434"/>
    <cellStyle name="Output 2 3 2 4 5" xfId="10435"/>
    <cellStyle name="Output 2 3 2 4 5 2" xfId="10436"/>
    <cellStyle name="Output 2 3 2 4 5 3" xfId="10437"/>
    <cellStyle name="Output 2 3 2 4 5 4" xfId="10438"/>
    <cellStyle name="Output 2 3 2 4 5 5" xfId="10439"/>
    <cellStyle name="Output 2 3 2 4 5 6" xfId="10440"/>
    <cellStyle name="Output 2 3 2 4 5 7" xfId="10441"/>
    <cellStyle name="Output 2 3 2 4 6" xfId="10442"/>
    <cellStyle name="Output 2 3 2 4 6 2" xfId="10443"/>
    <cellStyle name="Output 2 3 2 4 6 3" xfId="10444"/>
    <cellStyle name="Output 2 3 2 4 6 4" xfId="10445"/>
    <cellStyle name="Output 2 3 2 4 6 5" xfId="10446"/>
    <cellStyle name="Output 2 3 2 4 6 6" xfId="10447"/>
    <cellStyle name="Output 2 3 2 4 6 7" xfId="10448"/>
    <cellStyle name="Output 2 3 2 4 7" xfId="10449"/>
    <cellStyle name="Output 2 3 2 4 7 2" xfId="10450"/>
    <cellStyle name="Output 2 3 2 4 7 3" xfId="10451"/>
    <cellStyle name="Output 2 3 2 4 7 4" xfId="10452"/>
    <cellStyle name="Output 2 3 2 4 7 5" xfId="10453"/>
    <cellStyle name="Output 2 3 2 4 7 6" xfId="10454"/>
    <cellStyle name="Output 2 3 2 4 7 7" xfId="10455"/>
    <cellStyle name="Output 2 3 2 4 8" xfId="10456"/>
    <cellStyle name="Output 2 3 2 4 8 2" xfId="10457"/>
    <cellStyle name="Output 2 3 2 4 8 3" xfId="10458"/>
    <cellStyle name="Output 2 3 2 4 8 4" xfId="10459"/>
    <cellStyle name="Output 2 3 2 4 8 5" xfId="10460"/>
    <cellStyle name="Output 2 3 2 4 8 6" xfId="10461"/>
    <cellStyle name="Output 2 3 2 4 8 7" xfId="10462"/>
    <cellStyle name="Output 2 3 2 4 9" xfId="10463"/>
    <cellStyle name="Output 2 3 2 4 9 2" xfId="10464"/>
    <cellStyle name="Output 2 3 2 4 9 3" xfId="10465"/>
    <cellStyle name="Output 2 3 2 4 9 4" xfId="10466"/>
    <cellStyle name="Output 2 3 2 4 9 5" xfId="10467"/>
    <cellStyle name="Output 2 3 2 4 9 6" xfId="10468"/>
    <cellStyle name="Output 2 3 2 4 9 7" xfId="10469"/>
    <cellStyle name="Output 2 3 2 5" xfId="10470"/>
    <cellStyle name="Output 2 3 2 5 10" xfId="10471"/>
    <cellStyle name="Output 2 3 2 5 10 2" xfId="10472"/>
    <cellStyle name="Output 2 3 2 5 10 3" xfId="10473"/>
    <cellStyle name="Output 2 3 2 5 10 4" xfId="10474"/>
    <cellStyle name="Output 2 3 2 5 10 5" xfId="10475"/>
    <cellStyle name="Output 2 3 2 5 10 6" xfId="10476"/>
    <cellStyle name="Output 2 3 2 5 10 7" xfId="10477"/>
    <cellStyle name="Output 2 3 2 5 11" xfId="10478"/>
    <cellStyle name="Output 2 3 2 5 12" xfId="10479"/>
    <cellStyle name="Output 2 3 2 5 13" xfId="10480"/>
    <cellStyle name="Output 2 3 2 5 14" xfId="10481"/>
    <cellStyle name="Output 2 3 2 5 2" xfId="10482"/>
    <cellStyle name="Output 2 3 2 5 2 2" xfId="10483"/>
    <cellStyle name="Output 2 3 2 5 2 3" xfId="10484"/>
    <cellStyle name="Output 2 3 2 5 2 4" xfId="10485"/>
    <cellStyle name="Output 2 3 2 5 2 5" xfId="10486"/>
    <cellStyle name="Output 2 3 2 5 2 6" xfId="10487"/>
    <cellStyle name="Output 2 3 2 5 2 7" xfId="10488"/>
    <cellStyle name="Output 2 3 2 5 3" xfId="10489"/>
    <cellStyle name="Output 2 3 2 5 3 2" xfId="10490"/>
    <cellStyle name="Output 2 3 2 5 3 3" xfId="10491"/>
    <cellStyle name="Output 2 3 2 5 3 4" xfId="10492"/>
    <cellStyle name="Output 2 3 2 5 3 5" xfId="10493"/>
    <cellStyle name="Output 2 3 2 5 3 6" xfId="10494"/>
    <cellStyle name="Output 2 3 2 5 3 7" xfId="10495"/>
    <cellStyle name="Output 2 3 2 5 4" xfId="10496"/>
    <cellStyle name="Output 2 3 2 5 4 2" xfId="10497"/>
    <cellStyle name="Output 2 3 2 5 4 3" xfId="10498"/>
    <cellStyle name="Output 2 3 2 5 4 4" xfId="10499"/>
    <cellStyle name="Output 2 3 2 5 4 5" xfId="10500"/>
    <cellStyle name="Output 2 3 2 5 4 6" xfId="10501"/>
    <cellStyle name="Output 2 3 2 5 4 7" xfId="10502"/>
    <cellStyle name="Output 2 3 2 5 5" xfId="10503"/>
    <cellStyle name="Output 2 3 2 5 5 2" xfId="10504"/>
    <cellStyle name="Output 2 3 2 5 5 3" xfId="10505"/>
    <cellStyle name="Output 2 3 2 5 5 4" xfId="10506"/>
    <cellStyle name="Output 2 3 2 5 5 5" xfId="10507"/>
    <cellStyle name="Output 2 3 2 5 5 6" xfId="10508"/>
    <cellStyle name="Output 2 3 2 5 5 7" xfId="10509"/>
    <cellStyle name="Output 2 3 2 5 6" xfId="10510"/>
    <cellStyle name="Output 2 3 2 5 6 2" xfId="10511"/>
    <cellStyle name="Output 2 3 2 5 6 3" xfId="10512"/>
    <cellStyle name="Output 2 3 2 5 6 4" xfId="10513"/>
    <cellStyle name="Output 2 3 2 5 6 5" xfId="10514"/>
    <cellStyle name="Output 2 3 2 5 6 6" xfId="10515"/>
    <cellStyle name="Output 2 3 2 5 6 7" xfId="10516"/>
    <cellStyle name="Output 2 3 2 5 7" xfId="10517"/>
    <cellStyle name="Output 2 3 2 5 7 2" xfId="10518"/>
    <cellStyle name="Output 2 3 2 5 7 3" xfId="10519"/>
    <cellStyle name="Output 2 3 2 5 7 4" xfId="10520"/>
    <cellStyle name="Output 2 3 2 5 7 5" xfId="10521"/>
    <cellStyle name="Output 2 3 2 5 7 6" xfId="10522"/>
    <cellStyle name="Output 2 3 2 5 7 7" xfId="10523"/>
    <cellStyle name="Output 2 3 2 5 8" xfId="10524"/>
    <cellStyle name="Output 2 3 2 5 8 2" xfId="10525"/>
    <cellStyle name="Output 2 3 2 5 8 3" xfId="10526"/>
    <cellStyle name="Output 2 3 2 5 8 4" xfId="10527"/>
    <cellStyle name="Output 2 3 2 5 8 5" xfId="10528"/>
    <cellStyle name="Output 2 3 2 5 8 6" xfId="10529"/>
    <cellStyle name="Output 2 3 2 5 8 7" xfId="10530"/>
    <cellStyle name="Output 2 3 2 5 9" xfId="10531"/>
    <cellStyle name="Output 2 3 2 5 9 2" xfId="10532"/>
    <cellStyle name="Output 2 3 2 5 9 3" xfId="10533"/>
    <cellStyle name="Output 2 3 2 5 9 4" xfId="10534"/>
    <cellStyle name="Output 2 3 2 5 9 5" xfId="10535"/>
    <cellStyle name="Output 2 3 2 5 9 6" xfId="10536"/>
    <cellStyle name="Output 2 3 2 5 9 7" xfId="10537"/>
    <cellStyle name="Output 2 3 2 6" xfId="10538"/>
    <cellStyle name="Output 2 3 2 6 2" xfId="10539"/>
    <cellStyle name="Output 2 3 2 6 3" xfId="10540"/>
    <cellStyle name="Output 2 3 2 6 4" xfId="10541"/>
    <cellStyle name="Output 2 3 2 6 5" xfId="10542"/>
    <cellStyle name="Output 2 3 2 6 6" xfId="10543"/>
    <cellStyle name="Output 2 3 2 6 7" xfId="10544"/>
    <cellStyle name="Output 2 3 2 7" xfId="10545"/>
    <cellStyle name="Output 2 3 2 7 2" xfId="10546"/>
    <cellStyle name="Output 2 3 2 7 3" xfId="10547"/>
    <cellStyle name="Output 2 3 2 7 4" xfId="10548"/>
    <cellStyle name="Output 2 3 2 7 5" xfId="10549"/>
    <cellStyle name="Output 2 3 2 7 6" xfId="10550"/>
    <cellStyle name="Output 2 3 2 7 7" xfId="10551"/>
    <cellStyle name="Output 2 3 2 8" xfId="10552"/>
    <cellStyle name="Output 2 3 2 8 2" xfId="10553"/>
    <cellStyle name="Output 2 3 2 8 3" xfId="10554"/>
    <cellStyle name="Output 2 3 2 8 4" xfId="10555"/>
    <cellStyle name="Output 2 3 2 8 5" xfId="10556"/>
    <cellStyle name="Output 2 3 2 8 6" xfId="10557"/>
    <cellStyle name="Output 2 3 2 8 7" xfId="10558"/>
    <cellStyle name="Output 2 3 2 9" xfId="10559"/>
    <cellStyle name="Output 2 3 2 9 2" xfId="10560"/>
    <cellStyle name="Output 2 3 2 9 3" xfId="10561"/>
    <cellStyle name="Output 2 3 2 9 4" xfId="10562"/>
    <cellStyle name="Output 2 3 2 9 5" xfId="10563"/>
    <cellStyle name="Output 2 3 2 9 6" xfId="10564"/>
    <cellStyle name="Output 2 3 2 9 7" xfId="10565"/>
    <cellStyle name="Output 2 3 3" xfId="10566"/>
    <cellStyle name="Output 2 3 3 10" xfId="10567"/>
    <cellStyle name="Output 2 3 3 10 2" xfId="10568"/>
    <cellStyle name="Output 2 3 3 10 3" xfId="10569"/>
    <cellStyle name="Output 2 3 3 10 4" xfId="10570"/>
    <cellStyle name="Output 2 3 3 10 5" xfId="10571"/>
    <cellStyle name="Output 2 3 3 10 6" xfId="10572"/>
    <cellStyle name="Output 2 3 3 10 7" xfId="10573"/>
    <cellStyle name="Output 2 3 3 11" xfId="10574"/>
    <cellStyle name="Output 2 3 3 12" xfId="10575"/>
    <cellStyle name="Output 2 3 3 13" xfId="10576"/>
    <cellStyle name="Output 2 3 3 14" xfId="10577"/>
    <cellStyle name="Output 2 3 3 2" xfId="10578"/>
    <cellStyle name="Output 2 3 3 2 2" xfId="10579"/>
    <cellStyle name="Output 2 3 3 2 3" xfId="10580"/>
    <cellStyle name="Output 2 3 3 2 4" xfId="10581"/>
    <cellStyle name="Output 2 3 3 2 5" xfId="10582"/>
    <cellStyle name="Output 2 3 3 2 6" xfId="10583"/>
    <cellStyle name="Output 2 3 3 2 7" xfId="10584"/>
    <cellStyle name="Output 2 3 3 3" xfId="10585"/>
    <cellStyle name="Output 2 3 3 3 2" xfId="10586"/>
    <cellStyle name="Output 2 3 3 3 3" xfId="10587"/>
    <cellStyle name="Output 2 3 3 3 4" xfId="10588"/>
    <cellStyle name="Output 2 3 3 3 5" xfId="10589"/>
    <cellStyle name="Output 2 3 3 3 6" xfId="10590"/>
    <cellStyle name="Output 2 3 3 3 7" xfId="10591"/>
    <cellStyle name="Output 2 3 3 4" xfId="10592"/>
    <cellStyle name="Output 2 3 3 4 2" xfId="10593"/>
    <cellStyle name="Output 2 3 3 4 3" xfId="10594"/>
    <cellStyle name="Output 2 3 3 4 4" xfId="10595"/>
    <cellStyle name="Output 2 3 3 4 5" xfId="10596"/>
    <cellStyle name="Output 2 3 3 4 6" xfId="10597"/>
    <cellStyle name="Output 2 3 3 4 7" xfId="10598"/>
    <cellStyle name="Output 2 3 3 5" xfId="10599"/>
    <cellStyle name="Output 2 3 3 5 2" xfId="10600"/>
    <cellStyle name="Output 2 3 3 5 3" xfId="10601"/>
    <cellStyle name="Output 2 3 3 5 4" xfId="10602"/>
    <cellStyle name="Output 2 3 3 5 5" xfId="10603"/>
    <cellStyle name="Output 2 3 3 5 6" xfId="10604"/>
    <cellStyle name="Output 2 3 3 5 7" xfId="10605"/>
    <cellStyle name="Output 2 3 3 6" xfId="10606"/>
    <cellStyle name="Output 2 3 3 6 2" xfId="10607"/>
    <cellStyle name="Output 2 3 3 6 3" xfId="10608"/>
    <cellStyle name="Output 2 3 3 6 4" xfId="10609"/>
    <cellStyle name="Output 2 3 3 6 5" xfId="10610"/>
    <cellStyle name="Output 2 3 3 6 6" xfId="10611"/>
    <cellStyle name="Output 2 3 3 6 7" xfId="10612"/>
    <cellStyle name="Output 2 3 3 7" xfId="10613"/>
    <cellStyle name="Output 2 3 3 7 2" xfId="10614"/>
    <cellStyle name="Output 2 3 3 7 3" xfId="10615"/>
    <cellStyle name="Output 2 3 3 7 4" xfId="10616"/>
    <cellStyle name="Output 2 3 3 7 5" xfId="10617"/>
    <cellStyle name="Output 2 3 3 7 6" xfId="10618"/>
    <cellStyle name="Output 2 3 3 7 7" xfId="10619"/>
    <cellStyle name="Output 2 3 3 8" xfId="10620"/>
    <cellStyle name="Output 2 3 3 8 2" xfId="10621"/>
    <cellStyle name="Output 2 3 3 8 3" xfId="10622"/>
    <cellStyle name="Output 2 3 3 8 4" xfId="10623"/>
    <cellStyle name="Output 2 3 3 8 5" xfId="10624"/>
    <cellStyle name="Output 2 3 3 8 6" xfId="10625"/>
    <cellStyle name="Output 2 3 3 8 7" xfId="10626"/>
    <cellStyle name="Output 2 3 3 9" xfId="10627"/>
    <cellStyle name="Output 2 3 3 9 2" xfId="10628"/>
    <cellStyle name="Output 2 3 3 9 3" xfId="10629"/>
    <cellStyle name="Output 2 3 3 9 4" xfId="10630"/>
    <cellStyle name="Output 2 3 3 9 5" xfId="10631"/>
    <cellStyle name="Output 2 3 3 9 6" xfId="10632"/>
    <cellStyle name="Output 2 3 3 9 7" xfId="10633"/>
    <cellStyle name="Output 2 3 4" xfId="10634"/>
    <cellStyle name="Output 2 3 4 10" xfId="10635"/>
    <cellStyle name="Output 2 3 4 10 2" xfId="10636"/>
    <cellStyle name="Output 2 3 4 10 3" xfId="10637"/>
    <cellStyle name="Output 2 3 4 10 4" xfId="10638"/>
    <cellStyle name="Output 2 3 4 10 5" xfId="10639"/>
    <cellStyle name="Output 2 3 4 10 6" xfId="10640"/>
    <cellStyle name="Output 2 3 4 10 7" xfId="10641"/>
    <cellStyle name="Output 2 3 4 11" xfId="10642"/>
    <cellStyle name="Output 2 3 4 12" xfId="10643"/>
    <cellStyle name="Output 2 3 4 13" xfId="10644"/>
    <cellStyle name="Output 2 3 4 14" xfId="10645"/>
    <cellStyle name="Output 2 3 4 2" xfId="10646"/>
    <cellStyle name="Output 2 3 4 2 2" xfId="10647"/>
    <cellStyle name="Output 2 3 4 2 3" xfId="10648"/>
    <cellStyle name="Output 2 3 4 2 4" xfId="10649"/>
    <cellStyle name="Output 2 3 4 2 5" xfId="10650"/>
    <cellStyle name="Output 2 3 4 2 6" xfId="10651"/>
    <cellStyle name="Output 2 3 4 2 7" xfId="10652"/>
    <cellStyle name="Output 2 3 4 3" xfId="10653"/>
    <cellStyle name="Output 2 3 4 3 2" xfId="10654"/>
    <cellStyle name="Output 2 3 4 3 3" xfId="10655"/>
    <cellStyle name="Output 2 3 4 3 4" xfId="10656"/>
    <cellStyle name="Output 2 3 4 3 5" xfId="10657"/>
    <cellStyle name="Output 2 3 4 3 6" xfId="10658"/>
    <cellStyle name="Output 2 3 4 3 7" xfId="10659"/>
    <cellStyle name="Output 2 3 4 4" xfId="10660"/>
    <cellStyle name="Output 2 3 4 4 2" xfId="10661"/>
    <cellStyle name="Output 2 3 4 4 3" xfId="10662"/>
    <cellStyle name="Output 2 3 4 4 4" xfId="10663"/>
    <cellStyle name="Output 2 3 4 4 5" xfId="10664"/>
    <cellStyle name="Output 2 3 4 4 6" xfId="10665"/>
    <cellStyle name="Output 2 3 4 4 7" xfId="10666"/>
    <cellStyle name="Output 2 3 4 5" xfId="10667"/>
    <cellStyle name="Output 2 3 4 5 2" xfId="10668"/>
    <cellStyle name="Output 2 3 4 5 3" xfId="10669"/>
    <cellStyle name="Output 2 3 4 5 4" xfId="10670"/>
    <cellStyle name="Output 2 3 4 5 5" xfId="10671"/>
    <cellStyle name="Output 2 3 4 5 6" xfId="10672"/>
    <cellStyle name="Output 2 3 4 5 7" xfId="10673"/>
    <cellStyle name="Output 2 3 4 6" xfId="10674"/>
    <cellStyle name="Output 2 3 4 6 2" xfId="10675"/>
    <cellStyle name="Output 2 3 4 6 3" xfId="10676"/>
    <cellStyle name="Output 2 3 4 6 4" xfId="10677"/>
    <cellStyle name="Output 2 3 4 6 5" xfId="10678"/>
    <cellStyle name="Output 2 3 4 6 6" xfId="10679"/>
    <cellStyle name="Output 2 3 4 6 7" xfId="10680"/>
    <cellStyle name="Output 2 3 4 7" xfId="10681"/>
    <cellStyle name="Output 2 3 4 7 2" xfId="10682"/>
    <cellStyle name="Output 2 3 4 7 3" xfId="10683"/>
    <cellStyle name="Output 2 3 4 7 4" xfId="10684"/>
    <cellStyle name="Output 2 3 4 7 5" xfId="10685"/>
    <cellStyle name="Output 2 3 4 7 6" xfId="10686"/>
    <cellStyle name="Output 2 3 4 7 7" xfId="10687"/>
    <cellStyle name="Output 2 3 4 8" xfId="10688"/>
    <cellStyle name="Output 2 3 4 8 2" xfId="10689"/>
    <cellStyle name="Output 2 3 4 8 3" xfId="10690"/>
    <cellStyle name="Output 2 3 4 8 4" xfId="10691"/>
    <cellStyle name="Output 2 3 4 8 5" xfId="10692"/>
    <cellStyle name="Output 2 3 4 8 6" xfId="10693"/>
    <cellStyle name="Output 2 3 4 8 7" xfId="10694"/>
    <cellStyle name="Output 2 3 4 9" xfId="10695"/>
    <cellStyle name="Output 2 3 4 9 2" xfId="10696"/>
    <cellStyle name="Output 2 3 4 9 3" xfId="10697"/>
    <cellStyle name="Output 2 3 4 9 4" xfId="10698"/>
    <cellStyle name="Output 2 3 4 9 5" xfId="10699"/>
    <cellStyle name="Output 2 3 4 9 6" xfId="10700"/>
    <cellStyle name="Output 2 3 4 9 7" xfId="10701"/>
    <cellStyle name="Output 2 3 5" xfId="10702"/>
    <cellStyle name="Output 2 3 5 10" xfId="10703"/>
    <cellStyle name="Output 2 3 5 10 2" xfId="10704"/>
    <cellStyle name="Output 2 3 5 10 3" xfId="10705"/>
    <cellStyle name="Output 2 3 5 10 4" xfId="10706"/>
    <cellStyle name="Output 2 3 5 10 5" xfId="10707"/>
    <cellStyle name="Output 2 3 5 10 6" xfId="10708"/>
    <cellStyle name="Output 2 3 5 10 7" xfId="10709"/>
    <cellStyle name="Output 2 3 5 11" xfId="10710"/>
    <cellStyle name="Output 2 3 5 12" xfId="10711"/>
    <cellStyle name="Output 2 3 5 13" xfId="10712"/>
    <cellStyle name="Output 2 3 5 14" xfId="10713"/>
    <cellStyle name="Output 2 3 5 2" xfId="10714"/>
    <cellStyle name="Output 2 3 5 2 2" xfId="10715"/>
    <cellStyle name="Output 2 3 5 2 3" xfId="10716"/>
    <cellStyle name="Output 2 3 5 2 4" xfId="10717"/>
    <cellStyle name="Output 2 3 5 2 5" xfId="10718"/>
    <cellStyle name="Output 2 3 5 2 6" xfId="10719"/>
    <cellStyle name="Output 2 3 5 2 7" xfId="10720"/>
    <cellStyle name="Output 2 3 5 3" xfId="10721"/>
    <cellStyle name="Output 2 3 5 3 2" xfId="10722"/>
    <cellStyle name="Output 2 3 5 3 3" xfId="10723"/>
    <cellStyle name="Output 2 3 5 3 4" xfId="10724"/>
    <cellStyle name="Output 2 3 5 3 5" xfId="10725"/>
    <cellStyle name="Output 2 3 5 3 6" xfId="10726"/>
    <cellStyle name="Output 2 3 5 3 7" xfId="10727"/>
    <cellStyle name="Output 2 3 5 4" xfId="10728"/>
    <cellStyle name="Output 2 3 5 4 2" xfId="10729"/>
    <cellStyle name="Output 2 3 5 4 3" xfId="10730"/>
    <cellStyle name="Output 2 3 5 4 4" xfId="10731"/>
    <cellStyle name="Output 2 3 5 4 5" xfId="10732"/>
    <cellStyle name="Output 2 3 5 4 6" xfId="10733"/>
    <cellStyle name="Output 2 3 5 4 7" xfId="10734"/>
    <cellStyle name="Output 2 3 5 5" xfId="10735"/>
    <cellStyle name="Output 2 3 5 5 2" xfId="10736"/>
    <cellStyle name="Output 2 3 5 5 3" xfId="10737"/>
    <cellStyle name="Output 2 3 5 5 4" xfId="10738"/>
    <cellStyle name="Output 2 3 5 5 5" xfId="10739"/>
    <cellStyle name="Output 2 3 5 5 6" xfId="10740"/>
    <cellStyle name="Output 2 3 5 5 7" xfId="10741"/>
    <cellStyle name="Output 2 3 5 6" xfId="10742"/>
    <cellStyle name="Output 2 3 5 6 2" xfId="10743"/>
    <cellStyle name="Output 2 3 5 6 3" xfId="10744"/>
    <cellStyle name="Output 2 3 5 6 4" xfId="10745"/>
    <cellStyle name="Output 2 3 5 6 5" xfId="10746"/>
    <cellStyle name="Output 2 3 5 6 6" xfId="10747"/>
    <cellStyle name="Output 2 3 5 6 7" xfId="10748"/>
    <cellStyle name="Output 2 3 5 7" xfId="10749"/>
    <cellStyle name="Output 2 3 5 7 2" xfId="10750"/>
    <cellStyle name="Output 2 3 5 7 3" xfId="10751"/>
    <cellStyle name="Output 2 3 5 7 4" xfId="10752"/>
    <cellStyle name="Output 2 3 5 7 5" xfId="10753"/>
    <cellStyle name="Output 2 3 5 7 6" xfId="10754"/>
    <cellStyle name="Output 2 3 5 7 7" xfId="10755"/>
    <cellStyle name="Output 2 3 5 8" xfId="10756"/>
    <cellStyle name="Output 2 3 5 8 2" xfId="10757"/>
    <cellStyle name="Output 2 3 5 8 3" xfId="10758"/>
    <cellStyle name="Output 2 3 5 8 4" xfId="10759"/>
    <cellStyle name="Output 2 3 5 8 5" xfId="10760"/>
    <cellStyle name="Output 2 3 5 8 6" xfId="10761"/>
    <cellStyle name="Output 2 3 5 8 7" xfId="10762"/>
    <cellStyle name="Output 2 3 5 9" xfId="10763"/>
    <cellStyle name="Output 2 3 5 9 2" xfId="10764"/>
    <cellStyle name="Output 2 3 5 9 3" xfId="10765"/>
    <cellStyle name="Output 2 3 5 9 4" xfId="10766"/>
    <cellStyle name="Output 2 3 5 9 5" xfId="10767"/>
    <cellStyle name="Output 2 3 5 9 6" xfId="10768"/>
    <cellStyle name="Output 2 3 5 9 7" xfId="10769"/>
    <cellStyle name="Output 2 3 6" xfId="10770"/>
    <cellStyle name="Output 2 3 6 10" xfId="10771"/>
    <cellStyle name="Output 2 3 6 10 2" xfId="10772"/>
    <cellStyle name="Output 2 3 6 10 3" xfId="10773"/>
    <cellStyle name="Output 2 3 6 10 4" xfId="10774"/>
    <cellStyle name="Output 2 3 6 10 5" xfId="10775"/>
    <cellStyle name="Output 2 3 6 10 6" xfId="10776"/>
    <cellStyle name="Output 2 3 6 10 7" xfId="10777"/>
    <cellStyle name="Output 2 3 6 11" xfId="10778"/>
    <cellStyle name="Output 2 3 6 12" xfId="10779"/>
    <cellStyle name="Output 2 3 6 13" xfId="10780"/>
    <cellStyle name="Output 2 3 6 14" xfId="10781"/>
    <cellStyle name="Output 2 3 6 2" xfId="10782"/>
    <cellStyle name="Output 2 3 6 2 2" xfId="10783"/>
    <cellStyle name="Output 2 3 6 2 3" xfId="10784"/>
    <cellStyle name="Output 2 3 6 2 4" xfId="10785"/>
    <cellStyle name="Output 2 3 6 2 5" xfId="10786"/>
    <cellStyle name="Output 2 3 6 2 6" xfId="10787"/>
    <cellStyle name="Output 2 3 6 2 7" xfId="10788"/>
    <cellStyle name="Output 2 3 6 3" xfId="10789"/>
    <cellStyle name="Output 2 3 6 3 2" xfId="10790"/>
    <cellStyle name="Output 2 3 6 3 3" xfId="10791"/>
    <cellStyle name="Output 2 3 6 3 4" xfId="10792"/>
    <cellStyle name="Output 2 3 6 3 5" xfId="10793"/>
    <cellStyle name="Output 2 3 6 3 6" xfId="10794"/>
    <cellStyle name="Output 2 3 6 3 7" xfId="10795"/>
    <cellStyle name="Output 2 3 6 4" xfId="10796"/>
    <cellStyle name="Output 2 3 6 4 2" xfId="10797"/>
    <cellStyle name="Output 2 3 6 4 3" xfId="10798"/>
    <cellStyle name="Output 2 3 6 4 4" xfId="10799"/>
    <cellStyle name="Output 2 3 6 4 5" xfId="10800"/>
    <cellStyle name="Output 2 3 6 4 6" xfId="10801"/>
    <cellStyle name="Output 2 3 6 4 7" xfId="10802"/>
    <cellStyle name="Output 2 3 6 5" xfId="10803"/>
    <cellStyle name="Output 2 3 6 5 2" xfId="10804"/>
    <cellStyle name="Output 2 3 6 5 3" xfId="10805"/>
    <cellStyle name="Output 2 3 6 5 4" xfId="10806"/>
    <cellStyle name="Output 2 3 6 5 5" xfId="10807"/>
    <cellStyle name="Output 2 3 6 5 6" xfId="10808"/>
    <cellStyle name="Output 2 3 6 5 7" xfId="10809"/>
    <cellStyle name="Output 2 3 6 6" xfId="10810"/>
    <cellStyle name="Output 2 3 6 6 2" xfId="10811"/>
    <cellStyle name="Output 2 3 6 6 3" xfId="10812"/>
    <cellStyle name="Output 2 3 6 6 4" xfId="10813"/>
    <cellStyle name="Output 2 3 6 6 5" xfId="10814"/>
    <cellStyle name="Output 2 3 6 6 6" xfId="10815"/>
    <cellStyle name="Output 2 3 6 6 7" xfId="10816"/>
    <cellStyle name="Output 2 3 6 7" xfId="10817"/>
    <cellStyle name="Output 2 3 6 7 2" xfId="10818"/>
    <cellStyle name="Output 2 3 6 7 3" xfId="10819"/>
    <cellStyle name="Output 2 3 6 7 4" xfId="10820"/>
    <cellStyle name="Output 2 3 6 7 5" xfId="10821"/>
    <cellStyle name="Output 2 3 6 7 6" xfId="10822"/>
    <cellStyle name="Output 2 3 6 7 7" xfId="10823"/>
    <cellStyle name="Output 2 3 6 8" xfId="10824"/>
    <cellStyle name="Output 2 3 6 8 2" xfId="10825"/>
    <cellStyle name="Output 2 3 6 8 3" xfId="10826"/>
    <cellStyle name="Output 2 3 6 8 4" xfId="10827"/>
    <cellStyle name="Output 2 3 6 8 5" xfId="10828"/>
    <cellStyle name="Output 2 3 6 8 6" xfId="10829"/>
    <cellStyle name="Output 2 3 6 8 7" xfId="10830"/>
    <cellStyle name="Output 2 3 6 9" xfId="10831"/>
    <cellStyle name="Output 2 3 6 9 2" xfId="10832"/>
    <cellStyle name="Output 2 3 6 9 3" xfId="10833"/>
    <cellStyle name="Output 2 3 6 9 4" xfId="10834"/>
    <cellStyle name="Output 2 3 6 9 5" xfId="10835"/>
    <cellStyle name="Output 2 3 6 9 6" xfId="10836"/>
    <cellStyle name="Output 2 3 6 9 7" xfId="10837"/>
    <cellStyle name="Output 2 3 7" xfId="10838"/>
    <cellStyle name="Output 2 3 7 2" xfId="10839"/>
    <cellStyle name="Output 2 3 7 3" xfId="10840"/>
    <cellStyle name="Output 2 3 7 4" xfId="10841"/>
    <cellStyle name="Output 2 3 7 5" xfId="10842"/>
    <cellStyle name="Output 2 3 7 6" xfId="10843"/>
    <cellStyle name="Output 2 3 7 7" xfId="10844"/>
    <cellStyle name="Output 2 3 8" xfId="10845"/>
    <cellStyle name="Output 2 3 8 2" xfId="10846"/>
    <cellStyle name="Output 2 3 8 3" xfId="10847"/>
    <cellStyle name="Output 2 3 8 4" xfId="10848"/>
    <cellStyle name="Output 2 3 8 5" xfId="10849"/>
    <cellStyle name="Output 2 3 8 6" xfId="10850"/>
    <cellStyle name="Output 2 3 8 7" xfId="10851"/>
    <cellStyle name="Output 2 3 9" xfId="10852"/>
    <cellStyle name="Output 2 3 9 2" xfId="10853"/>
    <cellStyle name="Output 2 3 9 3" xfId="10854"/>
    <cellStyle name="Output 2 3 9 4" xfId="10855"/>
    <cellStyle name="Output 2 3 9 5" xfId="10856"/>
    <cellStyle name="Output 2 3 9 6" xfId="10857"/>
    <cellStyle name="Output 2 3 9 7" xfId="10858"/>
    <cellStyle name="Output 2 4" xfId="305"/>
    <cellStyle name="Output 2 4 10" xfId="10859"/>
    <cellStyle name="Output 2 4 10 2" xfId="10860"/>
    <cellStyle name="Output 2 4 10 3" xfId="10861"/>
    <cellStyle name="Output 2 4 10 4" xfId="10862"/>
    <cellStyle name="Output 2 4 10 5" xfId="10863"/>
    <cellStyle name="Output 2 4 10 6" xfId="10864"/>
    <cellStyle name="Output 2 4 10 7" xfId="10865"/>
    <cellStyle name="Output 2 4 11" xfId="10866"/>
    <cellStyle name="Output 2 4 11 2" xfId="10867"/>
    <cellStyle name="Output 2 4 11 3" xfId="10868"/>
    <cellStyle name="Output 2 4 11 4" xfId="10869"/>
    <cellStyle name="Output 2 4 11 5" xfId="10870"/>
    <cellStyle name="Output 2 4 11 6" xfId="10871"/>
    <cellStyle name="Output 2 4 11 7" xfId="10872"/>
    <cellStyle name="Output 2 4 12" xfId="10873"/>
    <cellStyle name="Output 2 4 12 2" xfId="10874"/>
    <cellStyle name="Output 2 4 12 3" xfId="10875"/>
    <cellStyle name="Output 2 4 12 4" xfId="10876"/>
    <cellStyle name="Output 2 4 12 5" xfId="10877"/>
    <cellStyle name="Output 2 4 12 6" xfId="10878"/>
    <cellStyle name="Output 2 4 12 7" xfId="10879"/>
    <cellStyle name="Output 2 4 13" xfId="10880"/>
    <cellStyle name="Output 2 4 13 2" xfId="10881"/>
    <cellStyle name="Output 2 4 13 3" xfId="10882"/>
    <cellStyle name="Output 2 4 13 4" xfId="10883"/>
    <cellStyle name="Output 2 4 13 5" xfId="10884"/>
    <cellStyle name="Output 2 4 13 6" xfId="10885"/>
    <cellStyle name="Output 2 4 13 7" xfId="10886"/>
    <cellStyle name="Output 2 4 14" xfId="10887"/>
    <cellStyle name="Output 2 4 15" xfId="10888"/>
    <cellStyle name="Output 2 4 16" xfId="10889"/>
    <cellStyle name="Output 2 4 17" xfId="10890"/>
    <cellStyle name="Output 2 4 2" xfId="10891"/>
    <cellStyle name="Output 2 4 2 10" xfId="10892"/>
    <cellStyle name="Output 2 4 2 10 2" xfId="10893"/>
    <cellStyle name="Output 2 4 2 10 3" xfId="10894"/>
    <cellStyle name="Output 2 4 2 10 4" xfId="10895"/>
    <cellStyle name="Output 2 4 2 10 5" xfId="10896"/>
    <cellStyle name="Output 2 4 2 10 6" xfId="10897"/>
    <cellStyle name="Output 2 4 2 10 7" xfId="10898"/>
    <cellStyle name="Output 2 4 2 11" xfId="10899"/>
    <cellStyle name="Output 2 4 2 12" xfId="10900"/>
    <cellStyle name="Output 2 4 2 13" xfId="10901"/>
    <cellStyle name="Output 2 4 2 14" xfId="10902"/>
    <cellStyle name="Output 2 4 2 2" xfId="10903"/>
    <cellStyle name="Output 2 4 2 2 2" xfId="10904"/>
    <cellStyle name="Output 2 4 2 2 3" xfId="10905"/>
    <cellStyle name="Output 2 4 2 2 4" xfId="10906"/>
    <cellStyle name="Output 2 4 2 2 5" xfId="10907"/>
    <cellStyle name="Output 2 4 2 2 6" xfId="10908"/>
    <cellStyle name="Output 2 4 2 2 7" xfId="10909"/>
    <cellStyle name="Output 2 4 2 3" xfId="10910"/>
    <cellStyle name="Output 2 4 2 3 2" xfId="10911"/>
    <cellStyle name="Output 2 4 2 3 3" xfId="10912"/>
    <cellStyle name="Output 2 4 2 3 4" xfId="10913"/>
    <cellStyle name="Output 2 4 2 3 5" xfId="10914"/>
    <cellStyle name="Output 2 4 2 3 6" xfId="10915"/>
    <cellStyle name="Output 2 4 2 3 7" xfId="10916"/>
    <cellStyle name="Output 2 4 2 4" xfId="10917"/>
    <cellStyle name="Output 2 4 2 4 2" xfId="10918"/>
    <cellStyle name="Output 2 4 2 4 3" xfId="10919"/>
    <cellStyle name="Output 2 4 2 4 4" xfId="10920"/>
    <cellStyle name="Output 2 4 2 4 5" xfId="10921"/>
    <cellStyle name="Output 2 4 2 4 6" xfId="10922"/>
    <cellStyle name="Output 2 4 2 4 7" xfId="10923"/>
    <cellStyle name="Output 2 4 2 5" xfId="10924"/>
    <cellStyle name="Output 2 4 2 5 2" xfId="10925"/>
    <cellStyle name="Output 2 4 2 5 3" xfId="10926"/>
    <cellStyle name="Output 2 4 2 5 4" xfId="10927"/>
    <cellStyle name="Output 2 4 2 5 5" xfId="10928"/>
    <cellStyle name="Output 2 4 2 5 6" xfId="10929"/>
    <cellStyle name="Output 2 4 2 5 7" xfId="10930"/>
    <cellStyle name="Output 2 4 2 6" xfId="10931"/>
    <cellStyle name="Output 2 4 2 6 2" xfId="10932"/>
    <cellStyle name="Output 2 4 2 6 3" xfId="10933"/>
    <cellStyle name="Output 2 4 2 6 4" xfId="10934"/>
    <cellStyle name="Output 2 4 2 6 5" xfId="10935"/>
    <cellStyle name="Output 2 4 2 6 6" xfId="10936"/>
    <cellStyle name="Output 2 4 2 6 7" xfId="10937"/>
    <cellStyle name="Output 2 4 2 7" xfId="10938"/>
    <cellStyle name="Output 2 4 2 7 2" xfId="10939"/>
    <cellStyle name="Output 2 4 2 7 3" xfId="10940"/>
    <cellStyle name="Output 2 4 2 7 4" xfId="10941"/>
    <cellStyle name="Output 2 4 2 7 5" xfId="10942"/>
    <cellStyle name="Output 2 4 2 7 6" xfId="10943"/>
    <cellStyle name="Output 2 4 2 7 7" xfId="10944"/>
    <cellStyle name="Output 2 4 2 8" xfId="10945"/>
    <cellStyle name="Output 2 4 2 8 2" xfId="10946"/>
    <cellStyle name="Output 2 4 2 8 3" xfId="10947"/>
    <cellStyle name="Output 2 4 2 8 4" xfId="10948"/>
    <cellStyle name="Output 2 4 2 8 5" xfId="10949"/>
    <cellStyle name="Output 2 4 2 8 6" xfId="10950"/>
    <cellStyle name="Output 2 4 2 8 7" xfId="10951"/>
    <cellStyle name="Output 2 4 2 9" xfId="10952"/>
    <cellStyle name="Output 2 4 2 9 2" xfId="10953"/>
    <cellStyle name="Output 2 4 2 9 3" xfId="10954"/>
    <cellStyle name="Output 2 4 2 9 4" xfId="10955"/>
    <cellStyle name="Output 2 4 2 9 5" xfId="10956"/>
    <cellStyle name="Output 2 4 2 9 6" xfId="10957"/>
    <cellStyle name="Output 2 4 2 9 7" xfId="10958"/>
    <cellStyle name="Output 2 4 3" xfId="10959"/>
    <cellStyle name="Output 2 4 3 10" xfId="10960"/>
    <cellStyle name="Output 2 4 3 10 2" xfId="10961"/>
    <cellStyle name="Output 2 4 3 10 3" xfId="10962"/>
    <cellStyle name="Output 2 4 3 10 4" xfId="10963"/>
    <cellStyle name="Output 2 4 3 10 5" xfId="10964"/>
    <cellStyle name="Output 2 4 3 10 6" xfId="10965"/>
    <cellStyle name="Output 2 4 3 10 7" xfId="10966"/>
    <cellStyle name="Output 2 4 3 11" xfId="10967"/>
    <cellStyle name="Output 2 4 3 12" xfId="10968"/>
    <cellStyle name="Output 2 4 3 13" xfId="10969"/>
    <cellStyle name="Output 2 4 3 14" xfId="10970"/>
    <cellStyle name="Output 2 4 3 2" xfId="10971"/>
    <cellStyle name="Output 2 4 3 2 2" xfId="10972"/>
    <cellStyle name="Output 2 4 3 2 3" xfId="10973"/>
    <cellStyle name="Output 2 4 3 2 4" xfId="10974"/>
    <cellStyle name="Output 2 4 3 2 5" xfId="10975"/>
    <cellStyle name="Output 2 4 3 2 6" xfId="10976"/>
    <cellStyle name="Output 2 4 3 2 7" xfId="10977"/>
    <cellStyle name="Output 2 4 3 3" xfId="10978"/>
    <cellStyle name="Output 2 4 3 3 2" xfId="10979"/>
    <cellStyle name="Output 2 4 3 3 3" xfId="10980"/>
    <cellStyle name="Output 2 4 3 3 4" xfId="10981"/>
    <cellStyle name="Output 2 4 3 3 5" xfId="10982"/>
    <cellStyle name="Output 2 4 3 3 6" xfId="10983"/>
    <cellStyle name="Output 2 4 3 3 7" xfId="10984"/>
    <cellStyle name="Output 2 4 3 4" xfId="10985"/>
    <cellStyle name="Output 2 4 3 4 2" xfId="10986"/>
    <cellStyle name="Output 2 4 3 4 3" xfId="10987"/>
    <cellStyle name="Output 2 4 3 4 4" xfId="10988"/>
    <cellStyle name="Output 2 4 3 4 5" xfId="10989"/>
    <cellStyle name="Output 2 4 3 4 6" xfId="10990"/>
    <cellStyle name="Output 2 4 3 4 7" xfId="10991"/>
    <cellStyle name="Output 2 4 3 5" xfId="10992"/>
    <cellStyle name="Output 2 4 3 5 2" xfId="10993"/>
    <cellStyle name="Output 2 4 3 5 3" xfId="10994"/>
    <cellStyle name="Output 2 4 3 5 4" xfId="10995"/>
    <cellStyle name="Output 2 4 3 5 5" xfId="10996"/>
    <cellStyle name="Output 2 4 3 5 6" xfId="10997"/>
    <cellStyle name="Output 2 4 3 5 7" xfId="10998"/>
    <cellStyle name="Output 2 4 3 6" xfId="10999"/>
    <cellStyle name="Output 2 4 3 6 2" xfId="11000"/>
    <cellStyle name="Output 2 4 3 6 3" xfId="11001"/>
    <cellStyle name="Output 2 4 3 6 4" xfId="11002"/>
    <cellStyle name="Output 2 4 3 6 5" xfId="11003"/>
    <cellStyle name="Output 2 4 3 6 6" xfId="11004"/>
    <cellStyle name="Output 2 4 3 6 7" xfId="11005"/>
    <cellStyle name="Output 2 4 3 7" xfId="11006"/>
    <cellStyle name="Output 2 4 3 7 2" xfId="11007"/>
    <cellStyle name="Output 2 4 3 7 3" xfId="11008"/>
    <cellStyle name="Output 2 4 3 7 4" xfId="11009"/>
    <cellStyle name="Output 2 4 3 7 5" xfId="11010"/>
    <cellStyle name="Output 2 4 3 7 6" xfId="11011"/>
    <cellStyle name="Output 2 4 3 7 7" xfId="11012"/>
    <cellStyle name="Output 2 4 3 8" xfId="11013"/>
    <cellStyle name="Output 2 4 3 8 2" xfId="11014"/>
    <cellStyle name="Output 2 4 3 8 3" xfId="11015"/>
    <cellStyle name="Output 2 4 3 8 4" xfId="11016"/>
    <cellStyle name="Output 2 4 3 8 5" xfId="11017"/>
    <cellStyle name="Output 2 4 3 8 6" xfId="11018"/>
    <cellStyle name="Output 2 4 3 8 7" xfId="11019"/>
    <cellStyle name="Output 2 4 3 9" xfId="11020"/>
    <cellStyle name="Output 2 4 3 9 2" xfId="11021"/>
    <cellStyle name="Output 2 4 3 9 3" xfId="11022"/>
    <cellStyle name="Output 2 4 3 9 4" xfId="11023"/>
    <cellStyle name="Output 2 4 3 9 5" xfId="11024"/>
    <cellStyle name="Output 2 4 3 9 6" xfId="11025"/>
    <cellStyle name="Output 2 4 3 9 7" xfId="11026"/>
    <cellStyle name="Output 2 4 4" xfId="11027"/>
    <cellStyle name="Output 2 4 4 10" xfId="11028"/>
    <cellStyle name="Output 2 4 4 10 2" xfId="11029"/>
    <cellStyle name="Output 2 4 4 10 3" xfId="11030"/>
    <cellStyle name="Output 2 4 4 10 4" xfId="11031"/>
    <cellStyle name="Output 2 4 4 10 5" xfId="11032"/>
    <cellStyle name="Output 2 4 4 10 6" xfId="11033"/>
    <cellStyle name="Output 2 4 4 10 7" xfId="11034"/>
    <cellStyle name="Output 2 4 4 11" xfId="11035"/>
    <cellStyle name="Output 2 4 4 12" xfId="11036"/>
    <cellStyle name="Output 2 4 4 13" xfId="11037"/>
    <cellStyle name="Output 2 4 4 14" xfId="11038"/>
    <cellStyle name="Output 2 4 4 2" xfId="11039"/>
    <cellStyle name="Output 2 4 4 2 2" xfId="11040"/>
    <cellStyle name="Output 2 4 4 2 3" xfId="11041"/>
    <cellStyle name="Output 2 4 4 2 4" xfId="11042"/>
    <cellStyle name="Output 2 4 4 2 5" xfId="11043"/>
    <cellStyle name="Output 2 4 4 2 6" xfId="11044"/>
    <cellStyle name="Output 2 4 4 2 7" xfId="11045"/>
    <cellStyle name="Output 2 4 4 3" xfId="11046"/>
    <cellStyle name="Output 2 4 4 3 2" xfId="11047"/>
    <cellStyle name="Output 2 4 4 3 3" xfId="11048"/>
    <cellStyle name="Output 2 4 4 3 4" xfId="11049"/>
    <cellStyle name="Output 2 4 4 3 5" xfId="11050"/>
    <cellStyle name="Output 2 4 4 3 6" xfId="11051"/>
    <cellStyle name="Output 2 4 4 3 7" xfId="11052"/>
    <cellStyle name="Output 2 4 4 4" xfId="11053"/>
    <cellStyle name="Output 2 4 4 4 2" xfId="11054"/>
    <cellStyle name="Output 2 4 4 4 3" xfId="11055"/>
    <cellStyle name="Output 2 4 4 4 4" xfId="11056"/>
    <cellStyle name="Output 2 4 4 4 5" xfId="11057"/>
    <cellStyle name="Output 2 4 4 4 6" xfId="11058"/>
    <cellStyle name="Output 2 4 4 4 7" xfId="11059"/>
    <cellStyle name="Output 2 4 4 5" xfId="11060"/>
    <cellStyle name="Output 2 4 4 5 2" xfId="11061"/>
    <cellStyle name="Output 2 4 4 5 3" xfId="11062"/>
    <cellStyle name="Output 2 4 4 5 4" xfId="11063"/>
    <cellStyle name="Output 2 4 4 5 5" xfId="11064"/>
    <cellStyle name="Output 2 4 4 5 6" xfId="11065"/>
    <cellStyle name="Output 2 4 4 5 7" xfId="11066"/>
    <cellStyle name="Output 2 4 4 6" xfId="11067"/>
    <cellStyle name="Output 2 4 4 6 2" xfId="11068"/>
    <cellStyle name="Output 2 4 4 6 3" xfId="11069"/>
    <cellStyle name="Output 2 4 4 6 4" xfId="11070"/>
    <cellStyle name="Output 2 4 4 6 5" xfId="11071"/>
    <cellStyle name="Output 2 4 4 6 6" xfId="11072"/>
    <cellStyle name="Output 2 4 4 6 7" xfId="11073"/>
    <cellStyle name="Output 2 4 4 7" xfId="11074"/>
    <cellStyle name="Output 2 4 4 7 2" xfId="11075"/>
    <cellStyle name="Output 2 4 4 7 3" xfId="11076"/>
    <cellStyle name="Output 2 4 4 7 4" xfId="11077"/>
    <cellStyle name="Output 2 4 4 7 5" xfId="11078"/>
    <cellStyle name="Output 2 4 4 7 6" xfId="11079"/>
    <cellStyle name="Output 2 4 4 7 7" xfId="11080"/>
    <cellStyle name="Output 2 4 4 8" xfId="11081"/>
    <cellStyle name="Output 2 4 4 8 2" xfId="11082"/>
    <cellStyle name="Output 2 4 4 8 3" xfId="11083"/>
    <cellStyle name="Output 2 4 4 8 4" xfId="11084"/>
    <cellStyle name="Output 2 4 4 8 5" xfId="11085"/>
    <cellStyle name="Output 2 4 4 8 6" xfId="11086"/>
    <cellStyle name="Output 2 4 4 8 7" xfId="11087"/>
    <cellStyle name="Output 2 4 4 9" xfId="11088"/>
    <cellStyle name="Output 2 4 4 9 2" xfId="11089"/>
    <cellStyle name="Output 2 4 4 9 3" xfId="11090"/>
    <cellStyle name="Output 2 4 4 9 4" xfId="11091"/>
    <cellStyle name="Output 2 4 4 9 5" xfId="11092"/>
    <cellStyle name="Output 2 4 4 9 6" xfId="11093"/>
    <cellStyle name="Output 2 4 4 9 7" xfId="11094"/>
    <cellStyle name="Output 2 4 5" xfId="11095"/>
    <cellStyle name="Output 2 4 5 10" xfId="11096"/>
    <cellStyle name="Output 2 4 5 10 2" xfId="11097"/>
    <cellStyle name="Output 2 4 5 10 3" xfId="11098"/>
    <cellStyle name="Output 2 4 5 10 4" xfId="11099"/>
    <cellStyle name="Output 2 4 5 10 5" xfId="11100"/>
    <cellStyle name="Output 2 4 5 10 6" xfId="11101"/>
    <cellStyle name="Output 2 4 5 10 7" xfId="11102"/>
    <cellStyle name="Output 2 4 5 11" xfId="11103"/>
    <cellStyle name="Output 2 4 5 12" xfId="11104"/>
    <cellStyle name="Output 2 4 5 13" xfId="11105"/>
    <cellStyle name="Output 2 4 5 14" xfId="11106"/>
    <cellStyle name="Output 2 4 5 2" xfId="11107"/>
    <cellStyle name="Output 2 4 5 2 2" xfId="11108"/>
    <cellStyle name="Output 2 4 5 2 3" xfId="11109"/>
    <cellStyle name="Output 2 4 5 2 4" xfId="11110"/>
    <cellStyle name="Output 2 4 5 2 5" xfId="11111"/>
    <cellStyle name="Output 2 4 5 2 6" xfId="11112"/>
    <cellStyle name="Output 2 4 5 2 7" xfId="11113"/>
    <cellStyle name="Output 2 4 5 3" xfId="11114"/>
    <cellStyle name="Output 2 4 5 3 2" xfId="11115"/>
    <cellStyle name="Output 2 4 5 3 3" xfId="11116"/>
    <cellStyle name="Output 2 4 5 3 4" xfId="11117"/>
    <cellStyle name="Output 2 4 5 3 5" xfId="11118"/>
    <cellStyle name="Output 2 4 5 3 6" xfId="11119"/>
    <cellStyle name="Output 2 4 5 3 7" xfId="11120"/>
    <cellStyle name="Output 2 4 5 4" xfId="11121"/>
    <cellStyle name="Output 2 4 5 4 2" xfId="11122"/>
    <cellStyle name="Output 2 4 5 4 3" xfId="11123"/>
    <cellStyle name="Output 2 4 5 4 4" xfId="11124"/>
    <cellStyle name="Output 2 4 5 4 5" xfId="11125"/>
    <cellStyle name="Output 2 4 5 4 6" xfId="11126"/>
    <cellStyle name="Output 2 4 5 4 7" xfId="11127"/>
    <cellStyle name="Output 2 4 5 5" xfId="11128"/>
    <cellStyle name="Output 2 4 5 5 2" xfId="11129"/>
    <cellStyle name="Output 2 4 5 5 3" xfId="11130"/>
    <cellStyle name="Output 2 4 5 5 4" xfId="11131"/>
    <cellStyle name="Output 2 4 5 5 5" xfId="11132"/>
    <cellStyle name="Output 2 4 5 5 6" xfId="11133"/>
    <cellStyle name="Output 2 4 5 5 7" xfId="11134"/>
    <cellStyle name="Output 2 4 5 6" xfId="11135"/>
    <cellStyle name="Output 2 4 5 6 2" xfId="11136"/>
    <cellStyle name="Output 2 4 5 6 3" xfId="11137"/>
    <cellStyle name="Output 2 4 5 6 4" xfId="11138"/>
    <cellStyle name="Output 2 4 5 6 5" xfId="11139"/>
    <cellStyle name="Output 2 4 5 6 6" xfId="11140"/>
    <cellStyle name="Output 2 4 5 6 7" xfId="11141"/>
    <cellStyle name="Output 2 4 5 7" xfId="11142"/>
    <cellStyle name="Output 2 4 5 7 2" xfId="11143"/>
    <cellStyle name="Output 2 4 5 7 3" xfId="11144"/>
    <cellStyle name="Output 2 4 5 7 4" xfId="11145"/>
    <cellStyle name="Output 2 4 5 7 5" xfId="11146"/>
    <cellStyle name="Output 2 4 5 7 6" xfId="11147"/>
    <cellStyle name="Output 2 4 5 7 7" xfId="11148"/>
    <cellStyle name="Output 2 4 5 8" xfId="11149"/>
    <cellStyle name="Output 2 4 5 8 2" xfId="11150"/>
    <cellStyle name="Output 2 4 5 8 3" xfId="11151"/>
    <cellStyle name="Output 2 4 5 8 4" xfId="11152"/>
    <cellStyle name="Output 2 4 5 8 5" xfId="11153"/>
    <cellStyle name="Output 2 4 5 8 6" xfId="11154"/>
    <cellStyle name="Output 2 4 5 8 7" xfId="11155"/>
    <cellStyle name="Output 2 4 5 9" xfId="11156"/>
    <cellStyle name="Output 2 4 5 9 2" xfId="11157"/>
    <cellStyle name="Output 2 4 5 9 3" xfId="11158"/>
    <cellStyle name="Output 2 4 5 9 4" xfId="11159"/>
    <cellStyle name="Output 2 4 5 9 5" xfId="11160"/>
    <cellStyle name="Output 2 4 5 9 6" xfId="11161"/>
    <cellStyle name="Output 2 4 5 9 7" xfId="11162"/>
    <cellStyle name="Output 2 4 6" xfId="11163"/>
    <cellStyle name="Output 2 4 6 2" xfId="11164"/>
    <cellStyle name="Output 2 4 6 3" xfId="11165"/>
    <cellStyle name="Output 2 4 6 4" xfId="11166"/>
    <cellStyle name="Output 2 4 6 5" xfId="11167"/>
    <cellStyle name="Output 2 4 6 6" xfId="11168"/>
    <cellStyle name="Output 2 4 6 7" xfId="11169"/>
    <cellStyle name="Output 2 4 7" xfId="11170"/>
    <cellStyle name="Output 2 4 7 2" xfId="11171"/>
    <cellStyle name="Output 2 4 7 3" xfId="11172"/>
    <cellStyle name="Output 2 4 7 4" xfId="11173"/>
    <cellStyle name="Output 2 4 7 5" xfId="11174"/>
    <cellStyle name="Output 2 4 7 6" xfId="11175"/>
    <cellStyle name="Output 2 4 7 7" xfId="11176"/>
    <cellStyle name="Output 2 4 8" xfId="11177"/>
    <cellStyle name="Output 2 4 8 2" xfId="11178"/>
    <cellStyle name="Output 2 4 8 3" xfId="11179"/>
    <cellStyle name="Output 2 4 8 4" xfId="11180"/>
    <cellStyle name="Output 2 4 8 5" xfId="11181"/>
    <cellStyle name="Output 2 4 8 6" xfId="11182"/>
    <cellStyle name="Output 2 4 8 7" xfId="11183"/>
    <cellStyle name="Output 2 4 9" xfId="11184"/>
    <cellStyle name="Output 2 4 9 2" xfId="11185"/>
    <cellStyle name="Output 2 4 9 3" xfId="11186"/>
    <cellStyle name="Output 2 4 9 4" xfId="11187"/>
    <cellStyle name="Output 2 4 9 5" xfId="11188"/>
    <cellStyle name="Output 2 4 9 6" xfId="11189"/>
    <cellStyle name="Output 2 4 9 7" xfId="11190"/>
    <cellStyle name="Output 2 5" xfId="11191"/>
    <cellStyle name="Output 2 5 10" xfId="11192"/>
    <cellStyle name="Output 2 5 10 2" xfId="11193"/>
    <cellStyle name="Output 2 5 10 3" xfId="11194"/>
    <cellStyle name="Output 2 5 10 4" xfId="11195"/>
    <cellStyle name="Output 2 5 10 5" xfId="11196"/>
    <cellStyle name="Output 2 5 10 6" xfId="11197"/>
    <cellStyle name="Output 2 5 10 7" xfId="11198"/>
    <cellStyle name="Output 2 5 11" xfId="11199"/>
    <cellStyle name="Output 2 5 12" xfId="11200"/>
    <cellStyle name="Output 2 5 13" xfId="11201"/>
    <cellStyle name="Output 2 5 14" xfId="11202"/>
    <cellStyle name="Output 2 5 2" xfId="11203"/>
    <cellStyle name="Output 2 5 2 2" xfId="11204"/>
    <cellStyle name="Output 2 5 2 3" xfId="11205"/>
    <cellStyle name="Output 2 5 2 4" xfId="11206"/>
    <cellStyle name="Output 2 5 2 5" xfId="11207"/>
    <cellStyle name="Output 2 5 2 6" xfId="11208"/>
    <cellStyle name="Output 2 5 2 7" xfId="11209"/>
    <cellStyle name="Output 2 5 3" xfId="11210"/>
    <cellStyle name="Output 2 5 3 2" xfId="11211"/>
    <cellStyle name="Output 2 5 3 3" xfId="11212"/>
    <cellStyle name="Output 2 5 3 4" xfId="11213"/>
    <cellStyle name="Output 2 5 3 5" xfId="11214"/>
    <cellStyle name="Output 2 5 3 6" xfId="11215"/>
    <cellStyle name="Output 2 5 3 7" xfId="11216"/>
    <cellStyle name="Output 2 5 4" xfId="11217"/>
    <cellStyle name="Output 2 5 4 2" xfId="11218"/>
    <cellStyle name="Output 2 5 4 3" xfId="11219"/>
    <cellStyle name="Output 2 5 4 4" xfId="11220"/>
    <cellStyle name="Output 2 5 4 5" xfId="11221"/>
    <cellStyle name="Output 2 5 4 6" xfId="11222"/>
    <cellStyle name="Output 2 5 4 7" xfId="11223"/>
    <cellStyle name="Output 2 5 5" xfId="11224"/>
    <cellStyle name="Output 2 5 5 2" xfId="11225"/>
    <cellStyle name="Output 2 5 5 3" xfId="11226"/>
    <cellStyle name="Output 2 5 5 4" xfId="11227"/>
    <cellStyle name="Output 2 5 5 5" xfId="11228"/>
    <cellStyle name="Output 2 5 5 6" xfId="11229"/>
    <cellStyle name="Output 2 5 5 7" xfId="11230"/>
    <cellStyle name="Output 2 5 6" xfId="11231"/>
    <cellStyle name="Output 2 5 6 2" xfId="11232"/>
    <cellStyle name="Output 2 5 6 3" xfId="11233"/>
    <cellStyle name="Output 2 5 6 4" xfId="11234"/>
    <cellStyle name="Output 2 5 6 5" xfId="11235"/>
    <cellStyle name="Output 2 5 6 6" xfId="11236"/>
    <cellStyle name="Output 2 5 6 7" xfId="11237"/>
    <cellStyle name="Output 2 5 7" xfId="11238"/>
    <cellStyle name="Output 2 5 7 2" xfId="11239"/>
    <cellStyle name="Output 2 5 7 3" xfId="11240"/>
    <cellStyle name="Output 2 5 7 4" xfId="11241"/>
    <cellStyle name="Output 2 5 7 5" xfId="11242"/>
    <cellStyle name="Output 2 5 7 6" xfId="11243"/>
    <cellStyle name="Output 2 5 7 7" xfId="11244"/>
    <cellStyle name="Output 2 5 8" xfId="11245"/>
    <cellStyle name="Output 2 5 8 2" xfId="11246"/>
    <cellStyle name="Output 2 5 8 3" xfId="11247"/>
    <cellStyle name="Output 2 5 8 4" xfId="11248"/>
    <cellStyle name="Output 2 5 8 5" xfId="11249"/>
    <cellStyle name="Output 2 5 8 6" xfId="11250"/>
    <cellStyle name="Output 2 5 8 7" xfId="11251"/>
    <cellStyle name="Output 2 5 9" xfId="11252"/>
    <cellStyle name="Output 2 5 9 2" xfId="11253"/>
    <cellStyle name="Output 2 5 9 3" xfId="11254"/>
    <cellStyle name="Output 2 5 9 4" xfId="11255"/>
    <cellStyle name="Output 2 5 9 5" xfId="11256"/>
    <cellStyle name="Output 2 5 9 6" xfId="11257"/>
    <cellStyle name="Output 2 5 9 7" xfId="11258"/>
    <cellStyle name="Output 2 6" xfId="11259"/>
    <cellStyle name="Output 2 6 10" xfId="11260"/>
    <cellStyle name="Output 2 6 10 2" xfId="11261"/>
    <cellStyle name="Output 2 6 10 3" xfId="11262"/>
    <cellStyle name="Output 2 6 10 4" xfId="11263"/>
    <cellStyle name="Output 2 6 10 5" xfId="11264"/>
    <cellStyle name="Output 2 6 10 6" xfId="11265"/>
    <cellStyle name="Output 2 6 10 7" xfId="11266"/>
    <cellStyle name="Output 2 6 11" xfId="11267"/>
    <cellStyle name="Output 2 6 12" xfId="11268"/>
    <cellStyle name="Output 2 6 13" xfId="11269"/>
    <cellStyle name="Output 2 6 14" xfId="11270"/>
    <cellStyle name="Output 2 6 2" xfId="11271"/>
    <cellStyle name="Output 2 6 2 2" xfId="11272"/>
    <cellStyle name="Output 2 6 2 3" xfId="11273"/>
    <cellStyle name="Output 2 6 2 4" xfId="11274"/>
    <cellStyle name="Output 2 6 2 5" xfId="11275"/>
    <cellStyle name="Output 2 6 2 6" xfId="11276"/>
    <cellStyle name="Output 2 6 2 7" xfId="11277"/>
    <cellStyle name="Output 2 6 3" xfId="11278"/>
    <cellStyle name="Output 2 6 3 2" xfId="11279"/>
    <cellStyle name="Output 2 6 3 3" xfId="11280"/>
    <cellStyle name="Output 2 6 3 4" xfId="11281"/>
    <cellStyle name="Output 2 6 3 5" xfId="11282"/>
    <cellStyle name="Output 2 6 3 6" xfId="11283"/>
    <cellStyle name="Output 2 6 3 7" xfId="11284"/>
    <cellStyle name="Output 2 6 4" xfId="11285"/>
    <cellStyle name="Output 2 6 4 2" xfId="11286"/>
    <cellStyle name="Output 2 6 4 3" xfId="11287"/>
    <cellStyle name="Output 2 6 4 4" xfId="11288"/>
    <cellStyle name="Output 2 6 4 5" xfId="11289"/>
    <cellStyle name="Output 2 6 4 6" xfId="11290"/>
    <cellStyle name="Output 2 6 4 7" xfId="11291"/>
    <cellStyle name="Output 2 6 5" xfId="11292"/>
    <cellStyle name="Output 2 6 5 2" xfId="11293"/>
    <cellStyle name="Output 2 6 5 3" xfId="11294"/>
    <cellStyle name="Output 2 6 5 4" xfId="11295"/>
    <cellStyle name="Output 2 6 5 5" xfId="11296"/>
    <cellStyle name="Output 2 6 5 6" xfId="11297"/>
    <cellStyle name="Output 2 6 5 7" xfId="11298"/>
    <cellStyle name="Output 2 6 6" xfId="11299"/>
    <cellStyle name="Output 2 6 6 2" xfId="11300"/>
    <cellStyle name="Output 2 6 6 3" xfId="11301"/>
    <cellStyle name="Output 2 6 6 4" xfId="11302"/>
    <cellStyle name="Output 2 6 6 5" xfId="11303"/>
    <cellStyle name="Output 2 6 6 6" xfId="11304"/>
    <cellStyle name="Output 2 6 6 7" xfId="11305"/>
    <cellStyle name="Output 2 6 7" xfId="11306"/>
    <cellStyle name="Output 2 6 7 2" xfId="11307"/>
    <cellStyle name="Output 2 6 7 3" xfId="11308"/>
    <cellStyle name="Output 2 6 7 4" xfId="11309"/>
    <cellStyle name="Output 2 6 7 5" xfId="11310"/>
    <cellStyle name="Output 2 6 7 6" xfId="11311"/>
    <cellStyle name="Output 2 6 7 7" xfId="11312"/>
    <cellStyle name="Output 2 6 8" xfId="11313"/>
    <cellStyle name="Output 2 6 8 2" xfId="11314"/>
    <cellStyle name="Output 2 6 8 3" xfId="11315"/>
    <cellStyle name="Output 2 6 8 4" xfId="11316"/>
    <cellStyle name="Output 2 6 8 5" xfId="11317"/>
    <cellStyle name="Output 2 6 8 6" xfId="11318"/>
    <cellStyle name="Output 2 6 8 7" xfId="11319"/>
    <cellStyle name="Output 2 6 9" xfId="11320"/>
    <cellStyle name="Output 2 6 9 2" xfId="11321"/>
    <cellStyle name="Output 2 6 9 3" xfId="11322"/>
    <cellStyle name="Output 2 6 9 4" xfId="11323"/>
    <cellStyle name="Output 2 6 9 5" xfId="11324"/>
    <cellStyle name="Output 2 6 9 6" xfId="11325"/>
    <cellStyle name="Output 2 6 9 7" xfId="11326"/>
    <cellStyle name="Output 2 7" xfId="11327"/>
    <cellStyle name="Output 2 7 10" xfId="11328"/>
    <cellStyle name="Output 2 7 10 2" xfId="11329"/>
    <cellStyle name="Output 2 7 10 3" xfId="11330"/>
    <cellStyle name="Output 2 7 10 4" xfId="11331"/>
    <cellStyle name="Output 2 7 10 5" xfId="11332"/>
    <cellStyle name="Output 2 7 10 6" xfId="11333"/>
    <cellStyle name="Output 2 7 10 7" xfId="11334"/>
    <cellStyle name="Output 2 7 11" xfId="11335"/>
    <cellStyle name="Output 2 7 12" xfId="11336"/>
    <cellStyle name="Output 2 7 13" xfId="11337"/>
    <cellStyle name="Output 2 7 14" xfId="11338"/>
    <cellStyle name="Output 2 7 2" xfId="11339"/>
    <cellStyle name="Output 2 7 2 2" xfId="11340"/>
    <cellStyle name="Output 2 7 2 3" xfId="11341"/>
    <cellStyle name="Output 2 7 2 4" xfId="11342"/>
    <cellStyle name="Output 2 7 2 5" xfId="11343"/>
    <cellStyle name="Output 2 7 2 6" xfId="11344"/>
    <cellStyle name="Output 2 7 2 7" xfId="11345"/>
    <cellStyle name="Output 2 7 3" xfId="11346"/>
    <cellStyle name="Output 2 7 3 2" xfId="11347"/>
    <cellStyle name="Output 2 7 3 3" xfId="11348"/>
    <cellStyle name="Output 2 7 3 4" xfId="11349"/>
    <cellStyle name="Output 2 7 3 5" xfId="11350"/>
    <cellStyle name="Output 2 7 3 6" xfId="11351"/>
    <cellStyle name="Output 2 7 3 7" xfId="11352"/>
    <cellStyle name="Output 2 7 4" xfId="11353"/>
    <cellStyle name="Output 2 7 4 2" xfId="11354"/>
    <cellStyle name="Output 2 7 4 3" xfId="11355"/>
    <cellStyle name="Output 2 7 4 4" xfId="11356"/>
    <cellStyle name="Output 2 7 4 5" xfId="11357"/>
    <cellStyle name="Output 2 7 4 6" xfId="11358"/>
    <cellStyle name="Output 2 7 4 7" xfId="11359"/>
    <cellStyle name="Output 2 7 5" xfId="11360"/>
    <cellStyle name="Output 2 7 5 2" xfId="11361"/>
    <cellStyle name="Output 2 7 5 3" xfId="11362"/>
    <cellStyle name="Output 2 7 5 4" xfId="11363"/>
    <cellStyle name="Output 2 7 5 5" xfId="11364"/>
    <cellStyle name="Output 2 7 5 6" xfId="11365"/>
    <cellStyle name="Output 2 7 5 7" xfId="11366"/>
    <cellStyle name="Output 2 7 6" xfId="11367"/>
    <cellStyle name="Output 2 7 6 2" xfId="11368"/>
    <cellStyle name="Output 2 7 6 3" xfId="11369"/>
    <cellStyle name="Output 2 7 6 4" xfId="11370"/>
    <cellStyle name="Output 2 7 6 5" xfId="11371"/>
    <cellStyle name="Output 2 7 6 6" xfId="11372"/>
    <cellStyle name="Output 2 7 6 7" xfId="11373"/>
    <cellStyle name="Output 2 7 7" xfId="11374"/>
    <cellStyle name="Output 2 7 7 2" xfId="11375"/>
    <cellStyle name="Output 2 7 7 3" xfId="11376"/>
    <cellStyle name="Output 2 7 7 4" xfId="11377"/>
    <cellStyle name="Output 2 7 7 5" xfId="11378"/>
    <cellStyle name="Output 2 7 7 6" xfId="11379"/>
    <cellStyle name="Output 2 7 7 7" xfId="11380"/>
    <cellStyle name="Output 2 7 8" xfId="11381"/>
    <cellStyle name="Output 2 7 8 2" xfId="11382"/>
    <cellStyle name="Output 2 7 8 3" xfId="11383"/>
    <cellStyle name="Output 2 7 8 4" xfId="11384"/>
    <cellStyle name="Output 2 7 8 5" xfId="11385"/>
    <cellStyle name="Output 2 7 8 6" xfId="11386"/>
    <cellStyle name="Output 2 7 8 7" xfId="11387"/>
    <cellStyle name="Output 2 7 9" xfId="11388"/>
    <cellStyle name="Output 2 7 9 2" xfId="11389"/>
    <cellStyle name="Output 2 7 9 3" xfId="11390"/>
    <cellStyle name="Output 2 7 9 4" xfId="11391"/>
    <cellStyle name="Output 2 7 9 5" xfId="11392"/>
    <cellStyle name="Output 2 7 9 6" xfId="11393"/>
    <cellStyle name="Output 2 7 9 7" xfId="11394"/>
    <cellStyle name="Output 2 8" xfId="11395"/>
    <cellStyle name="Output 2 8 10" xfId="11396"/>
    <cellStyle name="Output 2 8 10 2" xfId="11397"/>
    <cellStyle name="Output 2 8 10 3" xfId="11398"/>
    <cellStyle name="Output 2 8 10 4" xfId="11399"/>
    <cellStyle name="Output 2 8 10 5" xfId="11400"/>
    <cellStyle name="Output 2 8 10 6" xfId="11401"/>
    <cellStyle name="Output 2 8 10 7" xfId="11402"/>
    <cellStyle name="Output 2 8 11" xfId="11403"/>
    <cellStyle name="Output 2 8 12" xfId="11404"/>
    <cellStyle name="Output 2 8 13" xfId="11405"/>
    <cellStyle name="Output 2 8 14" xfId="11406"/>
    <cellStyle name="Output 2 8 2" xfId="11407"/>
    <cellStyle name="Output 2 8 2 2" xfId="11408"/>
    <cellStyle name="Output 2 8 2 3" xfId="11409"/>
    <cellStyle name="Output 2 8 2 4" xfId="11410"/>
    <cellStyle name="Output 2 8 2 5" xfId="11411"/>
    <cellStyle name="Output 2 8 2 6" xfId="11412"/>
    <cellStyle name="Output 2 8 2 7" xfId="11413"/>
    <cellStyle name="Output 2 8 3" xfId="11414"/>
    <cellStyle name="Output 2 8 3 2" xfId="11415"/>
    <cellStyle name="Output 2 8 3 3" xfId="11416"/>
    <cellStyle name="Output 2 8 3 4" xfId="11417"/>
    <cellStyle name="Output 2 8 3 5" xfId="11418"/>
    <cellStyle name="Output 2 8 3 6" xfId="11419"/>
    <cellStyle name="Output 2 8 3 7" xfId="11420"/>
    <cellStyle name="Output 2 8 4" xfId="11421"/>
    <cellStyle name="Output 2 8 4 2" xfId="11422"/>
    <cellStyle name="Output 2 8 4 3" xfId="11423"/>
    <cellStyle name="Output 2 8 4 4" xfId="11424"/>
    <cellStyle name="Output 2 8 4 5" xfId="11425"/>
    <cellStyle name="Output 2 8 4 6" xfId="11426"/>
    <cellStyle name="Output 2 8 4 7" xfId="11427"/>
    <cellStyle name="Output 2 8 5" xfId="11428"/>
    <cellStyle name="Output 2 8 5 2" xfId="11429"/>
    <cellStyle name="Output 2 8 5 3" xfId="11430"/>
    <cellStyle name="Output 2 8 5 4" xfId="11431"/>
    <cellStyle name="Output 2 8 5 5" xfId="11432"/>
    <cellStyle name="Output 2 8 5 6" xfId="11433"/>
    <cellStyle name="Output 2 8 5 7" xfId="11434"/>
    <cellStyle name="Output 2 8 6" xfId="11435"/>
    <cellStyle name="Output 2 8 6 2" xfId="11436"/>
    <cellStyle name="Output 2 8 6 3" xfId="11437"/>
    <cellStyle name="Output 2 8 6 4" xfId="11438"/>
    <cellStyle name="Output 2 8 6 5" xfId="11439"/>
    <cellStyle name="Output 2 8 6 6" xfId="11440"/>
    <cellStyle name="Output 2 8 6 7" xfId="11441"/>
    <cellStyle name="Output 2 8 7" xfId="11442"/>
    <cellStyle name="Output 2 8 7 2" xfId="11443"/>
    <cellStyle name="Output 2 8 7 3" xfId="11444"/>
    <cellStyle name="Output 2 8 7 4" xfId="11445"/>
    <cellStyle name="Output 2 8 7 5" xfId="11446"/>
    <cellStyle name="Output 2 8 7 6" xfId="11447"/>
    <cellStyle name="Output 2 8 7 7" xfId="11448"/>
    <cellStyle name="Output 2 8 8" xfId="11449"/>
    <cellStyle name="Output 2 8 8 2" xfId="11450"/>
    <cellStyle name="Output 2 8 8 3" xfId="11451"/>
    <cellStyle name="Output 2 8 8 4" xfId="11452"/>
    <cellStyle name="Output 2 8 8 5" xfId="11453"/>
    <cellStyle name="Output 2 8 8 6" xfId="11454"/>
    <cellStyle name="Output 2 8 8 7" xfId="11455"/>
    <cellStyle name="Output 2 8 9" xfId="11456"/>
    <cellStyle name="Output 2 8 9 2" xfId="11457"/>
    <cellStyle name="Output 2 8 9 3" xfId="11458"/>
    <cellStyle name="Output 2 8 9 4" xfId="11459"/>
    <cellStyle name="Output 2 8 9 5" xfId="11460"/>
    <cellStyle name="Output 2 8 9 6" xfId="11461"/>
    <cellStyle name="Output 2 8 9 7" xfId="11462"/>
    <cellStyle name="Output 2 9" xfId="11463"/>
    <cellStyle name="Output 2 9 2" xfId="11464"/>
    <cellStyle name="Output 2 9 3" xfId="11465"/>
    <cellStyle name="Output 2 9 4" xfId="11466"/>
    <cellStyle name="Output 2 9 5" xfId="11467"/>
    <cellStyle name="Output 2 9 6" xfId="11468"/>
    <cellStyle name="Output 2 9 7" xfId="11469"/>
    <cellStyle name="Output 3" xfId="182"/>
    <cellStyle name="Output 3 10" xfId="11470"/>
    <cellStyle name="Output 3 10 2" xfId="11471"/>
    <cellStyle name="Output 3 10 3" xfId="11472"/>
    <cellStyle name="Output 3 10 4" xfId="11473"/>
    <cellStyle name="Output 3 10 5" xfId="11474"/>
    <cellStyle name="Output 3 10 6" xfId="11475"/>
    <cellStyle name="Output 3 10 7" xfId="11476"/>
    <cellStyle name="Output 3 11" xfId="11477"/>
    <cellStyle name="Output 3 11 2" xfId="11478"/>
    <cellStyle name="Output 3 11 3" xfId="11479"/>
    <cellStyle name="Output 3 11 4" xfId="11480"/>
    <cellStyle name="Output 3 11 5" xfId="11481"/>
    <cellStyle name="Output 3 11 6" xfId="11482"/>
    <cellStyle name="Output 3 11 7" xfId="11483"/>
    <cellStyle name="Output 3 12" xfId="11484"/>
    <cellStyle name="Output 3 12 2" xfId="11485"/>
    <cellStyle name="Output 3 12 3" xfId="11486"/>
    <cellStyle name="Output 3 12 4" xfId="11487"/>
    <cellStyle name="Output 3 12 5" xfId="11488"/>
    <cellStyle name="Output 3 12 6" xfId="11489"/>
    <cellStyle name="Output 3 12 7" xfId="11490"/>
    <cellStyle name="Output 3 13" xfId="11491"/>
    <cellStyle name="Output 3 13 2" xfId="11492"/>
    <cellStyle name="Output 3 13 3" xfId="11493"/>
    <cellStyle name="Output 3 13 4" xfId="11494"/>
    <cellStyle name="Output 3 13 5" xfId="11495"/>
    <cellStyle name="Output 3 13 6" xfId="11496"/>
    <cellStyle name="Output 3 13 7" xfId="11497"/>
    <cellStyle name="Output 3 14" xfId="11498"/>
    <cellStyle name="Output 3 15" xfId="11499"/>
    <cellStyle name="Output 3 16" xfId="11500"/>
    <cellStyle name="Output 3 2" xfId="309"/>
    <cellStyle name="Output 3 2 10" xfId="11501"/>
    <cellStyle name="Output 3 2 10 2" xfId="11502"/>
    <cellStyle name="Output 3 2 10 3" xfId="11503"/>
    <cellStyle name="Output 3 2 10 4" xfId="11504"/>
    <cellStyle name="Output 3 2 10 5" xfId="11505"/>
    <cellStyle name="Output 3 2 10 6" xfId="11506"/>
    <cellStyle name="Output 3 2 10 7" xfId="11507"/>
    <cellStyle name="Output 3 2 11" xfId="11508"/>
    <cellStyle name="Output 3 2 11 2" xfId="11509"/>
    <cellStyle name="Output 3 2 11 3" xfId="11510"/>
    <cellStyle name="Output 3 2 11 4" xfId="11511"/>
    <cellStyle name="Output 3 2 11 5" xfId="11512"/>
    <cellStyle name="Output 3 2 11 6" xfId="11513"/>
    <cellStyle name="Output 3 2 11 7" xfId="11514"/>
    <cellStyle name="Output 3 2 12" xfId="11515"/>
    <cellStyle name="Output 3 2 12 2" xfId="11516"/>
    <cellStyle name="Output 3 2 12 3" xfId="11517"/>
    <cellStyle name="Output 3 2 12 4" xfId="11518"/>
    <cellStyle name="Output 3 2 12 5" xfId="11519"/>
    <cellStyle name="Output 3 2 12 6" xfId="11520"/>
    <cellStyle name="Output 3 2 12 7" xfId="11521"/>
    <cellStyle name="Output 3 2 13" xfId="11522"/>
    <cellStyle name="Output 3 2 13 2" xfId="11523"/>
    <cellStyle name="Output 3 2 13 3" xfId="11524"/>
    <cellStyle name="Output 3 2 13 4" xfId="11525"/>
    <cellStyle name="Output 3 2 13 5" xfId="11526"/>
    <cellStyle name="Output 3 2 13 6" xfId="11527"/>
    <cellStyle name="Output 3 2 13 7" xfId="11528"/>
    <cellStyle name="Output 3 2 14" xfId="11529"/>
    <cellStyle name="Output 3 2 15" xfId="11530"/>
    <cellStyle name="Output 3 2 16" xfId="11531"/>
    <cellStyle name="Output 3 2 17" xfId="11532"/>
    <cellStyle name="Output 3 2 2" xfId="11533"/>
    <cellStyle name="Output 3 2 2 10" xfId="11534"/>
    <cellStyle name="Output 3 2 2 10 2" xfId="11535"/>
    <cellStyle name="Output 3 2 2 10 3" xfId="11536"/>
    <cellStyle name="Output 3 2 2 10 4" xfId="11537"/>
    <cellStyle name="Output 3 2 2 10 5" xfId="11538"/>
    <cellStyle name="Output 3 2 2 10 6" xfId="11539"/>
    <cellStyle name="Output 3 2 2 10 7" xfId="11540"/>
    <cellStyle name="Output 3 2 2 11" xfId="11541"/>
    <cellStyle name="Output 3 2 2 12" xfId="11542"/>
    <cellStyle name="Output 3 2 2 13" xfId="11543"/>
    <cellStyle name="Output 3 2 2 14" xfId="11544"/>
    <cellStyle name="Output 3 2 2 2" xfId="11545"/>
    <cellStyle name="Output 3 2 2 2 2" xfId="11546"/>
    <cellStyle name="Output 3 2 2 2 3" xfId="11547"/>
    <cellStyle name="Output 3 2 2 2 4" xfId="11548"/>
    <cellStyle name="Output 3 2 2 2 5" xfId="11549"/>
    <cellStyle name="Output 3 2 2 2 6" xfId="11550"/>
    <cellStyle name="Output 3 2 2 2 7" xfId="11551"/>
    <cellStyle name="Output 3 2 2 3" xfId="11552"/>
    <cellStyle name="Output 3 2 2 3 2" xfId="11553"/>
    <cellStyle name="Output 3 2 2 3 3" xfId="11554"/>
    <cellStyle name="Output 3 2 2 3 4" xfId="11555"/>
    <cellStyle name="Output 3 2 2 3 5" xfId="11556"/>
    <cellStyle name="Output 3 2 2 3 6" xfId="11557"/>
    <cellStyle name="Output 3 2 2 3 7" xfId="11558"/>
    <cellStyle name="Output 3 2 2 4" xfId="11559"/>
    <cellStyle name="Output 3 2 2 4 2" xfId="11560"/>
    <cellStyle name="Output 3 2 2 4 3" xfId="11561"/>
    <cellStyle name="Output 3 2 2 4 4" xfId="11562"/>
    <cellStyle name="Output 3 2 2 4 5" xfId="11563"/>
    <cellStyle name="Output 3 2 2 4 6" xfId="11564"/>
    <cellStyle name="Output 3 2 2 4 7" xfId="11565"/>
    <cellStyle name="Output 3 2 2 5" xfId="11566"/>
    <cellStyle name="Output 3 2 2 5 2" xfId="11567"/>
    <cellStyle name="Output 3 2 2 5 3" xfId="11568"/>
    <cellStyle name="Output 3 2 2 5 4" xfId="11569"/>
    <cellStyle name="Output 3 2 2 5 5" xfId="11570"/>
    <cellStyle name="Output 3 2 2 5 6" xfId="11571"/>
    <cellStyle name="Output 3 2 2 5 7" xfId="11572"/>
    <cellStyle name="Output 3 2 2 6" xfId="11573"/>
    <cellStyle name="Output 3 2 2 6 2" xfId="11574"/>
    <cellStyle name="Output 3 2 2 6 3" xfId="11575"/>
    <cellStyle name="Output 3 2 2 6 4" xfId="11576"/>
    <cellStyle name="Output 3 2 2 6 5" xfId="11577"/>
    <cellStyle name="Output 3 2 2 6 6" xfId="11578"/>
    <cellStyle name="Output 3 2 2 6 7" xfId="11579"/>
    <cellStyle name="Output 3 2 2 7" xfId="11580"/>
    <cellStyle name="Output 3 2 2 7 2" xfId="11581"/>
    <cellStyle name="Output 3 2 2 7 3" xfId="11582"/>
    <cellStyle name="Output 3 2 2 7 4" xfId="11583"/>
    <cellStyle name="Output 3 2 2 7 5" xfId="11584"/>
    <cellStyle name="Output 3 2 2 7 6" xfId="11585"/>
    <cellStyle name="Output 3 2 2 7 7" xfId="11586"/>
    <cellStyle name="Output 3 2 2 8" xfId="11587"/>
    <cellStyle name="Output 3 2 2 8 2" xfId="11588"/>
    <cellStyle name="Output 3 2 2 8 3" xfId="11589"/>
    <cellStyle name="Output 3 2 2 8 4" xfId="11590"/>
    <cellStyle name="Output 3 2 2 8 5" xfId="11591"/>
    <cellStyle name="Output 3 2 2 8 6" xfId="11592"/>
    <cellStyle name="Output 3 2 2 8 7" xfId="11593"/>
    <cellStyle name="Output 3 2 2 9" xfId="11594"/>
    <cellStyle name="Output 3 2 2 9 2" xfId="11595"/>
    <cellStyle name="Output 3 2 2 9 3" xfId="11596"/>
    <cellStyle name="Output 3 2 2 9 4" xfId="11597"/>
    <cellStyle name="Output 3 2 2 9 5" xfId="11598"/>
    <cellStyle name="Output 3 2 2 9 6" xfId="11599"/>
    <cellStyle name="Output 3 2 2 9 7" xfId="11600"/>
    <cellStyle name="Output 3 2 3" xfId="11601"/>
    <cellStyle name="Output 3 2 3 10" xfId="11602"/>
    <cellStyle name="Output 3 2 3 10 2" xfId="11603"/>
    <cellStyle name="Output 3 2 3 10 3" xfId="11604"/>
    <cellStyle name="Output 3 2 3 10 4" xfId="11605"/>
    <cellStyle name="Output 3 2 3 10 5" xfId="11606"/>
    <cellStyle name="Output 3 2 3 10 6" xfId="11607"/>
    <cellStyle name="Output 3 2 3 10 7" xfId="11608"/>
    <cellStyle name="Output 3 2 3 11" xfId="11609"/>
    <cellStyle name="Output 3 2 3 12" xfId="11610"/>
    <cellStyle name="Output 3 2 3 13" xfId="11611"/>
    <cellStyle name="Output 3 2 3 14" xfId="11612"/>
    <cellStyle name="Output 3 2 3 2" xfId="11613"/>
    <cellStyle name="Output 3 2 3 2 2" xfId="11614"/>
    <cellStyle name="Output 3 2 3 2 3" xfId="11615"/>
    <cellStyle name="Output 3 2 3 2 4" xfId="11616"/>
    <cellStyle name="Output 3 2 3 2 5" xfId="11617"/>
    <cellStyle name="Output 3 2 3 2 6" xfId="11618"/>
    <cellStyle name="Output 3 2 3 2 7" xfId="11619"/>
    <cellStyle name="Output 3 2 3 3" xfId="11620"/>
    <cellStyle name="Output 3 2 3 3 2" xfId="11621"/>
    <cellStyle name="Output 3 2 3 3 3" xfId="11622"/>
    <cellStyle name="Output 3 2 3 3 4" xfId="11623"/>
    <cellStyle name="Output 3 2 3 3 5" xfId="11624"/>
    <cellStyle name="Output 3 2 3 3 6" xfId="11625"/>
    <cellStyle name="Output 3 2 3 3 7" xfId="11626"/>
    <cellStyle name="Output 3 2 3 4" xfId="11627"/>
    <cellStyle name="Output 3 2 3 4 2" xfId="11628"/>
    <cellStyle name="Output 3 2 3 4 3" xfId="11629"/>
    <cellStyle name="Output 3 2 3 4 4" xfId="11630"/>
    <cellStyle name="Output 3 2 3 4 5" xfId="11631"/>
    <cellStyle name="Output 3 2 3 4 6" xfId="11632"/>
    <cellStyle name="Output 3 2 3 4 7" xfId="11633"/>
    <cellStyle name="Output 3 2 3 5" xfId="11634"/>
    <cellStyle name="Output 3 2 3 5 2" xfId="11635"/>
    <cellStyle name="Output 3 2 3 5 3" xfId="11636"/>
    <cellStyle name="Output 3 2 3 5 4" xfId="11637"/>
    <cellStyle name="Output 3 2 3 5 5" xfId="11638"/>
    <cellStyle name="Output 3 2 3 5 6" xfId="11639"/>
    <cellStyle name="Output 3 2 3 5 7" xfId="11640"/>
    <cellStyle name="Output 3 2 3 6" xfId="11641"/>
    <cellStyle name="Output 3 2 3 6 2" xfId="11642"/>
    <cellStyle name="Output 3 2 3 6 3" xfId="11643"/>
    <cellStyle name="Output 3 2 3 6 4" xfId="11644"/>
    <cellStyle name="Output 3 2 3 6 5" xfId="11645"/>
    <cellStyle name="Output 3 2 3 6 6" xfId="11646"/>
    <cellStyle name="Output 3 2 3 6 7" xfId="11647"/>
    <cellStyle name="Output 3 2 3 7" xfId="11648"/>
    <cellStyle name="Output 3 2 3 7 2" xfId="11649"/>
    <cellStyle name="Output 3 2 3 7 3" xfId="11650"/>
    <cellStyle name="Output 3 2 3 7 4" xfId="11651"/>
    <cellStyle name="Output 3 2 3 7 5" xfId="11652"/>
    <cellStyle name="Output 3 2 3 7 6" xfId="11653"/>
    <cellStyle name="Output 3 2 3 7 7" xfId="11654"/>
    <cellStyle name="Output 3 2 3 8" xfId="11655"/>
    <cellStyle name="Output 3 2 3 8 2" xfId="11656"/>
    <cellStyle name="Output 3 2 3 8 3" xfId="11657"/>
    <cellStyle name="Output 3 2 3 8 4" xfId="11658"/>
    <cellStyle name="Output 3 2 3 8 5" xfId="11659"/>
    <cellStyle name="Output 3 2 3 8 6" xfId="11660"/>
    <cellStyle name="Output 3 2 3 8 7" xfId="11661"/>
    <cellStyle name="Output 3 2 3 9" xfId="11662"/>
    <cellStyle name="Output 3 2 3 9 2" xfId="11663"/>
    <cellStyle name="Output 3 2 3 9 3" xfId="11664"/>
    <cellStyle name="Output 3 2 3 9 4" xfId="11665"/>
    <cellStyle name="Output 3 2 3 9 5" xfId="11666"/>
    <cellStyle name="Output 3 2 3 9 6" xfId="11667"/>
    <cellStyle name="Output 3 2 3 9 7" xfId="11668"/>
    <cellStyle name="Output 3 2 4" xfId="11669"/>
    <cellStyle name="Output 3 2 4 10" xfId="11670"/>
    <cellStyle name="Output 3 2 4 10 2" xfId="11671"/>
    <cellStyle name="Output 3 2 4 10 3" xfId="11672"/>
    <cellStyle name="Output 3 2 4 10 4" xfId="11673"/>
    <cellStyle name="Output 3 2 4 10 5" xfId="11674"/>
    <cellStyle name="Output 3 2 4 10 6" xfId="11675"/>
    <cellStyle name="Output 3 2 4 10 7" xfId="11676"/>
    <cellStyle name="Output 3 2 4 11" xfId="11677"/>
    <cellStyle name="Output 3 2 4 12" xfId="11678"/>
    <cellStyle name="Output 3 2 4 13" xfId="11679"/>
    <cellStyle name="Output 3 2 4 14" xfId="11680"/>
    <cellStyle name="Output 3 2 4 2" xfId="11681"/>
    <cellStyle name="Output 3 2 4 2 2" xfId="11682"/>
    <cellStyle name="Output 3 2 4 2 3" xfId="11683"/>
    <cellStyle name="Output 3 2 4 2 4" xfId="11684"/>
    <cellStyle name="Output 3 2 4 2 5" xfId="11685"/>
    <cellStyle name="Output 3 2 4 2 6" xfId="11686"/>
    <cellStyle name="Output 3 2 4 2 7" xfId="11687"/>
    <cellStyle name="Output 3 2 4 3" xfId="11688"/>
    <cellStyle name="Output 3 2 4 3 2" xfId="11689"/>
    <cellStyle name="Output 3 2 4 3 3" xfId="11690"/>
    <cellStyle name="Output 3 2 4 3 4" xfId="11691"/>
    <cellStyle name="Output 3 2 4 3 5" xfId="11692"/>
    <cellStyle name="Output 3 2 4 3 6" xfId="11693"/>
    <cellStyle name="Output 3 2 4 3 7" xfId="11694"/>
    <cellStyle name="Output 3 2 4 4" xfId="11695"/>
    <cellStyle name="Output 3 2 4 4 2" xfId="11696"/>
    <cellStyle name="Output 3 2 4 4 3" xfId="11697"/>
    <cellStyle name="Output 3 2 4 4 4" xfId="11698"/>
    <cellStyle name="Output 3 2 4 4 5" xfId="11699"/>
    <cellStyle name="Output 3 2 4 4 6" xfId="11700"/>
    <cellStyle name="Output 3 2 4 4 7" xfId="11701"/>
    <cellStyle name="Output 3 2 4 5" xfId="11702"/>
    <cellStyle name="Output 3 2 4 5 2" xfId="11703"/>
    <cellStyle name="Output 3 2 4 5 3" xfId="11704"/>
    <cellStyle name="Output 3 2 4 5 4" xfId="11705"/>
    <cellStyle name="Output 3 2 4 5 5" xfId="11706"/>
    <cellStyle name="Output 3 2 4 5 6" xfId="11707"/>
    <cellStyle name="Output 3 2 4 5 7" xfId="11708"/>
    <cellStyle name="Output 3 2 4 6" xfId="11709"/>
    <cellStyle name="Output 3 2 4 6 2" xfId="11710"/>
    <cellStyle name="Output 3 2 4 6 3" xfId="11711"/>
    <cellStyle name="Output 3 2 4 6 4" xfId="11712"/>
    <cellStyle name="Output 3 2 4 6 5" xfId="11713"/>
    <cellStyle name="Output 3 2 4 6 6" xfId="11714"/>
    <cellStyle name="Output 3 2 4 6 7" xfId="11715"/>
    <cellStyle name="Output 3 2 4 7" xfId="11716"/>
    <cellStyle name="Output 3 2 4 7 2" xfId="11717"/>
    <cellStyle name="Output 3 2 4 7 3" xfId="11718"/>
    <cellStyle name="Output 3 2 4 7 4" xfId="11719"/>
    <cellStyle name="Output 3 2 4 7 5" xfId="11720"/>
    <cellStyle name="Output 3 2 4 7 6" xfId="11721"/>
    <cellStyle name="Output 3 2 4 7 7" xfId="11722"/>
    <cellStyle name="Output 3 2 4 8" xfId="11723"/>
    <cellStyle name="Output 3 2 4 8 2" xfId="11724"/>
    <cellStyle name="Output 3 2 4 8 3" xfId="11725"/>
    <cellStyle name="Output 3 2 4 8 4" xfId="11726"/>
    <cellStyle name="Output 3 2 4 8 5" xfId="11727"/>
    <cellStyle name="Output 3 2 4 8 6" xfId="11728"/>
    <cellStyle name="Output 3 2 4 8 7" xfId="11729"/>
    <cellStyle name="Output 3 2 4 9" xfId="11730"/>
    <cellStyle name="Output 3 2 4 9 2" xfId="11731"/>
    <cellStyle name="Output 3 2 4 9 3" xfId="11732"/>
    <cellStyle name="Output 3 2 4 9 4" xfId="11733"/>
    <cellStyle name="Output 3 2 4 9 5" xfId="11734"/>
    <cellStyle name="Output 3 2 4 9 6" xfId="11735"/>
    <cellStyle name="Output 3 2 4 9 7" xfId="11736"/>
    <cellStyle name="Output 3 2 5" xfId="11737"/>
    <cellStyle name="Output 3 2 5 10" xfId="11738"/>
    <cellStyle name="Output 3 2 5 10 2" xfId="11739"/>
    <cellStyle name="Output 3 2 5 10 3" xfId="11740"/>
    <cellStyle name="Output 3 2 5 10 4" xfId="11741"/>
    <cellStyle name="Output 3 2 5 10 5" xfId="11742"/>
    <cellStyle name="Output 3 2 5 10 6" xfId="11743"/>
    <cellStyle name="Output 3 2 5 10 7" xfId="11744"/>
    <cellStyle name="Output 3 2 5 11" xfId="11745"/>
    <cellStyle name="Output 3 2 5 12" xfId="11746"/>
    <cellStyle name="Output 3 2 5 13" xfId="11747"/>
    <cellStyle name="Output 3 2 5 14" xfId="11748"/>
    <cellStyle name="Output 3 2 5 2" xfId="11749"/>
    <cellStyle name="Output 3 2 5 2 2" xfId="11750"/>
    <cellStyle name="Output 3 2 5 2 3" xfId="11751"/>
    <cellStyle name="Output 3 2 5 2 4" xfId="11752"/>
    <cellStyle name="Output 3 2 5 2 5" xfId="11753"/>
    <cellStyle name="Output 3 2 5 2 6" xfId="11754"/>
    <cellStyle name="Output 3 2 5 2 7" xfId="11755"/>
    <cellStyle name="Output 3 2 5 3" xfId="11756"/>
    <cellStyle name="Output 3 2 5 3 2" xfId="11757"/>
    <cellStyle name="Output 3 2 5 3 3" xfId="11758"/>
    <cellStyle name="Output 3 2 5 3 4" xfId="11759"/>
    <cellStyle name="Output 3 2 5 3 5" xfId="11760"/>
    <cellStyle name="Output 3 2 5 3 6" xfId="11761"/>
    <cellStyle name="Output 3 2 5 3 7" xfId="11762"/>
    <cellStyle name="Output 3 2 5 4" xfId="11763"/>
    <cellStyle name="Output 3 2 5 4 2" xfId="11764"/>
    <cellStyle name="Output 3 2 5 4 3" xfId="11765"/>
    <cellStyle name="Output 3 2 5 4 4" xfId="11766"/>
    <cellStyle name="Output 3 2 5 4 5" xfId="11767"/>
    <cellStyle name="Output 3 2 5 4 6" xfId="11768"/>
    <cellStyle name="Output 3 2 5 4 7" xfId="11769"/>
    <cellStyle name="Output 3 2 5 5" xfId="11770"/>
    <cellStyle name="Output 3 2 5 5 2" xfId="11771"/>
    <cellStyle name="Output 3 2 5 5 3" xfId="11772"/>
    <cellStyle name="Output 3 2 5 5 4" xfId="11773"/>
    <cellStyle name="Output 3 2 5 5 5" xfId="11774"/>
    <cellStyle name="Output 3 2 5 5 6" xfId="11775"/>
    <cellStyle name="Output 3 2 5 5 7" xfId="11776"/>
    <cellStyle name="Output 3 2 5 6" xfId="11777"/>
    <cellStyle name="Output 3 2 5 6 2" xfId="11778"/>
    <cellStyle name="Output 3 2 5 6 3" xfId="11779"/>
    <cellStyle name="Output 3 2 5 6 4" xfId="11780"/>
    <cellStyle name="Output 3 2 5 6 5" xfId="11781"/>
    <cellStyle name="Output 3 2 5 6 6" xfId="11782"/>
    <cellStyle name="Output 3 2 5 6 7" xfId="11783"/>
    <cellStyle name="Output 3 2 5 7" xfId="11784"/>
    <cellStyle name="Output 3 2 5 7 2" xfId="11785"/>
    <cellStyle name="Output 3 2 5 7 3" xfId="11786"/>
    <cellStyle name="Output 3 2 5 7 4" xfId="11787"/>
    <cellStyle name="Output 3 2 5 7 5" xfId="11788"/>
    <cellStyle name="Output 3 2 5 7 6" xfId="11789"/>
    <cellStyle name="Output 3 2 5 7 7" xfId="11790"/>
    <cellStyle name="Output 3 2 5 8" xfId="11791"/>
    <cellStyle name="Output 3 2 5 8 2" xfId="11792"/>
    <cellStyle name="Output 3 2 5 8 3" xfId="11793"/>
    <cellStyle name="Output 3 2 5 8 4" xfId="11794"/>
    <cellStyle name="Output 3 2 5 8 5" xfId="11795"/>
    <cellStyle name="Output 3 2 5 8 6" xfId="11796"/>
    <cellStyle name="Output 3 2 5 8 7" xfId="11797"/>
    <cellStyle name="Output 3 2 5 9" xfId="11798"/>
    <cellStyle name="Output 3 2 5 9 2" xfId="11799"/>
    <cellStyle name="Output 3 2 5 9 3" xfId="11800"/>
    <cellStyle name="Output 3 2 5 9 4" xfId="11801"/>
    <cellStyle name="Output 3 2 5 9 5" xfId="11802"/>
    <cellStyle name="Output 3 2 5 9 6" xfId="11803"/>
    <cellStyle name="Output 3 2 5 9 7" xfId="11804"/>
    <cellStyle name="Output 3 2 6" xfId="11805"/>
    <cellStyle name="Output 3 2 6 2" xfId="11806"/>
    <cellStyle name="Output 3 2 6 3" xfId="11807"/>
    <cellStyle name="Output 3 2 6 4" xfId="11808"/>
    <cellStyle name="Output 3 2 6 5" xfId="11809"/>
    <cellStyle name="Output 3 2 6 6" xfId="11810"/>
    <cellStyle name="Output 3 2 6 7" xfId="11811"/>
    <cellStyle name="Output 3 2 7" xfId="11812"/>
    <cellStyle name="Output 3 2 7 2" xfId="11813"/>
    <cellStyle name="Output 3 2 7 3" xfId="11814"/>
    <cellStyle name="Output 3 2 7 4" xfId="11815"/>
    <cellStyle name="Output 3 2 7 5" xfId="11816"/>
    <cellStyle name="Output 3 2 7 6" xfId="11817"/>
    <cellStyle name="Output 3 2 7 7" xfId="11818"/>
    <cellStyle name="Output 3 2 8" xfId="11819"/>
    <cellStyle name="Output 3 2 8 2" xfId="11820"/>
    <cellStyle name="Output 3 2 8 3" xfId="11821"/>
    <cellStyle name="Output 3 2 8 4" xfId="11822"/>
    <cellStyle name="Output 3 2 8 5" xfId="11823"/>
    <cellStyle name="Output 3 2 8 6" xfId="11824"/>
    <cellStyle name="Output 3 2 8 7" xfId="11825"/>
    <cellStyle name="Output 3 2 9" xfId="11826"/>
    <cellStyle name="Output 3 2 9 2" xfId="11827"/>
    <cellStyle name="Output 3 2 9 3" xfId="11828"/>
    <cellStyle name="Output 3 2 9 4" xfId="11829"/>
    <cellStyle name="Output 3 2 9 5" xfId="11830"/>
    <cellStyle name="Output 3 2 9 6" xfId="11831"/>
    <cellStyle name="Output 3 2 9 7" xfId="11832"/>
    <cellStyle name="Output 3 3" xfId="11833"/>
    <cellStyle name="Output 3 3 10" xfId="11834"/>
    <cellStyle name="Output 3 3 10 2" xfId="11835"/>
    <cellStyle name="Output 3 3 10 3" xfId="11836"/>
    <cellStyle name="Output 3 3 10 4" xfId="11837"/>
    <cellStyle name="Output 3 3 10 5" xfId="11838"/>
    <cellStyle name="Output 3 3 10 6" xfId="11839"/>
    <cellStyle name="Output 3 3 10 7" xfId="11840"/>
    <cellStyle name="Output 3 3 11" xfId="11841"/>
    <cellStyle name="Output 3 3 12" xfId="11842"/>
    <cellStyle name="Output 3 3 13" xfId="11843"/>
    <cellStyle name="Output 3 3 14" xfId="11844"/>
    <cellStyle name="Output 3 3 2" xfId="11845"/>
    <cellStyle name="Output 3 3 2 2" xfId="11846"/>
    <cellStyle name="Output 3 3 2 3" xfId="11847"/>
    <cellStyle name="Output 3 3 2 4" xfId="11848"/>
    <cellStyle name="Output 3 3 2 5" xfId="11849"/>
    <cellStyle name="Output 3 3 2 6" xfId="11850"/>
    <cellStyle name="Output 3 3 2 7" xfId="11851"/>
    <cellStyle name="Output 3 3 3" xfId="11852"/>
    <cellStyle name="Output 3 3 3 2" xfId="11853"/>
    <cellStyle name="Output 3 3 3 3" xfId="11854"/>
    <cellStyle name="Output 3 3 3 4" xfId="11855"/>
    <cellStyle name="Output 3 3 3 5" xfId="11856"/>
    <cellStyle name="Output 3 3 3 6" xfId="11857"/>
    <cellStyle name="Output 3 3 3 7" xfId="11858"/>
    <cellStyle name="Output 3 3 4" xfId="11859"/>
    <cellStyle name="Output 3 3 4 2" xfId="11860"/>
    <cellStyle name="Output 3 3 4 3" xfId="11861"/>
    <cellStyle name="Output 3 3 4 4" xfId="11862"/>
    <cellStyle name="Output 3 3 4 5" xfId="11863"/>
    <cellStyle name="Output 3 3 4 6" xfId="11864"/>
    <cellStyle name="Output 3 3 4 7" xfId="11865"/>
    <cellStyle name="Output 3 3 5" xfId="11866"/>
    <cellStyle name="Output 3 3 5 2" xfId="11867"/>
    <cellStyle name="Output 3 3 5 3" xfId="11868"/>
    <cellStyle name="Output 3 3 5 4" xfId="11869"/>
    <cellStyle name="Output 3 3 5 5" xfId="11870"/>
    <cellStyle name="Output 3 3 5 6" xfId="11871"/>
    <cellStyle name="Output 3 3 5 7" xfId="11872"/>
    <cellStyle name="Output 3 3 6" xfId="11873"/>
    <cellStyle name="Output 3 3 6 2" xfId="11874"/>
    <cellStyle name="Output 3 3 6 3" xfId="11875"/>
    <cellStyle name="Output 3 3 6 4" xfId="11876"/>
    <cellStyle name="Output 3 3 6 5" xfId="11877"/>
    <cellStyle name="Output 3 3 6 6" xfId="11878"/>
    <cellStyle name="Output 3 3 6 7" xfId="11879"/>
    <cellStyle name="Output 3 3 7" xfId="11880"/>
    <cellStyle name="Output 3 3 7 2" xfId="11881"/>
    <cellStyle name="Output 3 3 7 3" xfId="11882"/>
    <cellStyle name="Output 3 3 7 4" xfId="11883"/>
    <cellStyle name="Output 3 3 7 5" xfId="11884"/>
    <cellStyle name="Output 3 3 7 6" xfId="11885"/>
    <cellStyle name="Output 3 3 7 7" xfId="11886"/>
    <cellStyle name="Output 3 3 8" xfId="11887"/>
    <cellStyle name="Output 3 3 8 2" xfId="11888"/>
    <cellStyle name="Output 3 3 8 3" xfId="11889"/>
    <cellStyle name="Output 3 3 8 4" xfId="11890"/>
    <cellStyle name="Output 3 3 8 5" xfId="11891"/>
    <cellStyle name="Output 3 3 8 6" xfId="11892"/>
    <cellStyle name="Output 3 3 8 7" xfId="11893"/>
    <cellStyle name="Output 3 3 9" xfId="11894"/>
    <cellStyle name="Output 3 3 9 2" xfId="11895"/>
    <cellStyle name="Output 3 3 9 3" xfId="11896"/>
    <cellStyle name="Output 3 3 9 4" xfId="11897"/>
    <cellStyle name="Output 3 3 9 5" xfId="11898"/>
    <cellStyle name="Output 3 3 9 6" xfId="11899"/>
    <cellStyle name="Output 3 3 9 7" xfId="11900"/>
    <cellStyle name="Output 3 4" xfId="11901"/>
    <cellStyle name="Output 3 4 10" xfId="11902"/>
    <cellStyle name="Output 3 4 10 2" xfId="11903"/>
    <cellStyle name="Output 3 4 10 3" xfId="11904"/>
    <cellStyle name="Output 3 4 10 4" xfId="11905"/>
    <cellStyle name="Output 3 4 10 5" xfId="11906"/>
    <cellStyle name="Output 3 4 10 6" xfId="11907"/>
    <cellStyle name="Output 3 4 10 7" xfId="11908"/>
    <cellStyle name="Output 3 4 11" xfId="11909"/>
    <cellStyle name="Output 3 4 12" xfId="11910"/>
    <cellStyle name="Output 3 4 13" xfId="11911"/>
    <cellStyle name="Output 3 4 14" xfId="11912"/>
    <cellStyle name="Output 3 4 2" xfId="11913"/>
    <cellStyle name="Output 3 4 2 2" xfId="11914"/>
    <cellStyle name="Output 3 4 2 3" xfId="11915"/>
    <cellStyle name="Output 3 4 2 4" xfId="11916"/>
    <cellStyle name="Output 3 4 2 5" xfId="11917"/>
    <cellStyle name="Output 3 4 2 6" xfId="11918"/>
    <cellStyle name="Output 3 4 2 7" xfId="11919"/>
    <cellStyle name="Output 3 4 3" xfId="11920"/>
    <cellStyle name="Output 3 4 3 2" xfId="11921"/>
    <cellStyle name="Output 3 4 3 3" xfId="11922"/>
    <cellStyle name="Output 3 4 3 4" xfId="11923"/>
    <cellStyle name="Output 3 4 3 5" xfId="11924"/>
    <cellStyle name="Output 3 4 3 6" xfId="11925"/>
    <cellStyle name="Output 3 4 3 7" xfId="11926"/>
    <cellStyle name="Output 3 4 4" xfId="11927"/>
    <cellStyle name="Output 3 4 4 2" xfId="11928"/>
    <cellStyle name="Output 3 4 4 3" xfId="11929"/>
    <cellStyle name="Output 3 4 4 4" xfId="11930"/>
    <cellStyle name="Output 3 4 4 5" xfId="11931"/>
    <cellStyle name="Output 3 4 4 6" xfId="11932"/>
    <cellStyle name="Output 3 4 4 7" xfId="11933"/>
    <cellStyle name="Output 3 4 5" xfId="11934"/>
    <cellStyle name="Output 3 4 5 2" xfId="11935"/>
    <cellStyle name="Output 3 4 5 3" xfId="11936"/>
    <cellStyle name="Output 3 4 5 4" xfId="11937"/>
    <cellStyle name="Output 3 4 5 5" xfId="11938"/>
    <cellStyle name="Output 3 4 5 6" xfId="11939"/>
    <cellStyle name="Output 3 4 5 7" xfId="11940"/>
    <cellStyle name="Output 3 4 6" xfId="11941"/>
    <cellStyle name="Output 3 4 6 2" xfId="11942"/>
    <cellStyle name="Output 3 4 6 3" xfId="11943"/>
    <cellStyle name="Output 3 4 6 4" xfId="11944"/>
    <cellStyle name="Output 3 4 6 5" xfId="11945"/>
    <cellStyle name="Output 3 4 6 6" xfId="11946"/>
    <cellStyle name="Output 3 4 6 7" xfId="11947"/>
    <cellStyle name="Output 3 4 7" xfId="11948"/>
    <cellStyle name="Output 3 4 7 2" xfId="11949"/>
    <cellStyle name="Output 3 4 7 3" xfId="11950"/>
    <cellStyle name="Output 3 4 7 4" xfId="11951"/>
    <cellStyle name="Output 3 4 7 5" xfId="11952"/>
    <cellStyle name="Output 3 4 7 6" xfId="11953"/>
    <cellStyle name="Output 3 4 7 7" xfId="11954"/>
    <cellStyle name="Output 3 4 8" xfId="11955"/>
    <cellStyle name="Output 3 4 8 2" xfId="11956"/>
    <cellStyle name="Output 3 4 8 3" xfId="11957"/>
    <cellStyle name="Output 3 4 8 4" xfId="11958"/>
    <cellStyle name="Output 3 4 8 5" xfId="11959"/>
    <cellStyle name="Output 3 4 8 6" xfId="11960"/>
    <cellStyle name="Output 3 4 8 7" xfId="11961"/>
    <cellStyle name="Output 3 4 9" xfId="11962"/>
    <cellStyle name="Output 3 4 9 2" xfId="11963"/>
    <cellStyle name="Output 3 4 9 3" xfId="11964"/>
    <cellStyle name="Output 3 4 9 4" xfId="11965"/>
    <cellStyle name="Output 3 4 9 5" xfId="11966"/>
    <cellStyle name="Output 3 4 9 6" xfId="11967"/>
    <cellStyle name="Output 3 4 9 7" xfId="11968"/>
    <cellStyle name="Output 3 5" xfId="11969"/>
    <cellStyle name="Output 3 5 10" xfId="11970"/>
    <cellStyle name="Output 3 5 10 2" xfId="11971"/>
    <cellStyle name="Output 3 5 10 3" xfId="11972"/>
    <cellStyle name="Output 3 5 10 4" xfId="11973"/>
    <cellStyle name="Output 3 5 10 5" xfId="11974"/>
    <cellStyle name="Output 3 5 10 6" xfId="11975"/>
    <cellStyle name="Output 3 5 10 7" xfId="11976"/>
    <cellStyle name="Output 3 5 11" xfId="11977"/>
    <cellStyle name="Output 3 5 12" xfId="11978"/>
    <cellStyle name="Output 3 5 13" xfId="11979"/>
    <cellStyle name="Output 3 5 14" xfId="11980"/>
    <cellStyle name="Output 3 5 2" xfId="11981"/>
    <cellStyle name="Output 3 5 2 2" xfId="11982"/>
    <cellStyle name="Output 3 5 2 3" xfId="11983"/>
    <cellStyle name="Output 3 5 2 4" xfId="11984"/>
    <cellStyle name="Output 3 5 2 5" xfId="11985"/>
    <cellStyle name="Output 3 5 2 6" xfId="11986"/>
    <cellStyle name="Output 3 5 2 7" xfId="11987"/>
    <cellStyle name="Output 3 5 3" xfId="11988"/>
    <cellStyle name="Output 3 5 3 2" xfId="11989"/>
    <cellStyle name="Output 3 5 3 3" xfId="11990"/>
    <cellStyle name="Output 3 5 3 4" xfId="11991"/>
    <cellStyle name="Output 3 5 3 5" xfId="11992"/>
    <cellStyle name="Output 3 5 3 6" xfId="11993"/>
    <cellStyle name="Output 3 5 3 7" xfId="11994"/>
    <cellStyle name="Output 3 5 4" xfId="11995"/>
    <cellStyle name="Output 3 5 4 2" xfId="11996"/>
    <cellStyle name="Output 3 5 4 3" xfId="11997"/>
    <cellStyle name="Output 3 5 4 4" xfId="11998"/>
    <cellStyle name="Output 3 5 4 5" xfId="11999"/>
    <cellStyle name="Output 3 5 4 6" xfId="12000"/>
    <cellStyle name="Output 3 5 4 7" xfId="12001"/>
    <cellStyle name="Output 3 5 5" xfId="12002"/>
    <cellStyle name="Output 3 5 5 2" xfId="12003"/>
    <cellStyle name="Output 3 5 5 3" xfId="12004"/>
    <cellStyle name="Output 3 5 5 4" xfId="12005"/>
    <cellStyle name="Output 3 5 5 5" xfId="12006"/>
    <cellStyle name="Output 3 5 5 6" xfId="12007"/>
    <cellStyle name="Output 3 5 5 7" xfId="12008"/>
    <cellStyle name="Output 3 5 6" xfId="12009"/>
    <cellStyle name="Output 3 5 6 2" xfId="12010"/>
    <cellStyle name="Output 3 5 6 3" xfId="12011"/>
    <cellStyle name="Output 3 5 6 4" xfId="12012"/>
    <cellStyle name="Output 3 5 6 5" xfId="12013"/>
    <cellStyle name="Output 3 5 6 6" xfId="12014"/>
    <cellStyle name="Output 3 5 6 7" xfId="12015"/>
    <cellStyle name="Output 3 5 7" xfId="12016"/>
    <cellStyle name="Output 3 5 7 2" xfId="12017"/>
    <cellStyle name="Output 3 5 7 3" xfId="12018"/>
    <cellStyle name="Output 3 5 7 4" xfId="12019"/>
    <cellStyle name="Output 3 5 7 5" xfId="12020"/>
    <cellStyle name="Output 3 5 7 6" xfId="12021"/>
    <cellStyle name="Output 3 5 7 7" xfId="12022"/>
    <cellStyle name="Output 3 5 8" xfId="12023"/>
    <cellStyle name="Output 3 5 8 2" xfId="12024"/>
    <cellStyle name="Output 3 5 8 3" xfId="12025"/>
    <cellStyle name="Output 3 5 8 4" xfId="12026"/>
    <cellStyle name="Output 3 5 8 5" xfId="12027"/>
    <cellStyle name="Output 3 5 8 6" xfId="12028"/>
    <cellStyle name="Output 3 5 8 7" xfId="12029"/>
    <cellStyle name="Output 3 5 9" xfId="12030"/>
    <cellStyle name="Output 3 5 9 2" xfId="12031"/>
    <cellStyle name="Output 3 5 9 3" xfId="12032"/>
    <cellStyle name="Output 3 5 9 4" xfId="12033"/>
    <cellStyle name="Output 3 5 9 5" xfId="12034"/>
    <cellStyle name="Output 3 5 9 6" xfId="12035"/>
    <cellStyle name="Output 3 5 9 7" xfId="12036"/>
    <cellStyle name="Output 3 6" xfId="12037"/>
    <cellStyle name="Output 3 6 10" xfId="12038"/>
    <cellStyle name="Output 3 6 10 2" xfId="12039"/>
    <cellStyle name="Output 3 6 10 3" xfId="12040"/>
    <cellStyle name="Output 3 6 10 4" xfId="12041"/>
    <cellStyle name="Output 3 6 10 5" xfId="12042"/>
    <cellStyle name="Output 3 6 10 6" xfId="12043"/>
    <cellStyle name="Output 3 6 10 7" xfId="12044"/>
    <cellStyle name="Output 3 6 11" xfId="12045"/>
    <cellStyle name="Output 3 6 12" xfId="12046"/>
    <cellStyle name="Output 3 6 13" xfId="12047"/>
    <cellStyle name="Output 3 6 14" xfId="12048"/>
    <cellStyle name="Output 3 6 2" xfId="12049"/>
    <cellStyle name="Output 3 6 2 2" xfId="12050"/>
    <cellStyle name="Output 3 6 2 3" xfId="12051"/>
    <cellStyle name="Output 3 6 2 4" xfId="12052"/>
    <cellStyle name="Output 3 6 2 5" xfId="12053"/>
    <cellStyle name="Output 3 6 2 6" xfId="12054"/>
    <cellStyle name="Output 3 6 2 7" xfId="12055"/>
    <cellStyle name="Output 3 6 3" xfId="12056"/>
    <cellStyle name="Output 3 6 3 2" xfId="12057"/>
    <cellStyle name="Output 3 6 3 3" xfId="12058"/>
    <cellStyle name="Output 3 6 3 4" xfId="12059"/>
    <cellStyle name="Output 3 6 3 5" xfId="12060"/>
    <cellStyle name="Output 3 6 3 6" xfId="12061"/>
    <cellStyle name="Output 3 6 3 7" xfId="12062"/>
    <cellStyle name="Output 3 6 4" xfId="12063"/>
    <cellStyle name="Output 3 6 4 2" xfId="12064"/>
    <cellStyle name="Output 3 6 4 3" xfId="12065"/>
    <cellStyle name="Output 3 6 4 4" xfId="12066"/>
    <cellStyle name="Output 3 6 4 5" xfId="12067"/>
    <cellStyle name="Output 3 6 4 6" xfId="12068"/>
    <cellStyle name="Output 3 6 4 7" xfId="12069"/>
    <cellStyle name="Output 3 6 5" xfId="12070"/>
    <cellStyle name="Output 3 6 5 2" xfId="12071"/>
    <cellStyle name="Output 3 6 5 3" xfId="12072"/>
    <cellStyle name="Output 3 6 5 4" xfId="12073"/>
    <cellStyle name="Output 3 6 5 5" xfId="12074"/>
    <cellStyle name="Output 3 6 5 6" xfId="12075"/>
    <cellStyle name="Output 3 6 5 7" xfId="12076"/>
    <cellStyle name="Output 3 6 6" xfId="12077"/>
    <cellStyle name="Output 3 6 6 2" xfId="12078"/>
    <cellStyle name="Output 3 6 6 3" xfId="12079"/>
    <cellStyle name="Output 3 6 6 4" xfId="12080"/>
    <cellStyle name="Output 3 6 6 5" xfId="12081"/>
    <cellStyle name="Output 3 6 6 6" xfId="12082"/>
    <cellStyle name="Output 3 6 6 7" xfId="12083"/>
    <cellStyle name="Output 3 6 7" xfId="12084"/>
    <cellStyle name="Output 3 6 7 2" xfId="12085"/>
    <cellStyle name="Output 3 6 7 3" xfId="12086"/>
    <cellStyle name="Output 3 6 7 4" xfId="12087"/>
    <cellStyle name="Output 3 6 7 5" xfId="12088"/>
    <cellStyle name="Output 3 6 7 6" xfId="12089"/>
    <cellStyle name="Output 3 6 7 7" xfId="12090"/>
    <cellStyle name="Output 3 6 8" xfId="12091"/>
    <cellStyle name="Output 3 6 8 2" xfId="12092"/>
    <cellStyle name="Output 3 6 8 3" xfId="12093"/>
    <cellStyle name="Output 3 6 8 4" xfId="12094"/>
    <cellStyle name="Output 3 6 8 5" xfId="12095"/>
    <cellStyle name="Output 3 6 8 6" xfId="12096"/>
    <cellStyle name="Output 3 6 8 7" xfId="12097"/>
    <cellStyle name="Output 3 6 9" xfId="12098"/>
    <cellStyle name="Output 3 6 9 2" xfId="12099"/>
    <cellStyle name="Output 3 6 9 3" xfId="12100"/>
    <cellStyle name="Output 3 6 9 4" xfId="12101"/>
    <cellStyle name="Output 3 6 9 5" xfId="12102"/>
    <cellStyle name="Output 3 6 9 6" xfId="12103"/>
    <cellStyle name="Output 3 6 9 7" xfId="12104"/>
    <cellStyle name="Output 3 7" xfId="12105"/>
    <cellStyle name="Output 3 7 2" xfId="12106"/>
    <cellStyle name="Output 3 7 3" xfId="12107"/>
    <cellStyle name="Output 3 7 4" xfId="12108"/>
    <cellStyle name="Output 3 7 5" xfId="12109"/>
    <cellStyle name="Output 3 7 6" xfId="12110"/>
    <cellStyle name="Output 3 7 7" xfId="12111"/>
    <cellStyle name="Output 3 8" xfId="12112"/>
    <cellStyle name="Output 3 8 2" xfId="12113"/>
    <cellStyle name="Output 3 8 3" xfId="12114"/>
    <cellStyle name="Output 3 8 4" xfId="12115"/>
    <cellStyle name="Output 3 8 5" xfId="12116"/>
    <cellStyle name="Output 3 8 6" xfId="12117"/>
    <cellStyle name="Output 3 8 7" xfId="12118"/>
    <cellStyle name="Output 3 9" xfId="12119"/>
    <cellStyle name="Output 3 9 2" xfId="12120"/>
    <cellStyle name="Output 3 9 3" xfId="12121"/>
    <cellStyle name="Output 3 9 4" xfId="12122"/>
    <cellStyle name="Output 3 9 5" xfId="12123"/>
    <cellStyle name="Output 3 9 6" xfId="12124"/>
    <cellStyle name="Output 3 9 7" xfId="12125"/>
    <cellStyle name="Output Amounts" xfId="363"/>
    <cellStyle name="Output Column Headings" xfId="183"/>
    <cellStyle name="Output Line Items" xfId="364"/>
    <cellStyle name="Output Line Items 2" xfId="376"/>
    <cellStyle name="Output Line Items 2 2" xfId="12126"/>
    <cellStyle name="Output Line Items 2 2 2" xfId="12127"/>
    <cellStyle name="Output Line Items 2 2 2 2" xfId="12128"/>
    <cellStyle name="Output Line Items 2 2 3" xfId="12129"/>
    <cellStyle name="Output Line Items 3" xfId="12130"/>
    <cellStyle name="Output Line Items 3 2" xfId="12131"/>
    <cellStyle name="Output Line Items 3 2 2" xfId="12132"/>
    <cellStyle name="Output Line Items 3 3" xfId="12133"/>
    <cellStyle name="Output Report Heading" xfId="365"/>
    <cellStyle name="Output Report Title" xfId="366"/>
    <cellStyle name="Percent" xfId="2" builtinId="5"/>
    <cellStyle name="Percent 2" xfId="184"/>
    <cellStyle name="Percent 2 2" xfId="8"/>
    <cellStyle name="Percent 2 3" xfId="185"/>
    <cellStyle name="Percent 2 3 2" xfId="361"/>
    <cellStyle name="Percent 2 4 2" xfId="186"/>
    <cellStyle name="Percent 2 5" xfId="187"/>
    <cellStyle name="Percent 3" xfId="188"/>
    <cellStyle name="Percent 3 2" xfId="189"/>
    <cellStyle name="Percent 3 2 2" xfId="367"/>
    <cellStyle name="Percent 4" xfId="190"/>
    <cellStyle name="Percent 4 2" xfId="358"/>
    <cellStyle name="Percent 4 2 2" xfId="12134"/>
    <cellStyle name="Percent 4 2 2 2" xfId="12135"/>
    <cellStyle name="Percent 4 2 3" xfId="12136"/>
    <cellStyle name="Percent 5" xfId="191"/>
    <cellStyle name="Percent 5 2" xfId="354"/>
    <cellStyle name="Percent 5 3" xfId="12137"/>
    <cellStyle name="Percent 6" xfId="12138"/>
    <cellStyle name="Percent 7" xfId="12139"/>
    <cellStyle name="Protect" xfId="192"/>
    <cellStyle name="Protect blue" xfId="193"/>
    <cellStyle name="Protect blue 2" xfId="251"/>
    <cellStyle name="QIS Heading 3" xfId="194"/>
    <cellStyle name="STYL0 - Style1" xfId="195"/>
    <cellStyle name="STYL1 - Style2" xfId="196"/>
    <cellStyle name="STYL2 - Style3" xfId="197"/>
    <cellStyle name="STYL3 - Style4" xfId="198"/>
    <cellStyle name="STYL4 - Style5" xfId="199"/>
    <cellStyle name="STYL5 - Style6" xfId="200"/>
    <cellStyle name="STYL6 - Style7" xfId="201"/>
    <cellStyle name="STYL7 - Style8" xfId="202"/>
    <cellStyle name="subtotals" xfId="203"/>
    <cellStyle name="Title 2" xfId="204"/>
    <cellStyle name="Total 2" xfId="205"/>
    <cellStyle name="Total 2 10" xfId="12140"/>
    <cellStyle name="Total 2 10 2" xfId="12141"/>
    <cellStyle name="Total 2 10 3" xfId="12142"/>
    <cellStyle name="Total 2 10 4" xfId="12143"/>
    <cellStyle name="Total 2 10 5" xfId="12144"/>
    <cellStyle name="Total 2 10 6" xfId="12145"/>
    <cellStyle name="Total 2 10 7" xfId="12146"/>
    <cellStyle name="Total 2 11" xfId="12147"/>
    <cellStyle name="Total 2 11 2" xfId="12148"/>
    <cellStyle name="Total 2 11 3" xfId="12149"/>
    <cellStyle name="Total 2 11 4" xfId="12150"/>
    <cellStyle name="Total 2 11 5" xfId="12151"/>
    <cellStyle name="Total 2 11 6" xfId="12152"/>
    <cellStyle name="Total 2 11 7" xfId="12153"/>
    <cellStyle name="Total 2 12" xfId="12154"/>
    <cellStyle name="Total 2 12 2" xfId="12155"/>
    <cellStyle name="Total 2 12 3" xfId="12156"/>
    <cellStyle name="Total 2 12 4" xfId="12157"/>
    <cellStyle name="Total 2 12 5" xfId="12158"/>
    <cellStyle name="Total 2 12 6" xfId="12159"/>
    <cellStyle name="Total 2 12 7" xfId="12160"/>
    <cellStyle name="Total 2 13" xfId="12161"/>
    <cellStyle name="Total 2 13 2" xfId="12162"/>
    <cellStyle name="Total 2 13 3" xfId="12163"/>
    <cellStyle name="Total 2 13 4" xfId="12164"/>
    <cellStyle name="Total 2 13 5" xfId="12165"/>
    <cellStyle name="Total 2 13 6" xfId="12166"/>
    <cellStyle name="Total 2 13 7" xfId="12167"/>
    <cellStyle name="Total 2 14" xfId="12168"/>
    <cellStyle name="Total 2 14 2" xfId="12169"/>
    <cellStyle name="Total 2 14 3" xfId="12170"/>
    <cellStyle name="Total 2 14 4" xfId="12171"/>
    <cellStyle name="Total 2 14 5" xfId="12172"/>
    <cellStyle name="Total 2 14 6" xfId="12173"/>
    <cellStyle name="Total 2 14 7" xfId="12174"/>
    <cellStyle name="Total 2 15" xfId="12175"/>
    <cellStyle name="Total 2 15 2" xfId="12176"/>
    <cellStyle name="Total 2 15 3" xfId="12177"/>
    <cellStyle name="Total 2 15 4" xfId="12178"/>
    <cellStyle name="Total 2 15 5" xfId="12179"/>
    <cellStyle name="Total 2 15 6" xfId="12180"/>
    <cellStyle name="Total 2 15 7" xfId="12181"/>
    <cellStyle name="Total 2 16" xfId="12182"/>
    <cellStyle name="Total 2 17" xfId="12183"/>
    <cellStyle name="Total 2 18" xfId="12184"/>
    <cellStyle name="Total 2 2" xfId="206"/>
    <cellStyle name="Total 2 2 10" xfId="12185"/>
    <cellStyle name="Total 2 2 10 2" xfId="12186"/>
    <cellStyle name="Total 2 2 10 3" xfId="12187"/>
    <cellStyle name="Total 2 2 10 4" xfId="12188"/>
    <cellStyle name="Total 2 2 10 5" xfId="12189"/>
    <cellStyle name="Total 2 2 10 6" xfId="12190"/>
    <cellStyle name="Total 2 2 10 7" xfId="12191"/>
    <cellStyle name="Total 2 2 11" xfId="12192"/>
    <cellStyle name="Total 2 2 11 2" xfId="12193"/>
    <cellStyle name="Total 2 2 11 3" xfId="12194"/>
    <cellStyle name="Total 2 2 11 4" xfId="12195"/>
    <cellStyle name="Total 2 2 11 5" xfId="12196"/>
    <cellStyle name="Total 2 2 11 6" xfId="12197"/>
    <cellStyle name="Total 2 2 11 7" xfId="12198"/>
    <cellStyle name="Total 2 2 12" xfId="12199"/>
    <cellStyle name="Total 2 2 12 2" xfId="12200"/>
    <cellStyle name="Total 2 2 12 3" xfId="12201"/>
    <cellStyle name="Total 2 2 12 4" xfId="12202"/>
    <cellStyle name="Total 2 2 12 5" xfId="12203"/>
    <cellStyle name="Total 2 2 12 6" xfId="12204"/>
    <cellStyle name="Total 2 2 12 7" xfId="12205"/>
    <cellStyle name="Total 2 2 13" xfId="12206"/>
    <cellStyle name="Total 2 2 13 2" xfId="12207"/>
    <cellStyle name="Total 2 2 13 3" xfId="12208"/>
    <cellStyle name="Total 2 2 13 4" xfId="12209"/>
    <cellStyle name="Total 2 2 13 5" xfId="12210"/>
    <cellStyle name="Total 2 2 13 6" xfId="12211"/>
    <cellStyle name="Total 2 2 13 7" xfId="12212"/>
    <cellStyle name="Total 2 2 14" xfId="12213"/>
    <cellStyle name="Total 2 2 14 2" xfId="12214"/>
    <cellStyle name="Total 2 2 14 3" xfId="12215"/>
    <cellStyle name="Total 2 2 14 4" xfId="12216"/>
    <cellStyle name="Total 2 2 14 5" xfId="12217"/>
    <cellStyle name="Total 2 2 14 6" xfId="12218"/>
    <cellStyle name="Total 2 2 14 7" xfId="12219"/>
    <cellStyle name="Total 2 2 15" xfId="12220"/>
    <cellStyle name="Total 2 2 16" xfId="12221"/>
    <cellStyle name="Total 2 2 17" xfId="12222"/>
    <cellStyle name="Total 2 2 2" xfId="207"/>
    <cellStyle name="Total 2 2 2 10" xfId="12223"/>
    <cellStyle name="Total 2 2 2 10 2" xfId="12224"/>
    <cellStyle name="Total 2 2 2 10 3" xfId="12225"/>
    <cellStyle name="Total 2 2 2 10 4" xfId="12226"/>
    <cellStyle name="Total 2 2 2 10 5" xfId="12227"/>
    <cellStyle name="Total 2 2 2 10 6" xfId="12228"/>
    <cellStyle name="Total 2 2 2 10 7" xfId="12229"/>
    <cellStyle name="Total 2 2 2 11" xfId="12230"/>
    <cellStyle name="Total 2 2 2 11 2" xfId="12231"/>
    <cellStyle name="Total 2 2 2 11 3" xfId="12232"/>
    <cellStyle name="Total 2 2 2 11 4" xfId="12233"/>
    <cellStyle name="Total 2 2 2 11 5" xfId="12234"/>
    <cellStyle name="Total 2 2 2 11 6" xfId="12235"/>
    <cellStyle name="Total 2 2 2 11 7" xfId="12236"/>
    <cellStyle name="Total 2 2 2 12" xfId="12237"/>
    <cellStyle name="Total 2 2 2 12 2" xfId="12238"/>
    <cellStyle name="Total 2 2 2 12 3" xfId="12239"/>
    <cellStyle name="Total 2 2 2 12 4" xfId="12240"/>
    <cellStyle name="Total 2 2 2 12 5" xfId="12241"/>
    <cellStyle name="Total 2 2 2 12 6" xfId="12242"/>
    <cellStyle name="Total 2 2 2 12 7" xfId="12243"/>
    <cellStyle name="Total 2 2 2 13" xfId="12244"/>
    <cellStyle name="Total 2 2 2 13 2" xfId="12245"/>
    <cellStyle name="Total 2 2 2 13 3" xfId="12246"/>
    <cellStyle name="Total 2 2 2 13 4" xfId="12247"/>
    <cellStyle name="Total 2 2 2 13 5" xfId="12248"/>
    <cellStyle name="Total 2 2 2 13 6" xfId="12249"/>
    <cellStyle name="Total 2 2 2 13 7" xfId="12250"/>
    <cellStyle name="Total 2 2 2 14" xfId="12251"/>
    <cellStyle name="Total 2 2 2 15" xfId="12252"/>
    <cellStyle name="Total 2 2 2 16" xfId="12253"/>
    <cellStyle name="Total 2 2 2 2" xfId="312"/>
    <cellStyle name="Total 2 2 2 2 10" xfId="12254"/>
    <cellStyle name="Total 2 2 2 2 10 2" xfId="12255"/>
    <cellStyle name="Total 2 2 2 2 10 3" xfId="12256"/>
    <cellStyle name="Total 2 2 2 2 10 4" xfId="12257"/>
    <cellStyle name="Total 2 2 2 2 10 5" xfId="12258"/>
    <cellStyle name="Total 2 2 2 2 10 6" xfId="12259"/>
    <cellStyle name="Total 2 2 2 2 10 7" xfId="12260"/>
    <cellStyle name="Total 2 2 2 2 11" xfId="12261"/>
    <cellStyle name="Total 2 2 2 2 11 2" xfId="12262"/>
    <cellStyle name="Total 2 2 2 2 11 3" xfId="12263"/>
    <cellStyle name="Total 2 2 2 2 11 4" xfId="12264"/>
    <cellStyle name="Total 2 2 2 2 11 5" xfId="12265"/>
    <cellStyle name="Total 2 2 2 2 11 6" xfId="12266"/>
    <cellStyle name="Total 2 2 2 2 11 7" xfId="12267"/>
    <cellStyle name="Total 2 2 2 2 12" xfId="12268"/>
    <cellStyle name="Total 2 2 2 2 12 2" xfId="12269"/>
    <cellStyle name="Total 2 2 2 2 12 3" xfId="12270"/>
    <cellStyle name="Total 2 2 2 2 12 4" xfId="12271"/>
    <cellStyle name="Total 2 2 2 2 12 5" xfId="12272"/>
    <cellStyle name="Total 2 2 2 2 12 6" xfId="12273"/>
    <cellStyle name="Total 2 2 2 2 12 7" xfId="12274"/>
    <cellStyle name="Total 2 2 2 2 13" xfId="12275"/>
    <cellStyle name="Total 2 2 2 2 13 2" xfId="12276"/>
    <cellStyle name="Total 2 2 2 2 13 3" xfId="12277"/>
    <cellStyle name="Total 2 2 2 2 13 4" xfId="12278"/>
    <cellStyle name="Total 2 2 2 2 13 5" xfId="12279"/>
    <cellStyle name="Total 2 2 2 2 13 6" xfId="12280"/>
    <cellStyle name="Total 2 2 2 2 13 7" xfId="12281"/>
    <cellStyle name="Total 2 2 2 2 14" xfId="12282"/>
    <cellStyle name="Total 2 2 2 2 15" xfId="12283"/>
    <cellStyle name="Total 2 2 2 2 16" xfId="12284"/>
    <cellStyle name="Total 2 2 2 2 17" xfId="12285"/>
    <cellStyle name="Total 2 2 2 2 2" xfId="12286"/>
    <cellStyle name="Total 2 2 2 2 2 10" xfId="12287"/>
    <cellStyle name="Total 2 2 2 2 2 10 2" xfId="12288"/>
    <cellStyle name="Total 2 2 2 2 2 10 3" xfId="12289"/>
    <cellStyle name="Total 2 2 2 2 2 10 4" xfId="12290"/>
    <cellStyle name="Total 2 2 2 2 2 10 5" xfId="12291"/>
    <cellStyle name="Total 2 2 2 2 2 10 6" xfId="12292"/>
    <cellStyle name="Total 2 2 2 2 2 10 7" xfId="12293"/>
    <cellStyle name="Total 2 2 2 2 2 11" xfId="12294"/>
    <cellStyle name="Total 2 2 2 2 2 12" xfId="12295"/>
    <cellStyle name="Total 2 2 2 2 2 13" xfId="12296"/>
    <cellStyle name="Total 2 2 2 2 2 14" xfId="12297"/>
    <cellStyle name="Total 2 2 2 2 2 2" xfId="12298"/>
    <cellStyle name="Total 2 2 2 2 2 2 2" xfId="12299"/>
    <cellStyle name="Total 2 2 2 2 2 2 3" xfId="12300"/>
    <cellStyle name="Total 2 2 2 2 2 2 4" xfId="12301"/>
    <cellStyle name="Total 2 2 2 2 2 2 5" xfId="12302"/>
    <cellStyle name="Total 2 2 2 2 2 2 6" xfId="12303"/>
    <cellStyle name="Total 2 2 2 2 2 2 7" xfId="12304"/>
    <cellStyle name="Total 2 2 2 2 2 3" xfId="12305"/>
    <cellStyle name="Total 2 2 2 2 2 3 2" xfId="12306"/>
    <cellStyle name="Total 2 2 2 2 2 3 3" xfId="12307"/>
    <cellStyle name="Total 2 2 2 2 2 3 4" xfId="12308"/>
    <cellStyle name="Total 2 2 2 2 2 3 5" xfId="12309"/>
    <cellStyle name="Total 2 2 2 2 2 3 6" xfId="12310"/>
    <cellStyle name="Total 2 2 2 2 2 3 7" xfId="12311"/>
    <cellStyle name="Total 2 2 2 2 2 4" xfId="12312"/>
    <cellStyle name="Total 2 2 2 2 2 4 2" xfId="12313"/>
    <cellStyle name="Total 2 2 2 2 2 4 3" xfId="12314"/>
    <cellStyle name="Total 2 2 2 2 2 4 4" xfId="12315"/>
    <cellStyle name="Total 2 2 2 2 2 4 5" xfId="12316"/>
    <cellStyle name="Total 2 2 2 2 2 4 6" xfId="12317"/>
    <cellStyle name="Total 2 2 2 2 2 4 7" xfId="12318"/>
    <cellStyle name="Total 2 2 2 2 2 5" xfId="12319"/>
    <cellStyle name="Total 2 2 2 2 2 5 2" xfId="12320"/>
    <cellStyle name="Total 2 2 2 2 2 5 3" xfId="12321"/>
    <cellStyle name="Total 2 2 2 2 2 5 4" xfId="12322"/>
    <cellStyle name="Total 2 2 2 2 2 5 5" xfId="12323"/>
    <cellStyle name="Total 2 2 2 2 2 5 6" xfId="12324"/>
    <cellStyle name="Total 2 2 2 2 2 5 7" xfId="12325"/>
    <cellStyle name="Total 2 2 2 2 2 6" xfId="12326"/>
    <cellStyle name="Total 2 2 2 2 2 6 2" xfId="12327"/>
    <cellStyle name="Total 2 2 2 2 2 6 3" xfId="12328"/>
    <cellStyle name="Total 2 2 2 2 2 6 4" xfId="12329"/>
    <cellStyle name="Total 2 2 2 2 2 6 5" xfId="12330"/>
    <cellStyle name="Total 2 2 2 2 2 6 6" xfId="12331"/>
    <cellStyle name="Total 2 2 2 2 2 6 7" xfId="12332"/>
    <cellStyle name="Total 2 2 2 2 2 7" xfId="12333"/>
    <cellStyle name="Total 2 2 2 2 2 7 2" xfId="12334"/>
    <cellStyle name="Total 2 2 2 2 2 7 3" xfId="12335"/>
    <cellStyle name="Total 2 2 2 2 2 7 4" xfId="12336"/>
    <cellStyle name="Total 2 2 2 2 2 7 5" xfId="12337"/>
    <cellStyle name="Total 2 2 2 2 2 7 6" xfId="12338"/>
    <cellStyle name="Total 2 2 2 2 2 7 7" xfId="12339"/>
    <cellStyle name="Total 2 2 2 2 2 8" xfId="12340"/>
    <cellStyle name="Total 2 2 2 2 2 8 2" xfId="12341"/>
    <cellStyle name="Total 2 2 2 2 2 8 3" xfId="12342"/>
    <cellStyle name="Total 2 2 2 2 2 8 4" xfId="12343"/>
    <cellStyle name="Total 2 2 2 2 2 8 5" xfId="12344"/>
    <cellStyle name="Total 2 2 2 2 2 8 6" xfId="12345"/>
    <cellStyle name="Total 2 2 2 2 2 8 7" xfId="12346"/>
    <cellStyle name="Total 2 2 2 2 2 9" xfId="12347"/>
    <cellStyle name="Total 2 2 2 2 2 9 2" xfId="12348"/>
    <cellStyle name="Total 2 2 2 2 2 9 3" xfId="12349"/>
    <cellStyle name="Total 2 2 2 2 2 9 4" xfId="12350"/>
    <cellStyle name="Total 2 2 2 2 2 9 5" xfId="12351"/>
    <cellStyle name="Total 2 2 2 2 2 9 6" xfId="12352"/>
    <cellStyle name="Total 2 2 2 2 2 9 7" xfId="12353"/>
    <cellStyle name="Total 2 2 2 2 3" xfId="12354"/>
    <cellStyle name="Total 2 2 2 2 3 10" xfId="12355"/>
    <cellStyle name="Total 2 2 2 2 3 10 2" xfId="12356"/>
    <cellStyle name="Total 2 2 2 2 3 10 3" xfId="12357"/>
    <cellStyle name="Total 2 2 2 2 3 10 4" xfId="12358"/>
    <cellStyle name="Total 2 2 2 2 3 10 5" xfId="12359"/>
    <cellStyle name="Total 2 2 2 2 3 10 6" xfId="12360"/>
    <cellStyle name="Total 2 2 2 2 3 10 7" xfId="12361"/>
    <cellStyle name="Total 2 2 2 2 3 11" xfId="12362"/>
    <cellStyle name="Total 2 2 2 2 3 12" xfId="12363"/>
    <cellStyle name="Total 2 2 2 2 3 13" xfId="12364"/>
    <cellStyle name="Total 2 2 2 2 3 14" xfId="12365"/>
    <cellStyle name="Total 2 2 2 2 3 2" xfId="12366"/>
    <cellStyle name="Total 2 2 2 2 3 2 2" xfId="12367"/>
    <cellStyle name="Total 2 2 2 2 3 2 3" xfId="12368"/>
    <cellStyle name="Total 2 2 2 2 3 2 4" xfId="12369"/>
    <cellStyle name="Total 2 2 2 2 3 2 5" xfId="12370"/>
    <cellStyle name="Total 2 2 2 2 3 2 6" xfId="12371"/>
    <cellStyle name="Total 2 2 2 2 3 2 7" xfId="12372"/>
    <cellStyle name="Total 2 2 2 2 3 3" xfId="12373"/>
    <cellStyle name="Total 2 2 2 2 3 3 2" xfId="12374"/>
    <cellStyle name="Total 2 2 2 2 3 3 3" xfId="12375"/>
    <cellStyle name="Total 2 2 2 2 3 3 4" xfId="12376"/>
    <cellStyle name="Total 2 2 2 2 3 3 5" xfId="12377"/>
    <cellStyle name="Total 2 2 2 2 3 3 6" xfId="12378"/>
    <cellStyle name="Total 2 2 2 2 3 3 7" xfId="12379"/>
    <cellStyle name="Total 2 2 2 2 3 4" xfId="12380"/>
    <cellStyle name="Total 2 2 2 2 3 4 2" xfId="12381"/>
    <cellStyle name="Total 2 2 2 2 3 4 3" xfId="12382"/>
    <cellStyle name="Total 2 2 2 2 3 4 4" xfId="12383"/>
    <cellStyle name="Total 2 2 2 2 3 4 5" xfId="12384"/>
    <cellStyle name="Total 2 2 2 2 3 4 6" xfId="12385"/>
    <cellStyle name="Total 2 2 2 2 3 4 7" xfId="12386"/>
    <cellStyle name="Total 2 2 2 2 3 5" xfId="12387"/>
    <cellStyle name="Total 2 2 2 2 3 5 2" xfId="12388"/>
    <cellStyle name="Total 2 2 2 2 3 5 3" xfId="12389"/>
    <cellStyle name="Total 2 2 2 2 3 5 4" xfId="12390"/>
    <cellStyle name="Total 2 2 2 2 3 5 5" xfId="12391"/>
    <cellStyle name="Total 2 2 2 2 3 5 6" xfId="12392"/>
    <cellStyle name="Total 2 2 2 2 3 5 7" xfId="12393"/>
    <cellStyle name="Total 2 2 2 2 3 6" xfId="12394"/>
    <cellStyle name="Total 2 2 2 2 3 6 2" xfId="12395"/>
    <cellStyle name="Total 2 2 2 2 3 6 3" xfId="12396"/>
    <cellStyle name="Total 2 2 2 2 3 6 4" xfId="12397"/>
    <cellStyle name="Total 2 2 2 2 3 6 5" xfId="12398"/>
    <cellStyle name="Total 2 2 2 2 3 6 6" xfId="12399"/>
    <cellStyle name="Total 2 2 2 2 3 6 7" xfId="12400"/>
    <cellStyle name="Total 2 2 2 2 3 7" xfId="12401"/>
    <cellStyle name="Total 2 2 2 2 3 7 2" xfId="12402"/>
    <cellStyle name="Total 2 2 2 2 3 7 3" xfId="12403"/>
    <cellStyle name="Total 2 2 2 2 3 7 4" xfId="12404"/>
    <cellStyle name="Total 2 2 2 2 3 7 5" xfId="12405"/>
    <cellStyle name="Total 2 2 2 2 3 7 6" xfId="12406"/>
    <cellStyle name="Total 2 2 2 2 3 7 7" xfId="12407"/>
    <cellStyle name="Total 2 2 2 2 3 8" xfId="12408"/>
    <cellStyle name="Total 2 2 2 2 3 8 2" xfId="12409"/>
    <cellStyle name="Total 2 2 2 2 3 8 3" xfId="12410"/>
    <cellStyle name="Total 2 2 2 2 3 8 4" xfId="12411"/>
    <cellStyle name="Total 2 2 2 2 3 8 5" xfId="12412"/>
    <cellStyle name="Total 2 2 2 2 3 8 6" xfId="12413"/>
    <cellStyle name="Total 2 2 2 2 3 8 7" xfId="12414"/>
    <cellStyle name="Total 2 2 2 2 3 9" xfId="12415"/>
    <cellStyle name="Total 2 2 2 2 3 9 2" xfId="12416"/>
    <cellStyle name="Total 2 2 2 2 3 9 3" xfId="12417"/>
    <cellStyle name="Total 2 2 2 2 3 9 4" xfId="12418"/>
    <cellStyle name="Total 2 2 2 2 3 9 5" xfId="12419"/>
    <cellStyle name="Total 2 2 2 2 3 9 6" xfId="12420"/>
    <cellStyle name="Total 2 2 2 2 3 9 7" xfId="12421"/>
    <cellStyle name="Total 2 2 2 2 4" xfId="12422"/>
    <cellStyle name="Total 2 2 2 2 4 10" xfId="12423"/>
    <cellStyle name="Total 2 2 2 2 4 10 2" xfId="12424"/>
    <cellStyle name="Total 2 2 2 2 4 10 3" xfId="12425"/>
    <cellStyle name="Total 2 2 2 2 4 10 4" xfId="12426"/>
    <cellStyle name="Total 2 2 2 2 4 10 5" xfId="12427"/>
    <cellStyle name="Total 2 2 2 2 4 10 6" xfId="12428"/>
    <cellStyle name="Total 2 2 2 2 4 10 7" xfId="12429"/>
    <cellStyle name="Total 2 2 2 2 4 11" xfId="12430"/>
    <cellStyle name="Total 2 2 2 2 4 12" xfId="12431"/>
    <cellStyle name="Total 2 2 2 2 4 13" xfId="12432"/>
    <cellStyle name="Total 2 2 2 2 4 14" xfId="12433"/>
    <cellStyle name="Total 2 2 2 2 4 2" xfId="12434"/>
    <cellStyle name="Total 2 2 2 2 4 2 2" xfId="12435"/>
    <cellStyle name="Total 2 2 2 2 4 2 3" xfId="12436"/>
    <cellStyle name="Total 2 2 2 2 4 2 4" xfId="12437"/>
    <cellStyle name="Total 2 2 2 2 4 2 5" xfId="12438"/>
    <cellStyle name="Total 2 2 2 2 4 2 6" xfId="12439"/>
    <cellStyle name="Total 2 2 2 2 4 2 7" xfId="12440"/>
    <cellStyle name="Total 2 2 2 2 4 3" xfId="12441"/>
    <cellStyle name="Total 2 2 2 2 4 3 2" xfId="12442"/>
    <cellStyle name="Total 2 2 2 2 4 3 3" xfId="12443"/>
    <cellStyle name="Total 2 2 2 2 4 3 4" xfId="12444"/>
    <cellStyle name="Total 2 2 2 2 4 3 5" xfId="12445"/>
    <cellStyle name="Total 2 2 2 2 4 3 6" xfId="12446"/>
    <cellStyle name="Total 2 2 2 2 4 3 7" xfId="12447"/>
    <cellStyle name="Total 2 2 2 2 4 4" xfId="12448"/>
    <cellStyle name="Total 2 2 2 2 4 4 2" xfId="12449"/>
    <cellStyle name="Total 2 2 2 2 4 4 3" xfId="12450"/>
    <cellStyle name="Total 2 2 2 2 4 4 4" xfId="12451"/>
    <cellStyle name="Total 2 2 2 2 4 4 5" xfId="12452"/>
    <cellStyle name="Total 2 2 2 2 4 4 6" xfId="12453"/>
    <cellStyle name="Total 2 2 2 2 4 4 7" xfId="12454"/>
    <cellStyle name="Total 2 2 2 2 4 5" xfId="12455"/>
    <cellStyle name="Total 2 2 2 2 4 5 2" xfId="12456"/>
    <cellStyle name="Total 2 2 2 2 4 5 3" xfId="12457"/>
    <cellStyle name="Total 2 2 2 2 4 5 4" xfId="12458"/>
    <cellStyle name="Total 2 2 2 2 4 5 5" xfId="12459"/>
    <cellStyle name="Total 2 2 2 2 4 5 6" xfId="12460"/>
    <cellStyle name="Total 2 2 2 2 4 5 7" xfId="12461"/>
    <cellStyle name="Total 2 2 2 2 4 6" xfId="12462"/>
    <cellStyle name="Total 2 2 2 2 4 6 2" xfId="12463"/>
    <cellStyle name="Total 2 2 2 2 4 6 3" xfId="12464"/>
    <cellStyle name="Total 2 2 2 2 4 6 4" xfId="12465"/>
    <cellStyle name="Total 2 2 2 2 4 6 5" xfId="12466"/>
    <cellStyle name="Total 2 2 2 2 4 6 6" xfId="12467"/>
    <cellStyle name="Total 2 2 2 2 4 6 7" xfId="12468"/>
    <cellStyle name="Total 2 2 2 2 4 7" xfId="12469"/>
    <cellStyle name="Total 2 2 2 2 4 7 2" xfId="12470"/>
    <cellStyle name="Total 2 2 2 2 4 7 3" xfId="12471"/>
    <cellStyle name="Total 2 2 2 2 4 7 4" xfId="12472"/>
    <cellStyle name="Total 2 2 2 2 4 7 5" xfId="12473"/>
    <cellStyle name="Total 2 2 2 2 4 7 6" xfId="12474"/>
    <cellStyle name="Total 2 2 2 2 4 7 7" xfId="12475"/>
    <cellStyle name="Total 2 2 2 2 4 8" xfId="12476"/>
    <cellStyle name="Total 2 2 2 2 4 8 2" xfId="12477"/>
    <cellStyle name="Total 2 2 2 2 4 8 3" xfId="12478"/>
    <cellStyle name="Total 2 2 2 2 4 8 4" xfId="12479"/>
    <cellStyle name="Total 2 2 2 2 4 8 5" xfId="12480"/>
    <cellStyle name="Total 2 2 2 2 4 8 6" xfId="12481"/>
    <cellStyle name="Total 2 2 2 2 4 8 7" xfId="12482"/>
    <cellStyle name="Total 2 2 2 2 4 9" xfId="12483"/>
    <cellStyle name="Total 2 2 2 2 4 9 2" xfId="12484"/>
    <cellStyle name="Total 2 2 2 2 4 9 3" xfId="12485"/>
    <cellStyle name="Total 2 2 2 2 4 9 4" xfId="12486"/>
    <cellStyle name="Total 2 2 2 2 4 9 5" xfId="12487"/>
    <cellStyle name="Total 2 2 2 2 4 9 6" xfId="12488"/>
    <cellStyle name="Total 2 2 2 2 4 9 7" xfId="12489"/>
    <cellStyle name="Total 2 2 2 2 5" xfId="12490"/>
    <cellStyle name="Total 2 2 2 2 5 10" xfId="12491"/>
    <cellStyle name="Total 2 2 2 2 5 10 2" xfId="12492"/>
    <cellStyle name="Total 2 2 2 2 5 10 3" xfId="12493"/>
    <cellStyle name="Total 2 2 2 2 5 10 4" xfId="12494"/>
    <cellStyle name="Total 2 2 2 2 5 10 5" xfId="12495"/>
    <cellStyle name="Total 2 2 2 2 5 10 6" xfId="12496"/>
    <cellStyle name="Total 2 2 2 2 5 10 7" xfId="12497"/>
    <cellStyle name="Total 2 2 2 2 5 11" xfId="12498"/>
    <cellStyle name="Total 2 2 2 2 5 12" xfId="12499"/>
    <cellStyle name="Total 2 2 2 2 5 13" xfId="12500"/>
    <cellStyle name="Total 2 2 2 2 5 14" xfId="12501"/>
    <cellStyle name="Total 2 2 2 2 5 2" xfId="12502"/>
    <cellStyle name="Total 2 2 2 2 5 2 2" xfId="12503"/>
    <cellStyle name="Total 2 2 2 2 5 2 3" xfId="12504"/>
    <cellStyle name="Total 2 2 2 2 5 2 4" xfId="12505"/>
    <cellStyle name="Total 2 2 2 2 5 2 5" xfId="12506"/>
    <cellStyle name="Total 2 2 2 2 5 2 6" xfId="12507"/>
    <cellStyle name="Total 2 2 2 2 5 2 7" xfId="12508"/>
    <cellStyle name="Total 2 2 2 2 5 3" xfId="12509"/>
    <cellStyle name="Total 2 2 2 2 5 3 2" xfId="12510"/>
    <cellStyle name="Total 2 2 2 2 5 3 3" xfId="12511"/>
    <cellStyle name="Total 2 2 2 2 5 3 4" xfId="12512"/>
    <cellStyle name="Total 2 2 2 2 5 3 5" xfId="12513"/>
    <cellStyle name="Total 2 2 2 2 5 3 6" xfId="12514"/>
    <cellStyle name="Total 2 2 2 2 5 3 7" xfId="12515"/>
    <cellStyle name="Total 2 2 2 2 5 4" xfId="12516"/>
    <cellStyle name="Total 2 2 2 2 5 4 2" xfId="12517"/>
    <cellStyle name="Total 2 2 2 2 5 4 3" xfId="12518"/>
    <cellStyle name="Total 2 2 2 2 5 4 4" xfId="12519"/>
    <cellStyle name="Total 2 2 2 2 5 4 5" xfId="12520"/>
    <cellStyle name="Total 2 2 2 2 5 4 6" xfId="12521"/>
    <cellStyle name="Total 2 2 2 2 5 4 7" xfId="12522"/>
    <cellStyle name="Total 2 2 2 2 5 5" xfId="12523"/>
    <cellStyle name="Total 2 2 2 2 5 5 2" xfId="12524"/>
    <cellStyle name="Total 2 2 2 2 5 5 3" xfId="12525"/>
    <cellStyle name="Total 2 2 2 2 5 5 4" xfId="12526"/>
    <cellStyle name="Total 2 2 2 2 5 5 5" xfId="12527"/>
    <cellStyle name="Total 2 2 2 2 5 5 6" xfId="12528"/>
    <cellStyle name="Total 2 2 2 2 5 5 7" xfId="12529"/>
    <cellStyle name="Total 2 2 2 2 5 6" xfId="12530"/>
    <cellStyle name="Total 2 2 2 2 5 6 2" xfId="12531"/>
    <cellStyle name="Total 2 2 2 2 5 6 3" xfId="12532"/>
    <cellStyle name="Total 2 2 2 2 5 6 4" xfId="12533"/>
    <cellStyle name="Total 2 2 2 2 5 6 5" xfId="12534"/>
    <cellStyle name="Total 2 2 2 2 5 6 6" xfId="12535"/>
    <cellStyle name="Total 2 2 2 2 5 6 7" xfId="12536"/>
    <cellStyle name="Total 2 2 2 2 5 7" xfId="12537"/>
    <cellStyle name="Total 2 2 2 2 5 7 2" xfId="12538"/>
    <cellStyle name="Total 2 2 2 2 5 7 3" xfId="12539"/>
    <cellStyle name="Total 2 2 2 2 5 7 4" xfId="12540"/>
    <cellStyle name="Total 2 2 2 2 5 7 5" xfId="12541"/>
    <cellStyle name="Total 2 2 2 2 5 7 6" xfId="12542"/>
    <cellStyle name="Total 2 2 2 2 5 7 7" xfId="12543"/>
    <cellStyle name="Total 2 2 2 2 5 8" xfId="12544"/>
    <cellStyle name="Total 2 2 2 2 5 8 2" xfId="12545"/>
    <cellStyle name="Total 2 2 2 2 5 8 3" xfId="12546"/>
    <cellStyle name="Total 2 2 2 2 5 8 4" xfId="12547"/>
    <cellStyle name="Total 2 2 2 2 5 8 5" xfId="12548"/>
    <cellStyle name="Total 2 2 2 2 5 8 6" xfId="12549"/>
    <cellStyle name="Total 2 2 2 2 5 8 7" xfId="12550"/>
    <cellStyle name="Total 2 2 2 2 5 9" xfId="12551"/>
    <cellStyle name="Total 2 2 2 2 5 9 2" xfId="12552"/>
    <cellStyle name="Total 2 2 2 2 5 9 3" xfId="12553"/>
    <cellStyle name="Total 2 2 2 2 5 9 4" xfId="12554"/>
    <cellStyle name="Total 2 2 2 2 5 9 5" xfId="12555"/>
    <cellStyle name="Total 2 2 2 2 5 9 6" xfId="12556"/>
    <cellStyle name="Total 2 2 2 2 5 9 7" xfId="12557"/>
    <cellStyle name="Total 2 2 2 2 6" xfId="12558"/>
    <cellStyle name="Total 2 2 2 2 6 2" xfId="12559"/>
    <cellStyle name="Total 2 2 2 2 6 3" xfId="12560"/>
    <cellStyle name="Total 2 2 2 2 6 4" xfId="12561"/>
    <cellStyle name="Total 2 2 2 2 6 5" xfId="12562"/>
    <cellStyle name="Total 2 2 2 2 6 6" xfId="12563"/>
    <cellStyle name="Total 2 2 2 2 6 7" xfId="12564"/>
    <cellStyle name="Total 2 2 2 2 7" xfId="12565"/>
    <cellStyle name="Total 2 2 2 2 7 2" xfId="12566"/>
    <cellStyle name="Total 2 2 2 2 7 3" xfId="12567"/>
    <cellStyle name="Total 2 2 2 2 7 4" xfId="12568"/>
    <cellStyle name="Total 2 2 2 2 7 5" xfId="12569"/>
    <cellStyle name="Total 2 2 2 2 7 6" xfId="12570"/>
    <cellStyle name="Total 2 2 2 2 7 7" xfId="12571"/>
    <cellStyle name="Total 2 2 2 2 8" xfId="12572"/>
    <cellStyle name="Total 2 2 2 2 8 2" xfId="12573"/>
    <cellStyle name="Total 2 2 2 2 8 3" xfId="12574"/>
    <cellStyle name="Total 2 2 2 2 8 4" xfId="12575"/>
    <cellStyle name="Total 2 2 2 2 8 5" xfId="12576"/>
    <cellStyle name="Total 2 2 2 2 8 6" xfId="12577"/>
    <cellStyle name="Total 2 2 2 2 8 7" xfId="12578"/>
    <cellStyle name="Total 2 2 2 2 9" xfId="12579"/>
    <cellStyle name="Total 2 2 2 2 9 2" xfId="12580"/>
    <cellStyle name="Total 2 2 2 2 9 3" xfId="12581"/>
    <cellStyle name="Total 2 2 2 2 9 4" xfId="12582"/>
    <cellStyle name="Total 2 2 2 2 9 5" xfId="12583"/>
    <cellStyle name="Total 2 2 2 2 9 6" xfId="12584"/>
    <cellStyle name="Total 2 2 2 2 9 7" xfId="12585"/>
    <cellStyle name="Total 2 2 2 3" xfId="12586"/>
    <cellStyle name="Total 2 2 2 3 10" xfId="12587"/>
    <cellStyle name="Total 2 2 2 3 10 2" xfId="12588"/>
    <cellStyle name="Total 2 2 2 3 10 3" xfId="12589"/>
    <cellStyle name="Total 2 2 2 3 10 4" xfId="12590"/>
    <cellStyle name="Total 2 2 2 3 10 5" xfId="12591"/>
    <cellStyle name="Total 2 2 2 3 10 6" xfId="12592"/>
    <cellStyle name="Total 2 2 2 3 10 7" xfId="12593"/>
    <cellStyle name="Total 2 2 2 3 11" xfId="12594"/>
    <cellStyle name="Total 2 2 2 3 12" xfId="12595"/>
    <cellStyle name="Total 2 2 2 3 13" xfId="12596"/>
    <cellStyle name="Total 2 2 2 3 14" xfId="12597"/>
    <cellStyle name="Total 2 2 2 3 2" xfId="12598"/>
    <cellStyle name="Total 2 2 2 3 2 2" xfId="12599"/>
    <cellStyle name="Total 2 2 2 3 2 3" xfId="12600"/>
    <cellStyle name="Total 2 2 2 3 2 4" xfId="12601"/>
    <cellStyle name="Total 2 2 2 3 2 5" xfId="12602"/>
    <cellStyle name="Total 2 2 2 3 2 6" xfId="12603"/>
    <cellStyle name="Total 2 2 2 3 2 7" xfId="12604"/>
    <cellStyle name="Total 2 2 2 3 3" xfId="12605"/>
    <cellStyle name="Total 2 2 2 3 3 2" xfId="12606"/>
    <cellStyle name="Total 2 2 2 3 3 3" xfId="12607"/>
    <cellStyle name="Total 2 2 2 3 3 4" xfId="12608"/>
    <cellStyle name="Total 2 2 2 3 3 5" xfId="12609"/>
    <cellStyle name="Total 2 2 2 3 3 6" xfId="12610"/>
    <cellStyle name="Total 2 2 2 3 3 7" xfId="12611"/>
    <cellStyle name="Total 2 2 2 3 4" xfId="12612"/>
    <cellStyle name="Total 2 2 2 3 4 2" xfId="12613"/>
    <cellStyle name="Total 2 2 2 3 4 3" xfId="12614"/>
    <cellStyle name="Total 2 2 2 3 4 4" xfId="12615"/>
    <cellStyle name="Total 2 2 2 3 4 5" xfId="12616"/>
    <cellStyle name="Total 2 2 2 3 4 6" xfId="12617"/>
    <cellStyle name="Total 2 2 2 3 4 7" xfId="12618"/>
    <cellStyle name="Total 2 2 2 3 5" xfId="12619"/>
    <cellStyle name="Total 2 2 2 3 5 2" xfId="12620"/>
    <cellStyle name="Total 2 2 2 3 5 3" xfId="12621"/>
    <cellStyle name="Total 2 2 2 3 5 4" xfId="12622"/>
    <cellStyle name="Total 2 2 2 3 5 5" xfId="12623"/>
    <cellStyle name="Total 2 2 2 3 5 6" xfId="12624"/>
    <cellStyle name="Total 2 2 2 3 5 7" xfId="12625"/>
    <cellStyle name="Total 2 2 2 3 6" xfId="12626"/>
    <cellStyle name="Total 2 2 2 3 6 2" xfId="12627"/>
    <cellStyle name="Total 2 2 2 3 6 3" xfId="12628"/>
    <cellStyle name="Total 2 2 2 3 6 4" xfId="12629"/>
    <cellStyle name="Total 2 2 2 3 6 5" xfId="12630"/>
    <cellStyle name="Total 2 2 2 3 6 6" xfId="12631"/>
    <cellStyle name="Total 2 2 2 3 6 7" xfId="12632"/>
    <cellStyle name="Total 2 2 2 3 7" xfId="12633"/>
    <cellStyle name="Total 2 2 2 3 7 2" xfId="12634"/>
    <cellStyle name="Total 2 2 2 3 7 3" xfId="12635"/>
    <cellStyle name="Total 2 2 2 3 7 4" xfId="12636"/>
    <cellStyle name="Total 2 2 2 3 7 5" xfId="12637"/>
    <cellStyle name="Total 2 2 2 3 7 6" xfId="12638"/>
    <cellStyle name="Total 2 2 2 3 7 7" xfId="12639"/>
    <cellStyle name="Total 2 2 2 3 8" xfId="12640"/>
    <cellStyle name="Total 2 2 2 3 8 2" xfId="12641"/>
    <cellStyle name="Total 2 2 2 3 8 3" xfId="12642"/>
    <cellStyle name="Total 2 2 2 3 8 4" xfId="12643"/>
    <cellStyle name="Total 2 2 2 3 8 5" xfId="12644"/>
    <cellStyle name="Total 2 2 2 3 8 6" xfId="12645"/>
    <cellStyle name="Total 2 2 2 3 8 7" xfId="12646"/>
    <cellStyle name="Total 2 2 2 3 9" xfId="12647"/>
    <cellStyle name="Total 2 2 2 3 9 2" xfId="12648"/>
    <cellStyle name="Total 2 2 2 3 9 3" xfId="12649"/>
    <cellStyle name="Total 2 2 2 3 9 4" xfId="12650"/>
    <cellStyle name="Total 2 2 2 3 9 5" xfId="12651"/>
    <cellStyle name="Total 2 2 2 3 9 6" xfId="12652"/>
    <cellStyle name="Total 2 2 2 3 9 7" xfId="12653"/>
    <cellStyle name="Total 2 2 2 4" xfId="12654"/>
    <cellStyle name="Total 2 2 2 4 10" xfId="12655"/>
    <cellStyle name="Total 2 2 2 4 10 2" xfId="12656"/>
    <cellStyle name="Total 2 2 2 4 10 3" xfId="12657"/>
    <cellStyle name="Total 2 2 2 4 10 4" xfId="12658"/>
    <cellStyle name="Total 2 2 2 4 10 5" xfId="12659"/>
    <cellStyle name="Total 2 2 2 4 10 6" xfId="12660"/>
    <cellStyle name="Total 2 2 2 4 10 7" xfId="12661"/>
    <cellStyle name="Total 2 2 2 4 11" xfId="12662"/>
    <cellStyle name="Total 2 2 2 4 12" xfId="12663"/>
    <cellStyle name="Total 2 2 2 4 13" xfId="12664"/>
    <cellStyle name="Total 2 2 2 4 14" xfId="12665"/>
    <cellStyle name="Total 2 2 2 4 2" xfId="12666"/>
    <cellStyle name="Total 2 2 2 4 2 2" xfId="12667"/>
    <cellStyle name="Total 2 2 2 4 2 3" xfId="12668"/>
    <cellStyle name="Total 2 2 2 4 2 4" xfId="12669"/>
    <cellStyle name="Total 2 2 2 4 2 5" xfId="12670"/>
    <cellStyle name="Total 2 2 2 4 2 6" xfId="12671"/>
    <cellStyle name="Total 2 2 2 4 2 7" xfId="12672"/>
    <cellStyle name="Total 2 2 2 4 3" xfId="12673"/>
    <cellStyle name="Total 2 2 2 4 3 2" xfId="12674"/>
    <cellStyle name="Total 2 2 2 4 3 3" xfId="12675"/>
    <cellStyle name="Total 2 2 2 4 3 4" xfId="12676"/>
    <cellStyle name="Total 2 2 2 4 3 5" xfId="12677"/>
    <cellStyle name="Total 2 2 2 4 3 6" xfId="12678"/>
    <cellStyle name="Total 2 2 2 4 3 7" xfId="12679"/>
    <cellStyle name="Total 2 2 2 4 4" xfId="12680"/>
    <cellStyle name="Total 2 2 2 4 4 2" xfId="12681"/>
    <cellStyle name="Total 2 2 2 4 4 3" xfId="12682"/>
    <cellStyle name="Total 2 2 2 4 4 4" xfId="12683"/>
    <cellStyle name="Total 2 2 2 4 4 5" xfId="12684"/>
    <cellStyle name="Total 2 2 2 4 4 6" xfId="12685"/>
    <cellStyle name="Total 2 2 2 4 4 7" xfId="12686"/>
    <cellStyle name="Total 2 2 2 4 5" xfId="12687"/>
    <cellStyle name="Total 2 2 2 4 5 2" xfId="12688"/>
    <cellStyle name="Total 2 2 2 4 5 3" xfId="12689"/>
    <cellStyle name="Total 2 2 2 4 5 4" xfId="12690"/>
    <cellStyle name="Total 2 2 2 4 5 5" xfId="12691"/>
    <cellStyle name="Total 2 2 2 4 5 6" xfId="12692"/>
    <cellStyle name="Total 2 2 2 4 5 7" xfId="12693"/>
    <cellStyle name="Total 2 2 2 4 6" xfId="12694"/>
    <cellStyle name="Total 2 2 2 4 6 2" xfId="12695"/>
    <cellStyle name="Total 2 2 2 4 6 3" xfId="12696"/>
    <cellStyle name="Total 2 2 2 4 6 4" xfId="12697"/>
    <cellStyle name="Total 2 2 2 4 6 5" xfId="12698"/>
    <cellStyle name="Total 2 2 2 4 6 6" xfId="12699"/>
    <cellStyle name="Total 2 2 2 4 6 7" xfId="12700"/>
    <cellStyle name="Total 2 2 2 4 7" xfId="12701"/>
    <cellStyle name="Total 2 2 2 4 7 2" xfId="12702"/>
    <cellStyle name="Total 2 2 2 4 7 3" xfId="12703"/>
    <cellStyle name="Total 2 2 2 4 7 4" xfId="12704"/>
    <cellStyle name="Total 2 2 2 4 7 5" xfId="12705"/>
    <cellStyle name="Total 2 2 2 4 7 6" xfId="12706"/>
    <cellStyle name="Total 2 2 2 4 7 7" xfId="12707"/>
    <cellStyle name="Total 2 2 2 4 8" xfId="12708"/>
    <cellStyle name="Total 2 2 2 4 8 2" xfId="12709"/>
    <cellStyle name="Total 2 2 2 4 8 3" xfId="12710"/>
    <cellStyle name="Total 2 2 2 4 8 4" xfId="12711"/>
    <cellStyle name="Total 2 2 2 4 8 5" xfId="12712"/>
    <cellStyle name="Total 2 2 2 4 8 6" xfId="12713"/>
    <cellStyle name="Total 2 2 2 4 8 7" xfId="12714"/>
    <cellStyle name="Total 2 2 2 4 9" xfId="12715"/>
    <cellStyle name="Total 2 2 2 4 9 2" xfId="12716"/>
    <cellStyle name="Total 2 2 2 4 9 3" xfId="12717"/>
    <cellStyle name="Total 2 2 2 4 9 4" xfId="12718"/>
    <cellStyle name="Total 2 2 2 4 9 5" xfId="12719"/>
    <cellStyle name="Total 2 2 2 4 9 6" xfId="12720"/>
    <cellStyle name="Total 2 2 2 4 9 7" xfId="12721"/>
    <cellStyle name="Total 2 2 2 5" xfId="12722"/>
    <cellStyle name="Total 2 2 2 5 10" xfId="12723"/>
    <cellStyle name="Total 2 2 2 5 10 2" xfId="12724"/>
    <cellStyle name="Total 2 2 2 5 10 3" xfId="12725"/>
    <cellStyle name="Total 2 2 2 5 10 4" xfId="12726"/>
    <cellStyle name="Total 2 2 2 5 10 5" xfId="12727"/>
    <cellStyle name="Total 2 2 2 5 10 6" xfId="12728"/>
    <cellStyle name="Total 2 2 2 5 10 7" xfId="12729"/>
    <cellStyle name="Total 2 2 2 5 11" xfId="12730"/>
    <cellStyle name="Total 2 2 2 5 12" xfId="12731"/>
    <cellStyle name="Total 2 2 2 5 13" xfId="12732"/>
    <cellStyle name="Total 2 2 2 5 14" xfId="12733"/>
    <cellStyle name="Total 2 2 2 5 2" xfId="12734"/>
    <cellStyle name="Total 2 2 2 5 2 2" xfId="12735"/>
    <cellStyle name="Total 2 2 2 5 2 3" xfId="12736"/>
    <cellStyle name="Total 2 2 2 5 2 4" xfId="12737"/>
    <cellStyle name="Total 2 2 2 5 2 5" xfId="12738"/>
    <cellStyle name="Total 2 2 2 5 2 6" xfId="12739"/>
    <cellStyle name="Total 2 2 2 5 2 7" xfId="12740"/>
    <cellStyle name="Total 2 2 2 5 3" xfId="12741"/>
    <cellStyle name="Total 2 2 2 5 3 2" xfId="12742"/>
    <cellStyle name="Total 2 2 2 5 3 3" xfId="12743"/>
    <cellStyle name="Total 2 2 2 5 3 4" xfId="12744"/>
    <cellStyle name="Total 2 2 2 5 3 5" xfId="12745"/>
    <cellStyle name="Total 2 2 2 5 3 6" xfId="12746"/>
    <cellStyle name="Total 2 2 2 5 3 7" xfId="12747"/>
    <cellStyle name="Total 2 2 2 5 4" xfId="12748"/>
    <cellStyle name="Total 2 2 2 5 4 2" xfId="12749"/>
    <cellStyle name="Total 2 2 2 5 4 3" xfId="12750"/>
    <cellStyle name="Total 2 2 2 5 4 4" xfId="12751"/>
    <cellStyle name="Total 2 2 2 5 4 5" xfId="12752"/>
    <cellStyle name="Total 2 2 2 5 4 6" xfId="12753"/>
    <cellStyle name="Total 2 2 2 5 4 7" xfId="12754"/>
    <cellStyle name="Total 2 2 2 5 5" xfId="12755"/>
    <cellStyle name="Total 2 2 2 5 5 2" xfId="12756"/>
    <cellStyle name="Total 2 2 2 5 5 3" xfId="12757"/>
    <cellStyle name="Total 2 2 2 5 5 4" xfId="12758"/>
    <cellStyle name="Total 2 2 2 5 5 5" xfId="12759"/>
    <cellStyle name="Total 2 2 2 5 5 6" xfId="12760"/>
    <cellStyle name="Total 2 2 2 5 5 7" xfId="12761"/>
    <cellStyle name="Total 2 2 2 5 6" xfId="12762"/>
    <cellStyle name="Total 2 2 2 5 6 2" xfId="12763"/>
    <cellStyle name="Total 2 2 2 5 6 3" xfId="12764"/>
    <cellStyle name="Total 2 2 2 5 6 4" xfId="12765"/>
    <cellStyle name="Total 2 2 2 5 6 5" xfId="12766"/>
    <cellStyle name="Total 2 2 2 5 6 6" xfId="12767"/>
    <cellStyle name="Total 2 2 2 5 6 7" xfId="12768"/>
    <cellStyle name="Total 2 2 2 5 7" xfId="12769"/>
    <cellStyle name="Total 2 2 2 5 7 2" xfId="12770"/>
    <cellStyle name="Total 2 2 2 5 7 3" xfId="12771"/>
    <cellStyle name="Total 2 2 2 5 7 4" xfId="12772"/>
    <cellStyle name="Total 2 2 2 5 7 5" xfId="12773"/>
    <cellStyle name="Total 2 2 2 5 7 6" xfId="12774"/>
    <cellStyle name="Total 2 2 2 5 7 7" xfId="12775"/>
    <cellStyle name="Total 2 2 2 5 8" xfId="12776"/>
    <cellStyle name="Total 2 2 2 5 8 2" xfId="12777"/>
    <cellStyle name="Total 2 2 2 5 8 3" xfId="12778"/>
    <cellStyle name="Total 2 2 2 5 8 4" xfId="12779"/>
    <cellStyle name="Total 2 2 2 5 8 5" xfId="12780"/>
    <cellStyle name="Total 2 2 2 5 8 6" xfId="12781"/>
    <cellStyle name="Total 2 2 2 5 8 7" xfId="12782"/>
    <cellStyle name="Total 2 2 2 5 9" xfId="12783"/>
    <cellStyle name="Total 2 2 2 5 9 2" xfId="12784"/>
    <cellStyle name="Total 2 2 2 5 9 3" xfId="12785"/>
    <cellStyle name="Total 2 2 2 5 9 4" xfId="12786"/>
    <cellStyle name="Total 2 2 2 5 9 5" xfId="12787"/>
    <cellStyle name="Total 2 2 2 5 9 6" xfId="12788"/>
    <cellStyle name="Total 2 2 2 5 9 7" xfId="12789"/>
    <cellStyle name="Total 2 2 2 6" xfId="12790"/>
    <cellStyle name="Total 2 2 2 6 10" xfId="12791"/>
    <cellStyle name="Total 2 2 2 6 10 2" xfId="12792"/>
    <cellStyle name="Total 2 2 2 6 10 3" xfId="12793"/>
    <cellStyle name="Total 2 2 2 6 10 4" xfId="12794"/>
    <cellStyle name="Total 2 2 2 6 10 5" xfId="12795"/>
    <cellStyle name="Total 2 2 2 6 10 6" xfId="12796"/>
    <cellStyle name="Total 2 2 2 6 10 7" xfId="12797"/>
    <cellStyle name="Total 2 2 2 6 11" xfId="12798"/>
    <cellStyle name="Total 2 2 2 6 12" xfId="12799"/>
    <cellStyle name="Total 2 2 2 6 13" xfId="12800"/>
    <cellStyle name="Total 2 2 2 6 14" xfId="12801"/>
    <cellStyle name="Total 2 2 2 6 2" xfId="12802"/>
    <cellStyle name="Total 2 2 2 6 2 2" xfId="12803"/>
    <cellStyle name="Total 2 2 2 6 2 3" xfId="12804"/>
    <cellStyle name="Total 2 2 2 6 2 4" xfId="12805"/>
    <cellStyle name="Total 2 2 2 6 2 5" xfId="12806"/>
    <cellStyle name="Total 2 2 2 6 2 6" xfId="12807"/>
    <cellStyle name="Total 2 2 2 6 2 7" xfId="12808"/>
    <cellStyle name="Total 2 2 2 6 3" xfId="12809"/>
    <cellStyle name="Total 2 2 2 6 3 2" xfId="12810"/>
    <cellStyle name="Total 2 2 2 6 3 3" xfId="12811"/>
    <cellStyle name="Total 2 2 2 6 3 4" xfId="12812"/>
    <cellStyle name="Total 2 2 2 6 3 5" xfId="12813"/>
    <cellStyle name="Total 2 2 2 6 3 6" xfId="12814"/>
    <cellStyle name="Total 2 2 2 6 3 7" xfId="12815"/>
    <cellStyle name="Total 2 2 2 6 4" xfId="12816"/>
    <cellStyle name="Total 2 2 2 6 4 2" xfId="12817"/>
    <cellStyle name="Total 2 2 2 6 4 3" xfId="12818"/>
    <cellStyle name="Total 2 2 2 6 4 4" xfId="12819"/>
    <cellStyle name="Total 2 2 2 6 4 5" xfId="12820"/>
    <cellStyle name="Total 2 2 2 6 4 6" xfId="12821"/>
    <cellStyle name="Total 2 2 2 6 4 7" xfId="12822"/>
    <cellStyle name="Total 2 2 2 6 5" xfId="12823"/>
    <cellStyle name="Total 2 2 2 6 5 2" xfId="12824"/>
    <cellStyle name="Total 2 2 2 6 5 3" xfId="12825"/>
    <cellStyle name="Total 2 2 2 6 5 4" xfId="12826"/>
    <cellStyle name="Total 2 2 2 6 5 5" xfId="12827"/>
    <cellStyle name="Total 2 2 2 6 5 6" xfId="12828"/>
    <cellStyle name="Total 2 2 2 6 5 7" xfId="12829"/>
    <cellStyle name="Total 2 2 2 6 6" xfId="12830"/>
    <cellStyle name="Total 2 2 2 6 6 2" xfId="12831"/>
    <cellStyle name="Total 2 2 2 6 6 3" xfId="12832"/>
    <cellStyle name="Total 2 2 2 6 6 4" xfId="12833"/>
    <cellStyle name="Total 2 2 2 6 6 5" xfId="12834"/>
    <cellStyle name="Total 2 2 2 6 6 6" xfId="12835"/>
    <cellStyle name="Total 2 2 2 6 6 7" xfId="12836"/>
    <cellStyle name="Total 2 2 2 6 7" xfId="12837"/>
    <cellStyle name="Total 2 2 2 6 7 2" xfId="12838"/>
    <cellStyle name="Total 2 2 2 6 7 3" xfId="12839"/>
    <cellStyle name="Total 2 2 2 6 7 4" xfId="12840"/>
    <cellStyle name="Total 2 2 2 6 7 5" xfId="12841"/>
    <cellStyle name="Total 2 2 2 6 7 6" xfId="12842"/>
    <cellStyle name="Total 2 2 2 6 7 7" xfId="12843"/>
    <cellStyle name="Total 2 2 2 6 8" xfId="12844"/>
    <cellStyle name="Total 2 2 2 6 8 2" xfId="12845"/>
    <cellStyle name="Total 2 2 2 6 8 3" xfId="12846"/>
    <cellStyle name="Total 2 2 2 6 8 4" xfId="12847"/>
    <cellStyle name="Total 2 2 2 6 8 5" xfId="12848"/>
    <cellStyle name="Total 2 2 2 6 8 6" xfId="12849"/>
    <cellStyle name="Total 2 2 2 6 8 7" xfId="12850"/>
    <cellStyle name="Total 2 2 2 6 9" xfId="12851"/>
    <cellStyle name="Total 2 2 2 6 9 2" xfId="12852"/>
    <cellStyle name="Total 2 2 2 6 9 3" xfId="12853"/>
    <cellStyle name="Total 2 2 2 6 9 4" xfId="12854"/>
    <cellStyle name="Total 2 2 2 6 9 5" xfId="12855"/>
    <cellStyle name="Total 2 2 2 6 9 6" xfId="12856"/>
    <cellStyle name="Total 2 2 2 6 9 7" xfId="12857"/>
    <cellStyle name="Total 2 2 2 7" xfId="12858"/>
    <cellStyle name="Total 2 2 2 7 2" xfId="12859"/>
    <cellStyle name="Total 2 2 2 7 3" xfId="12860"/>
    <cellStyle name="Total 2 2 2 7 4" xfId="12861"/>
    <cellStyle name="Total 2 2 2 7 5" xfId="12862"/>
    <cellStyle name="Total 2 2 2 7 6" xfId="12863"/>
    <cellStyle name="Total 2 2 2 7 7" xfId="12864"/>
    <cellStyle name="Total 2 2 2 8" xfId="12865"/>
    <cellStyle name="Total 2 2 2 8 2" xfId="12866"/>
    <cellStyle name="Total 2 2 2 8 3" xfId="12867"/>
    <cellStyle name="Total 2 2 2 8 4" xfId="12868"/>
    <cellStyle name="Total 2 2 2 8 5" xfId="12869"/>
    <cellStyle name="Total 2 2 2 8 6" xfId="12870"/>
    <cellStyle name="Total 2 2 2 8 7" xfId="12871"/>
    <cellStyle name="Total 2 2 2 9" xfId="12872"/>
    <cellStyle name="Total 2 2 2 9 2" xfId="12873"/>
    <cellStyle name="Total 2 2 2 9 3" xfId="12874"/>
    <cellStyle name="Total 2 2 2 9 4" xfId="12875"/>
    <cellStyle name="Total 2 2 2 9 5" xfId="12876"/>
    <cellStyle name="Total 2 2 2 9 6" xfId="12877"/>
    <cellStyle name="Total 2 2 2 9 7" xfId="12878"/>
    <cellStyle name="Total 2 2 3" xfId="311"/>
    <cellStyle name="Total 2 2 3 10" xfId="12879"/>
    <cellStyle name="Total 2 2 3 10 2" xfId="12880"/>
    <cellStyle name="Total 2 2 3 10 3" xfId="12881"/>
    <cellStyle name="Total 2 2 3 10 4" xfId="12882"/>
    <cellStyle name="Total 2 2 3 10 5" xfId="12883"/>
    <cellStyle name="Total 2 2 3 10 6" xfId="12884"/>
    <cellStyle name="Total 2 2 3 10 7" xfId="12885"/>
    <cellStyle name="Total 2 2 3 11" xfId="12886"/>
    <cellStyle name="Total 2 2 3 11 2" xfId="12887"/>
    <cellStyle name="Total 2 2 3 11 3" xfId="12888"/>
    <cellStyle name="Total 2 2 3 11 4" xfId="12889"/>
    <cellStyle name="Total 2 2 3 11 5" xfId="12890"/>
    <cellStyle name="Total 2 2 3 11 6" xfId="12891"/>
    <cellStyle name="Total 2 2 3 11 7" xfId="12892"/>
    <cellStyle name="Total 2 2 3 12" xfId="12893"/>
    <cellStyle name="Total 2 2 3 12 2" xfId="12894"/>
    <cellStyle name="Total 2 2 3 12 3" xfId="12895"/>
    <cellStyle name="Total 2 2 3 12 4" xfId="12896"/>
    <cellStyle name="Total 2 2 3 12 5" xfId="12897"/>
    <cellStyle name="Total 2 2 3 12 6" xfId="12898"/>
    <cellStyle name="Total 2 2 3 12 7" xfId="12899"/>
    <cellStyle name="Total 2 2 3 13" xfId="12900"/>
    <cellStyle name="Total 2 2 3 13 2" xfId="12901"/>
    <cellStyle name="Total 2 2 3 13 3" xfId="12902"/>
    <cellStyle name="Total 2 2 3 13 4" xfId="12903"/>
    <cellStyle name="Total 2 2 3 13 5" xfId="12904"/>
    <cellStyle name="Total 2 2 3 13 6" xfId="12905"/>
    <cellStyle name="Total 2 2 3 13 7" xfId="12906"/>
    <cellStyle name="Total 2 2 3 14" xfId="12907"/>
    <cellStyle name="Total 2 2 3 15" xfId="12908"/>
    <cellStyle name="Total 2 2 3 16" xfId="12909"/>
    <cellStyle name="Total 2 2 3 17" xfId="12910"/>
    <cellStyle name="Total 2 2 3 2" xfId="12911"/>
    <cellStyle name="Total 2 2 3 2 10" xfId="12912"/>
    <cellStyle name="Total 2 2 3 2 10 2" xfId="12913"/>
    <cellStyle name="Total 2 2 3 2 10 3" xfId="12914"/>
    <cellStyle name="Total 2 2 3 2 10 4" xfId="12915"/>
    <cellStyle name="Total 2 2 3 2 10 5" xfId="12916"/>
    <cellStyle name="Total 2 2 3 2 10 6" xfId="12917"/>
    <cellStyle name="Total 2 2 3 2 10 7" xfId="12918"/>
    <cellStyle name="Total 2 2 3 2 11" xfId="12919"/>
    <cellStyle name="Total 2 2 3 2 12" xfId="12920"/>
    <cellStyle name="Total 2 2 3 2 13" xfId="12921"/>
    <cellStyle name="Total 2 2 3 2 14" xfId="12922"/>
    <cellStyle name="Total 2 2 3 2 2" xfId="12923"/>
    <cellStyle name="Total 2 2 3 2 2 2" xfId="12924"/>
    <cellStyle name="Total 2 2 3 2 2 3" xfId="12925"/>
    <cellStyle name="Total 2 2 3 2 2 4" xfId="12926"/>
    <cellStyle name="Total 2 2 3 2 2 5" xfId="12927"/>
    <cellStyle name="Total 2 2 3 2 2 6" xfId="12928"/>
    <cellStyle name="Total 2 2 3 2 2 7" xfId="12929"/>
    <cellStyle name="Total 2 2 3 2 3" xfId="12930"/>
    <cellStyle name="Total 2 2 3 2 3 2" xfId="12931"/>
    <cellStyle name="Total 2 2 3 2 3 3" xfId="12932"/>
    <cellStyle name="Total 2 2 3 2 3 4" xfId="12933"/>
    <cellStyle name="Total 2 2 3 2 3 5" xfId="12934"/>
    <cellStyle name="Total 2 2 3 2 3 6" xfId="12935"/>
    <cellStyle name="Total 2 2 3 2 3 7" xfId="12936"/>
    <cellStyle name="Total 2 2 3 2 4" xfId="12937"/>
    <cellStyle name="Total 2 2 3 2 4 2" xfId="12938"/>
    <cellStyle name="Total 2 2 3 2 4 3" xfId="12939"/>
    <cellStyle name="Total 2 2 3 2 4 4" xfId="12940"/>
    <cellStyle name="Total 2 2 3 2 4 5" xfId="12941"/>
    <cellStyle name="Total 2 2 3 2 4 6" xfId="12942"/>
    <cellStyle name="Total 2 2 3 2 4 7" xfId="12943"/>
    <cellStyle name="Total 2 2 3 2 5" xfId="12944"/>
    <cellStyle name="Total 2 2 3 2 5 2" xfId="12945"/>
    <cellStyle name="Total 2 2 3 2 5 3" xfId="12946"/>
    <cellStyle name="Total 2 2 3 2 5 4" xfId="12947"/>
    <cellStyle name="Total 2 2 3 2 5 5" xfId="12948"/>
    <cellStyle name="Total 2 2 3 2 5 6" xfId="12949"/>
    <cellStyle name="Total 2 2 3 2 5 7" xfId="12950"/>
    <cellStyle name="Total 2 2 3 2 6" xfId="12951"/>
    <cellStyle name="Total 2 2 3 2 6 2" xfId="12952"/>
    <cellStyle name="Total 2 2 3 2 6 3" xfId="12953"/>
    <cellStyle name="Total 2 2 3 2 6 4" xfId="12954"/>
    <cellStyle name="Total 2 2 3 2 6 5" xfId="12955"/>
    <cellStyle name="Total 2 2 3 2 6 6" xfId="12956"/>
    <cellStyle name="Total 2 2 3 2 6 7" xfId="12957"/>
    <cellStyle name="Total 2 2 3 2 7" xfId="12958"/>
    <cellStyle name="Total 2 2 3 2 7 2" xfId="12959"/>
    <cellStyle name="Total 2 2 3 2 7 3" xfId="12960"/>
    <cellStyle name="Total 2 2 3 2 7 4" xfId="12961"/>
    <cellStyle name="Total 2 2 3 2 7 5" xfId="12962"/>
    <cellStyle name="Total 2 2 3 2 7 6" xfId="12963"/>
    <cellStyle name="Total 2 2 3 2 7 7" xfId="12964"/>
    <cellStyle name="Total 2 2 3 2 8" xfId="12965"/>
    <cellStyle name="Total 2 2 3 2 8 2" xfId="12966"/>
    <cellStyle name="Total 2 2 3 2 8 3" xfId="12967"/>
    <cellStyle name="Total 2 2 3 2 8 4" xfId="12968"/>
    <cellStyle name="Total 2 2 3 2 8 5" xfId="12969"/>
    <cellStyle name="Total 2 2 3 2 8 6" xfId="12970"/>
    <cellStyle name="Total 2 2 3 2 8 7" xfId="12971"/>
    <cellStyle name="Total 2 2 3 2 9" xfId="12972"/>
    <cellStyle name="Total 2 2 3 2 9 2" xfId="12973"/>
    <cellStyle name="Total 2 2 3 2 9 3" xfId="12974"/>
    <cellStyle name="Total 2 2 3 2 9 4" xfId="12975"/>
    <cellStyle name="Total 2 2 3 2 9 5" xfId="12976"/>
    <cellStyle name="Total 2 2 3 2 9 6" xfId="12977"/>
    <cellStyle name="Total 2 2 3 2 9 7" xfId="12978"/>
    <cellStyle name="Total 2 2 3 3" xfId="12979"/>
    <cellStyle name="Total 2 2 3 3 10" xfId="12980"/>
    <cellStyle name="Total 2 2 3 3 10 2" xfId="12981"/>
    <cellStyle name="Total 2 2 3 3 10 3" xfId="12982"/>
    <cellStyle name="Total 2 2 3 3 10 4" xfId="12983"/>
    <cellStyle name="Total 2 2 3 3 10 5" xfId="12984"/>
    <cellStyle name="Total 2 2 3 3 10 6" xfId="12985"/>
    <cellStyle name="Total 2 2 3 3 10 7" xfId="12986"/>
    <cellStyle name="Total 2 2 3 3 11" xfId="12987"/>
    <cellStyle name="Total 2 2 3 3 12" xfId="12988"/>
    <cellStyle name="Total 2 2 3 3 13" xfId="12989"/>
    <cellStyle name="Total 2 2 3 3 14" xfId="12990"/>
    <cellStyle name="Total 2 2 3 3 2" xfId="12991"/>
    <cellStyle name="Total 2 2 3 3 2 2" xfId="12992"/>
    <cellStyle name="Total 2 2 3 3 2 3" xfId="12993"/>
    <cellStyle name="Total 2 2 3 3 2 4" xfId="12994"/>
    <cellStyle name="Total 2 2 3 3 2 5" xfId="12995"/>
    <cellStyle name="Total 2 2 3 3 2 6" xfId="12996"/>
    <cellStyle name="Total 2 2 3 3 2 7" xfId="12997"/>
    <cellStyle name="Total 2 2 3 3 3" xfId="12998"/>
    <cellStyle name="Total 2 2 3 3 3 2" xfId="12999"/>
    <cellStyle name="Total 2 2 3 3 3 3" xfId="13000"/>
    <cellStyle name="Total 2 2 3 3 3 4" xfId="13001"/>
    <cellStyle name="Total 2 2 3 3 3 5" xfId="13002"/>
    <cellStyle name="Total 2 2 3 3 3 6" xfId="13003"/>
    <cellStyle name="Total 2 2 3 3 3 7" xfId="13004"/>
    <cellStyle name="Total 2 2 3 3 4" xfId="13005"/>
    <cellStyle name="Total 2 2 3 3 4 2" xfId="13006"/>
    <cellStyle name="Total 2 2 3 3 4 3" xfId="13007"/>
    <cellStyle name="Total 2 2 3 3 4 4" xfId="13008"/>
    <cellStyle name="Total 2 2 3 3 4 5" xfId="13009"/>
    <cellStyle name="Total 2 2 3 3 4 6" xfId="13010"/>
    <cellStyle name="Total 2 2 3 3 4 7" xfId="13011"/>
    <cellStyle name="Total 2 2 3 3 5" xfId="13012"/>
    <cellStyle name="Total 2 2 3 3 5 2" xfId="13013"/>
    <cellStyle name="Total 2 2 3 3 5 3" xfId="13014"/>
    <cellStyle name="Total 2 2 3 3 5 4" xfId="13015"/>
    <cellStyle name="Total 2 2 3 3 5 5" xfId="13016"/>
    <cellStyle name="Total 2 2 3 3 5 6" xfId="13017"/>
    <cellStyle name="Total 2 2 3 3 5 7" xfId="13018"/>
    <cellStyle name="Total 2 2 3 3 6" xfId="13019"/>
    <cellStyle name="Total 2 2 3 3 6 2" xfId="13020"/>
    <cellStyle name="Total 2 2 3 3 6 3" xfId="13021"/>
    <cellStyle name="Total 2 2 3 3 6 4" xfId="13022"/>
    <cellStyle name="Total 2 2 3 3 6 5" xfId="13023"/>
    <cellStyle name="Total 2 2 3 3 6 6" xfId="13024"/>
    <cellStyle name="Total 2 2 3 3 6 7" xfId="13025"/>
    <cellStyle name="Total 2 2 3 3 7" xfId="13026"/>
    <cellStyle name="Total 2 2 3 3 7 2" xfId="13027"/>
    <cellStyle name="Total 2 2 3 3 7 3" xfId="13028"/>
    <cellStyle name="Total 2 2 3 3 7 4" xfId="13029"/>
    <cellStyle name="Total 2 2 3 3 7 5" xfId="13030"/>
    <cellStyle name="Total 2 2 3 3 7 6" xfId="13031"/>
    <cellStyle name="Total 2 2 3 3 7 7" xfId="13032"/>
    <cellStyle name="Total 2 2 3 3 8" xfId="13033"/>
    <cellStyle name="Total 2 2 3 3 8 2" xfId="13034"/>
    <cellStyle name="Total 2 2 3 3 8 3" xfId="13035"/>
    <cellStyle name="Total 2 2 3 3 8 4" xfId="13036"/>
    <cellStyle name="Total 2 2 3 3 8 5" xfId="13037"/>
    <cellStyle name="Total 2 2 3 3 8 6" xfId="13038"/>
    <cellStyle name="Total 2 2 3 3 8 7" xfId="13039"/>
    <cellStyle name="Total 2 2 3 3 9" xfId="13040"/>
    <cellStyle name="Total 2 2 3 3 9 2" xfId="13041"/>
    <cellStyle name="Total 2 2 3 3 9 3" xfId="13042"/>
    <cellStyle name="Total 2 2 3 3 9 4" xfId="13043"/>
    <cellStyle name="Total 2 2 3 3 9 5" xfId="13044"/>
    <cellStyle name="Total 2 2 3 3 9 6" xfId="13045"/>
    <cellStyle name="Total 2 2 3 3 9 7" xfId="13046"/>
    <cellStyle name="Total 2 2 3 4" xfId="13047"/>
    <cellStyle name="Total 2 2 3 4 10" xfId="13048"/>
    <cellStyle name="Total 2 2 3 4 10 2" xfId="13049"/>
    <cellStyle name="Total 2 2 3 4 10 3" xfId="13050"/>
    <cellStyle name="Total 2 2 3 4 10 4" xfId="13051"/>
    <cellStyle name="Total 2 2 3 4 10 5" xfId="13052"/>
    <cellStyle name="Total 2 2 3 4 10 6" xfId="13053"/>
    <cellStyle name="Total 2 2 3 4 10 7" xfId="13054"/>
    <cellStyle name="Total 2 2 3 4 11" xfId="13055"/>
    <cellStyle name="Total 2 2 3 4 12" xfId="13056"/>
    <cellStyle name="Total 2 2 3 4 13" xfId="13057"/>
    <cellStyle name="Total 2 2 3 4 14" xfId="13058"/>
    <cellStyle name="Total 2 2 3 4 2" xfId="13059"/>
    <cellStyle name="Total 2 2 3 4 2 2" xfId="13060"/>
    <cellStyle name="Total 2 2 3 4 2 3" xfId="13061"/>
    <cellStyle name="Total 2 2 3 4 2 4" xfId="13062"/>
    <cellStyle name="Total 2 2 3 4 2 5" xfId="13063"/>
    <cellStyle name="Total 2 2 3 4 2 6" xfId="13064"/>
    <cellStyle name="Total 2 2 3 4 2 7" xfId="13065"/>
    <cellStyle name="Total 2 2 3 4 3" xfId="13066"/>
    <cellStyle name="Total 2 2 3 4 3 2" xfId="13067"/>
    <cellStyle name="Total 2 2 3 4 3 3" xfId="13068"/>
    <cellStyle name="Total 2 2 3 4 3 4" xfId="13069"/>
    <cellStyle name="Total 2 2 3 4 3 5" xfId="13070"/>
    <cellStyle name="Total 2 2 3 4 3 6" xfId="13071"/>
    <cellStyle name="Total 2 2 3 4 3 7" xfId="13072"/>
    <cellStyle name="Total 2 2 3 4 4" xfId="13073"/>
    <cellStyle name="Total 2 2 3 4 4 2" xfId="13074"/>
    <cellStyle name="Total 2 2 3 4 4 3" xfId="13075"/>
    <cellStyle name="Total 2 2 3 4 4 4" xfId="13076"/>
    <cellStyle name="Total 2 2 3 4 4 5" xfId="13077"/>
    <cellStyle name="Total 2 2 3 4 4 6" xfId="13078"/>
    <cellStyle name="Total 2 2 3 4 4 7" xfId="13079"/>
    <cellStyle name="Total 2 2 3 4 5" xfId="13080"/>
    <cellStyle name="Total 2 2 3 4 5 2" xfId="13081"/>
    <cellStyle name="Total 2 2 3 4 5 3" xfId="13082"/>
    <cellStyle name="Total 2 2 3 4 5 4" xfId="13083"/>
    <cellStyle name="Total 2 2 3 4 5 5" xfId="13084"/>
    <cellStyle name="Total 2 2 3 4 5 6" xfId="13085"/>
    <cellStyle name="Total 2 2 3 4 5 7" xfId="13086"/>
    <cellStyle name="Total 2 2 3 4 6" xfId="13087"/>
    <cellStyle name="Total 2 2 3 4 6 2" xfId="13088"/>
    <cellStyle name="Total 2 2 3 4 6 3" xfId="13089"/>
    <cellStyle name="Total 2 2 3 4 6 4" xfId="13090"/>
    <cellStyle name="Total 2 2 3 4 6 5" xfId="13091"/>
    <cellStyle name="Total 2 2 3 4 6 6" xfId="13092"/>
    <cellStyle name="Total 2 2 3 4 6 7" xfId="13093"/>
    <cellStyle name="Total 2 2 3 4 7" xfId="13094"/>
    <cellStyle name="Total 2 2 3 4 7 2" xfId="13095"/>
    <cellStyle name="Total 2 2 3 4 7 3" xfId="13096"/>
    <cellStyle name="Total 2 2 3 4 7 4" xfId="13097"/>
    <cellStyle name="Total 2 2 3 4 7 5" xfId="13098"/>
    <cellStyle name="Total 2 2 3 4 7 6" xfId="13099"/>
    <cellStyle name="Total 2 2 3 4 7 7" xfId="13100"/>
    <cellStyle name="Total 2 2 3 4 8" xfId="13101"/>
    <cellStyle name="Total 2 2 3 4 8 2" xfId="13102"/>
    <cellStyle name="Total 2 2 3 4 8 3" xfId="13103"/>
    <cellStyle name="Total 2 2 3 4 8 4" xfId="13104"/>
    <cellStyle name="Total 2 2 3 4 8 5" xfId="13105"/>
    <cellStyle name="Total 2 2 3 4 8 6" xfId="13106"/>
    <cellStyle name="Total 2 2 3 4 8 7" xfId="13107"/>
    <cellStyle name="Total 2 2 3 4 9" xfId="13108"/>
    <cellStyle name="Total 2 2 3 4 9 2" xfId="13109"/>
    <cellStyle name="Total 2 2 3 4 9 3" xfId="13110"/>
    <cellStyle name="Total 2 2 3 4 9 4" xfId="13111"/>
    <cellStyle name="Total 2 2 3 4 9 5" xfId="13112"/>
    <cellStyle name="Total 2 2 3 4 9 6" xfId="13113"/>
    <cellStyle name="Total 2 2 3 4 9 7" xfId="13114"/>
    <cellStyle name="Total 2 2 3 5" xfId="13115"/>
    <cellStyle name="Total 2 2 3 5 10" xfId="13116"/>
    <cellStyle name="Total 2 2 3 5 10 2" xfId="13117"/>
    <cellStyle name="Total 2 2 3 5 10 3" xfId="13118"/>
    <cellStyle name="Total 2 2 3 5 10 4" xfId="13119"/>
    <cellStyle name="Total 2 2 3 5 10 5" xfId="13120"/>
    <cellStyle name="Total 2 2 3 5 10 6" xfId="13121"/>
    <cellStyle name="Total 2 2 3 5 10 7" xfId="13122"/>
    <cellStyle name="Total 2 2 3 5 11" xfId="13123"/>
    <cellStyle name="Total 2 2 3 5 12" xfId="13124"/>
    <cellStyle name="Total 2 2 3 5 13" xfId="13125"/>
    <cellStyle name="Total 2 2 3 5 14" xfId="13126"/>
    <cellStyle name="Total 2 2 3 5 2" xfId="13127"/>
    <cellStyle name="Total 2 2 3 5 2 2" xfId="13128"/>
    <cellStyle name="Total 2 2 3 5 2 3" xfId="13129"/>
    <cellStyle name="Total 2 2 3 5 2 4" xfId="13130"/>
    <cellStyle name="Total 2 2 3 5 2 5" xfId="13131"/>
    <cellStyle name="Total 2 2 3 5 2 6" xfId="13132"/>
    <cellStyle name="Total 2 2 3 5 2 7" xfId="13133"/>
    <cellStyle name="Total 2 2 3 5 3" xfId="13134"/>
    <cellStyle name="Total 2 2 3 5 3 2" xfId="13135"/>
    <cellStyle name="Total 2 2 3 5 3 3" xfId="13136"/>
    <cellStyle name="Total 2 2 3 5 3 4" xfId="13137"/>
    <cellStyle name="Total 2 2 3 5 3 5" xfId="13138"/>
    <cellStyle name="Total 2 2 3 5 3 6" xfId="13139"/>
    <cellStyle name="Total 2 2 3 5 3 7" xfId="13140"/>
    <cellStyle name="Total 2 2 3 5 4" xfId="13141"/>
    <cellStyle name="Total 2 2 3 5 4 2" xfId="13142"/>
    <cellStyle name="Total 2 2 3 5 4 3" xfId="13143"/>
    <cellStyle name="Total 2 2 3 5 4 4" xfId="13144"/>
    <cellStyle name="Total 2 2 3 5 4 5" xfId="13145"/>
    <cellStyle name="Total 2 2 3 5 4 6" xfId="13146"/>
    <cellStyle name="Total 2 2 3 5 4 7" xfId="13147"/>
    <cellStyle name="Total 2 2 3 5 5" xfId="13148"/>
    <cellStyle name="Total 2 2 3 5 5 2" xfId="13149"/>
    <cellStyle name="Total 2 2 3 5 5 3" xfId="13150"/>
    <cellStyle name="Total 2 2 3 5 5 4" xfId="13151"/>
    <cellStyle name="Total 2 2 3 5 5 5" xfId="13152"/>
    <cellStyle name="Total 2 2 3 5 5 6" xfId="13153"/>
    <cellStyle name="Total 2 2 3 5 5 7" xfId="13154"/>
    <cellStyle name="Total 2 2 3 5 6" xfId="13155"/>
    <cellStyle name="Total 2 2 3 5 6 2" xfId="13156"/>
    <cellStyle name="Total 2 2 3 5 6 3" xfId="13157"/>
    <cellStyle name="Total 2 2 3 5 6 4" xfId="13158"/>
    <cellStyle name="Total 2 2 3 5 6 5" xfId="13159"/>
    <cellStyle name="Total 2 2 3 5 6 6" xfId="13160"/>
    <cellStyle name="Total 2 2 3 5 6 7" xfId="13161"/>
    <cellStyle name="Total 2 2 3 5 7" xfId="13162"/>
    <cellStyle name="Total 2 2 3 5 7 2" xfId="13163"/>
    <cellStyle name="Total 2 2 3 5 7 3" xfId="13164"/>
    <cellStyle name="Total 2 2 3 5 7 4" xfId="13165"/>
    <cellStyle name="Total 2 2 3 5 7 5" xfId="13166"/>
    <cellStyle name="Total 2 2 3 5 7 6" xfId="13167"/>
    <cellStyle name="Total 2 2 3 5 7 7" xfId="13168"/>
    <cellStyle name="Total 2 2 3 5 8" xfId="13169"/>
    <cellStyle name="Total 2 2 3 5 8 2" xfId="13170"/>
    <cellStyle name="Total 2 2 3 5 8 3" xfId="13171"/>
    <cellStyle name="Total 2 2 3 5 8 4" xfId="13172"/>
    <cellStyle name="Total 2 2 3 5 8 5" xfId="13173"/>
    <cellStyle name="Total 2 2 3 5 8 6" xfId="13174"/>
    <cellStyle name="Total 2 2 3 5 8 7" xfId="13175"/>
    <cellStyle name="Total 2 2 3 5 9" xfId="13176"/>
    <cellStyle name="Total 2 2 3 5 9 2" xfId="13177"/>
    <cellStyle name="Total 2 2 3 5 9 3" xfId="13178"/>
    <cellStyle name="Total 2 2 3 5 9 4" xfId="13179"/>
    <cellStyle name="Total 2 2 3 5 9 5" xfId="13180"/>
    <cellStyle name="Total 2 2 3 5 9 6" xfId="13181"/>
    <cellStyle name="Total 2 2 3 5 9 7" xfId="13182"/>
    <cellStyle name="Total 2 2 3 6" xfId="13183"/>
    <cellStyle name="Total 2 2 3 6 2" xfId="13184"/>
    <cellStyle name="Total 2 2 3 6 3" xfId="13185"/>
    <cellStyle name="Total 2 2 3 6 4" xfId="13186"/>
    <cellStyle name="Total 2 2 3 6 5" xfId="13187"/>
    <cellStyle name="Total 2 2 3 6 6" xfId="13188"/>
    <cellStyle name="Total 2 2 3 6 7" xfId="13189"/>
    <cellStyle name="Total 2 2 3 7" xfId="13190"/>
    <cellStyle name="Total 2 2 3 7 2" xfId="13191"/>
    <cellStyle name="Total 2 2 3 7 3" xfId="13192"/>
    <cellStyle name="Total 2 2 3 7 4" xfId="13193"/>
    <cellStyle name="Total 2 2 3 7 5" xfId="13194"/>
    <cellStyle name="Total 2 2 3 7 6" xfId="13195"/>
    <cellStyle name="Total 2 2 3 7 7" xfId="13196"/>
    <cellStyle name="Total 2 2 3 8" xfId="13197"/>
    <cellStyle name="Total 2 2 3 8 2" xfId="13198"/>
    <cellStyle name="Total 2 2 3 8 3" xfId="13199"/>
    <cellStyle name="Total 2 2 3 8 4" xfId="13200"/>
    <cellStyle name="Total 2 2 3 8 5" xfId="13201"/>
    <cellStyle name="Total 2 2 3 8 6" xfId="13202"/>
    <cellStyle name="Total 2 2 3 8 7" xfId="13203"/>
    <cellStyle name="Total 2 2 3 9" xfId="13204"/>
    <cellStyle name="Total 2 2 3 9 2" xfId="13205"/>
    <cellStyle name="Total 2 2 3 9 3" xfId="13206"/>
    <cellStyle name="Total 2 2 3 9 4" xfId="13207"/>
    <cellStyle name="Total 2 2 3 9 5" xfId="13208"/>
    <cellStyle name="Total 2 2 3 9 6" xfId="13209"/>
    <cellStyle name="Total 2 2 3 9 7" xfId="13210"/>
    <cellStyle name="Total 2 2 4" xfId="13211"/>
    <cellStyle name="Total 2 2 4 10" xfId="13212"/>
    <cellStyle name="Total 2 2 4 10 2" xfId="13213"/>
    <cellStyle name="Total 2 2 4 10 3" xfId="13214"/>
    <cellStyle name="Total 2 2 4 10 4" xfId="13215"/>
    <cellStyle name="Total 2 2 4 10 5" xfId="13216"/>
    <cellStyle name="Total 2 2 4 10 6" xfId="13217"/>
    <cellStyle name="Total 2 2 4 10 7" xfId="13218"/>
    <cellStyle name="Total 2 2 4 11" xfId="13219"/>
    <cellStyle name="Total 2 2 4 12" xfId="13220"/>
    <cellStyle name="Total 2 2 4 13" xfId="13221"/>
    <cellStyle name="Total 2 2 4 14" xfId="13222"/>
    <cellStyle name="Total 2 2 4 2" xfId="13223"/>
    <cellStyle name="Total 2 2 4 2 2" xfId="13224"/>
    <cellStyle name="Total 2 2 4 2 3" xfId="13225"/>
    <cellStyle name="Total 2 2 4 2 4" xfId="13226"/>
    <cellStyle name="Total 2 2 4 2 5" xfId="13227"/>
    <cellStyle name="Total 2 2 4 2 6" xfId="13228"/>
    <cellStyle name="Total 2 2 4 2 7" xfId="13229"/>
    <cellStyle name="Total 2 2 4 3" xfId="13230"/>
    <cellStyle name="Total 2 2 4 3 2" xfId="13231"/>
    <cellStyle name="Total 2 2 4 3 3" xfId="13232"/>
    <cellStyle name="Total 2 2 4 3 4" xfId="13233"/>
    <cellStyle name="Total 2 2 4 3 5" xfId="13234"/>
    <cellStyle name="Total 2 2 4 3 6" xfId="13235"/>
    <cellStyle name="Total 2 2 4 3 7" xfId="13236"/>
    <cellStyle name="Total 2 2 4 4" xfId="13237"/>
    <cellStyle name="Total 2 2 4 4 2" xfId="13238"/>
    <cellStyle name="Total 2 2 4 4 3" xfId="13239"/>
    <cellStyle name="Total 2 2 4 4 4" xfId="13240"/>
    <cellStyle name="Total 2 2 4 4 5" xfId="13241"/>
    <cellStyle name="Total 2 2 4 4 6" xfId="13242"/>
    <cellStyle name="Total 2 2 4 4 7" xfId="13243"/>
    <cellStyle name="Total 2 2 4 5" xfId="13244"/>
    <cellStyle name="Total 2 2 4 5 2" xfId="13245"/>
    <cellStyle name="Total 2 2 4 5 3" xfId="13246"/>
    <cellStyle name="Total 2 2 4 5 4" xfId="13247"/>
    <cellStyle name="Total 2 2 4 5 5" xfId="13248"/>
    <cellStyle name="Total 2 2 4 5 6" xfId="13249"/>
    <cellStyle name="Total 2 2 4 5 7" xfId="13250"/>
    <cellStyle name="Total 2 2 4 6" xfId="13251"/>
    <cellStyle name="Total 2 2 4 6 2" xfId="13252"/>
    <cellStyle name="Total 2 2 4 6 3" xfId="13253"/>
    <cellStyle name="Total 2 2 4 6 4" xfId="13254"/>
    <cellStyle name="Total 2 2 4 6 5" xfId="13255"/>
    <cellStyle name="Total 2 2 4 6 6" xfId="13256"/>
    <cellStyle name="Total 2 2 4 6 7" xfId="13257"/>
    <cellStyle name="Total 2 2 4 7" xfId="13258"/>
    <cellStyle name="Total 2 2 4 7 2" xfId="13259"/>
    <cellStyle name="Total 2 2 4 7 3" xfId="13260"/>
    <cellStyle name="Total 2 2 4 7 4" xfId="13261"/>
    <cellStyle name="Total 2 2 4 7 5" xfId="13262"/>
    <cellStyle name="Total 2 2 4 7 6" xfId="13263"/>
    <cellStyle name="Total 2 2 4 7 7" xfId="13264"/>
    <cellStyle name="Total 2 2 4 8" xfId="13265"/>
    <cellStyle name="Total 2 2 4 8 2" xfId="13266"/>
    <cellStyle name="Total 2 2 4 8 3" xfId="13267"/>
    <cellStyle name="Total 2 2 4 8 4" xfId="13268"/>
    <cellStyle name="Total 2 2 4 8 5" xfId="13269"/>
    <cellStyle name="Total 2 2 4 8 6" xfId="13270"/>
    <cellStyle name="Total 2 2 4 8 7" xfId="13271"/>
    <cellStyle name="Total 2 2 4 9" xfId="13272"/>
    <cellStyle name="Total 2 2 4 9 2" xfId="13273"/>
    <cellStyle name="Total 2 2 4 9 3" xfId="13274"/>
    <cellStyle name="Total 2 2 4 9 4" xfId="13275"/>
    <cellStyle name="Total 2 2 4 9 5" xfId="13276"/>
    <cellStyle name="Total 2 2 4 9 6" xfId="13277"/>
    <cellStyle name="Total 2 2 4 9 7" xfId="13278"/>
    <cellStyle name="Total 2 2 5" xfId="13279"/>
    <cellStyle name="Total 2 2 5 10" xfId="13280"/>
    <cellStyle name="Total 2 2 5 10 2" xfId="13281"/>
    <cellStyle name="Total 2 2 5 10 3" xfId="13282"/>
    <cellStyle name="Total 2 2 5 10 4" xfId="13283"/>
    <cellStyle name="Total 2 2 5 10 5" xfId="13284"/>
    <cellStyle name="Total 2 2 5 10 6" xfId="13285"/>
    <cellStyle name="Total 2 2 5 10 7" xfId="13286"/>
    <cellStyle name="Total 2 2 5 11" xfId="13287"/>
    <cellStyle name="Total 2 2 5 12" xfId="13288"/>
    <cellStyle name="Total 2 2 5 13" xfId="13289"/>
    <cellStyle name="Total 2 2 5 14" xfId="13290"/>
    <cellStyle name="Total 2 2 5 2" xfId="13291"/>
    <cellStyle name="Total 2 2 5 2 2" xfId="13292"/>
    <cellStyle name="Total 2 2 5 2 3" xfId="13293"/>
    <cellStyle name="Total 2 2 5 2 4" xfId="13294"/>
    <cellStyle name="Total 2 2 5 2 5" xfId="13295"/>
    <cellStyle name="Total 2 2 5 2 6" xfId="13296"/>
    <cellStyle name="Total 2 2 5 2 7" xfId="13297"/>
    <cellStyle name="Total 2 2 5 3" xfId="13298"/>
    <cellStyle name="Total 2 2 5 3 2" xfId="13299"/>
    <cellStyle name="Total 2 2 5 3 3" xfId="13300"/>
    <cellStyle name="Total 2 2 5 3 4" xfId="13301"/>
    <cellStyle name="Total 2 2 5 3 5" xfId="13302"/>
    <cellStyle name="Total 2 2 5 3 6" xfId="13303"/>
    <cellStyle name="Total 2 2 5 3 7" xfId="13304"/>
    <cellStyle name="Total 2 2 5 4" xfId="13305"/>
    <cellStyle name="Total 2 2 5 4 2" xfId="13306"/>
    <cellStyle name="Total 2 2 5 4 3" xfId="13307"/>
    <cellStyle name="Total 2 2 5 4 4" xfId="13308"/>
    <cellStyle name="Total 2 2 5 4 5" xfId="13309"/>
    <cellStyle name="Total 2 2 5 4 6" xfId="13310"/>
    <cellStyle name="Total 2 2 5 4 7" xfId="13311"/>
    <cellStyle name="Total 2 2 5 5" xfId="13312"/>
    <cellStyle name="Total 2 2 5 5 2" xfId="13313"/>
    <cellStyle name="Total 2 2 5 5 3" xfId="13314"/>
    <cellStyle name="Total 2 2 5 5 4" xfId="13315"/>
    <cellStyle name="Total 2 2 5 5 5" xfId="13316"/>
    <cellStyle name="Total 2 2 5 5 6" xfId="13317"/>
    <cellStyle name="Total 2 2 5 5 7" xfId="13318"/>
    <cellStyle name="Total 2 2 5 6" xfId="13319"/>
    <cellStyle name="Total 2 2 5 6 2" xfId="13320"/>
    <cellStyle name="Total 2 2 5 6 3" xfId="13321"/>
    <cellStyle name="Total 2 2 5 6 4" xfId="13322"/>
    <cellStyle name="Total 2 2 5 6 5" xfId="13323"/>
    <cellStyle name="Total 2 2 5 6 6" xfId="13324"/>
    <cellStyle name="Total 2 2 5 6 7" xfId="13325"/>
    <cellStyle name="Total 2 2 5 7" xfId="13326"/>
    <cellStyle name="Total 2 2 5 7 2" xfId="13327"/>
    <cellStyle name="Total 2 2 5 7 3" xfId="13328"/>
    <cellStyle name="Total 2 2 5 7 4" xfId="13329"/>
    <cellStyle name="Total 2 2 5 7 5" xfId="13330"/>
    <cellStyle name="Total 2 2 5 7 6" xfId="13331"/>
    <cellStyle name="Total 2 2 5 7 7" xfId="13332"/>
    <cellStyle name="Total 2 2 5 8" xfId="13333"/>
    <cellStyle name="Total 2 2 5 8 2" xfId="13334"/>
    <cellStyle name="Total 2 2 5 8 3" xfId="13335"/>
    <cellStyle name="Total 2 2 5 8 4" xfId="13336"/>
    <cellStyle name="Total 2 2 5 8 5" xfId="13337"/>
    <cellStyle name="Total 2 2 5 8 6" xfId="13338"/>
    <cellStyle name="Total 2 2 5 8 7" xfId="13339"/>
    <cellStyle name="Total 2 2 5 9" xfId="13340"/>
    <cellStyle name="Total 2 2 5 9 2" xfId="13341"/>
    <cellStyle name="Total 2 2 5 9 3" xfId="13342"/>
    <cellStyle name="Total 2 2 5 9 4" xfId="13343"/>
    <cellStyle name="Total 2 2 5 9 5" xfId="13344"/>
    <cellStyle name="Total 2 2 5 9 6" xfId="13345"/>
    <cellStyle name="Total 2 2 5 9 7" xfId="13346"/>
    <cellStyle name="Total 2 2 6" xfId="13347"/>
    <cellStyle name="Total 2 2 6 10" xfId="13348"/>
    <cellStyle name="Total 2 2 6 10 2" xfId="13349"/>
    <cellStyle name="Total 2 2 6 10 3" xfId="13350"/>
    <cellStyle name="Total 2 2 6 10 4" xfId="13351"/>
    <cellStyle name="Total 2 2 6 10 5" xfId="13352"/>
    <cellStyle name="Total 2 2 6 10 6" xfId="13353"/>
    <cellStyle name="Total 2 2 6 10 7" xfId="13354"/>
    <cellStyle name="Total 2 2 6 11" xfId="13355"/>
    <cellStyle name="Total 2 2 6 12" xfId="13356"/>
    <cellStyle name="Total 2 2 6 13" xfId="13357"/>
    <cellStyle name="Total 2 2 6 14" xfId="13358"/>
    <cellStyle name="Total 2 2 6 2" xfId="13359"/>
    <cellStyle name="Total 2 2 6 2 2" xfId="13360"/>
    <cellStyle name="Total 2 2 6 2 3" xfId="13361"/>
    <cellStyle name="Total 2 2 6 2 4" xfId="13362"/>
    <cellStyle name="Total 2 2 6 2 5" xfId="13363"/>
    <cellStyle name="Total 2 2 6 2 6" xfId="13364"/>
    <cellStyle name="Total 2 2 6 2 7" xfId="13365"/>
    <cellStyle name="Total 2 2 6 3" xfId="13366"/>
    <cellStyle name="Total 2 2 6 3 2" xfId="13367"/>
    <cellStyle name="Total 2 2 6 3 3" xfId="13368"/>
    <cellStyle name="Total 2 2 6 3 4" xfId="13369"/>
    <cellStyle name="Total 2 2 6 3 5" xfId="13370"/>
    <cellStyle name="Total 2 2 6 3 6" xfId="13371"/>
    <cellStyle name="Total 2 2 6 3 7" xfId="13372"/>
    <cellStyle name="Total 2 2 6 4" xfId="13373"/>
    <cellStyle name="Total 2 2 6 4 2" xfId="13374"/>
    <cellStyle name="Total 2 2 6 4 3" xfId="13375"/>
    <cellStyle name="Total 2 2 6 4 4" xfId="13376"/>
    <cellStyle name="Total 2 2 6 4 5" xfId="13377"/>
    <cellStyle name="Total 2 2 6 4 6" xfId="13378"/>
    <cellStyle name="Total 2 2 6 4 7" xfId="13379"/>
    <cellStyle name="Total 2 2 6 5" xfId="13380"/>
    <cellStyle name="Total 2 2 6 5 2" xfId="13381"/>
    <cellStyle name="Total 2 2 6 5 3" xfId="13382"/>
    <cellStyle name="Total 2 2 6 5 4" xfId="13383"/>
    <cellStyle name="Total 2 2 6 5 5" xfId="13384"/>
    <cellStyle name="Total 2 2 6 5 6" xfId="13385"/>
    <cellStyle name="Total 2 2 6 5 7" xfId="13386"/>
    <cellStyle name="Total 2 2 6 6" xfId="13387"/>
    <cellStyle name="Total 2 2 6 6 2" xfId="13388"/>
    <cellStyle name="Total 2 2 6 6 3" xfId="13389"/>
    <cellStyle name="Total 2 2 6 6 4" xfId="13390"/>
    <cellStyle name="Total 2 2 6 6 5" xfId="13391"/>
    <cellStyle name="Total 2 2 6 6 6" xfId="13392"/>
    <cellStyle name="Total 2 2 6 6 7" xfId="13393"/>
    <cellStyle name="Total 2 2 6 7" xfId="13394"/>
    <cellStyle name="Total 2 2 6 7 2" xfId="13395"/>
    <cellStyle name="Total 2 2 6 7 3" xfId="13396"/>
    <cellStyle name="Total 2 2 6 7 4" xfId="13397"/>
    <cellStyle name="Total 2 2 6 7 5" xfId="13398"/>
    <cellStyle name="Total 2 2 6 7 6" xfId="13399"/>
    <cellStyle name="Total 2 2 6 7 7" xfId="13400"/>
    <cellStyle name="Total 2 2 6 8" xfId="13401"/>
    <cellStyle name="Total 2 2 6 8 2" xfId="13402"/>
    <cellStyle name="Total 2 2 6 8 3" xfId="13403"/>
    <cellStyle name="Total 2 2 6 8 4" xfId="13404"/>
    <cellStyle name="Total 2 2 6 8 5" xfId="13405"/>
    <cellStyle name="Total 2 2 6 8 6" xfId="13406"/>
    <cellStyle name="Total 2 2 6 8 7" xfId="13407"/>
    <cellStyle name="Total 2 2 6 9" xfId="13408"/>
    <cellStyle name="Total 2 2 6 9 2" xfId="13409"/>
    <cellStyle name="Total 2 2 6 9 3" xfId="13410"/>
    <cellStyle name="Total 2 2 6 9 4" xfId="13411"/>
    <cellStyle name="Total 2 2 6 9 5" xfId="13412"/>
    <cellStyle name="Total 2 2 6 9 6" xfId="13413"/>
    <cellStyle name="Total 2 2 6 9 7" xfId="13414"/>
    <cellStyle name="Total 2 2 7" xfId="13415"/>
    <cellStyle name="Total 2 2 7 10" xfId="13416"/>
    <cellStyle name="Total 2 2 7 10 2" xfId="13417"/>
    <cellStyle name="Total 2 2 7 10 3" xfId="13418"/>
    <cellStyle name="Total 2 2 7 10 4" xfId="13419"/>
    <cellStyle name="Total 2 2 7 10 5" xfId="13420"/>
    <cellStyle name="Total 2 2 7 10 6" xfId="13421"/>
    <cellStyle name="Total 2 2 7 10 7" xfId="13422"/>
    <cellStyle name="Total 2 2 7 11" xfId="13423"/>
    <cellStyle name="Total 2 2 7 12" xfId="13424"/>
    <cellStyle name="Total 2 2 7 13" xfId="13425"/>
    <cellStyle name="Total 2 2 7 14" xfId="13426"/>
    <cellStyle name="Total 2 2 7 2" xfId="13427"/>
    <cellStyle name="Total 2 2 7 2 2" xfId="13428"/>
    <cellStyle name="Total 2 2 7 2 3" xfId="13429"/>
    <cellStyle name="Total 2 2 7 2 4" xfId="13430"/>
    <cellStyle name="Total 2 2 7 2 5" xfId="13431"/>
    <cellStyle name="Total 2 2 7 2 6" xfId="13432"/>
    <cellStyle name="Total 2 2 7 2 7" xfId="13433"/>
    <cellStyle name="Total 2 2 7 3" xfId="13434"/>
    <cellStyle name="Total 2 2 7 3 2" xfId="13435"/>
    <cellStyle name="Total 2 2 7 3 3" xfId="13436"/>
    <cellStyle name="Total 2 2 7 3 4" xfId="13437"/>
    <cellStyle name="Total 2 2 7 3 5" xfId="13438"/>
    <cellStyle name="Total 2 2 7 3 6" xfId="13439"/>
    <cellStyle name="Total 2 2 7 3 7" xfId="13440"/>
    <cellStyle name="Total 2 2 7 4" xfId="13441"/>
    <cellStyle name="Total 2 2 7 4 2" xfId="13442"/>
    <cellStyle name="Total 2 2 7 4 3" xfId="13443"/>
    <cellStyle name="Total 2 2 7 4 4" xfId="13444"/>
    <cellStyle name="Total 2 2 7 4 5" xfId="13445"/>
    <cellStyle name="Total 2 2 7 4 6" xfId="13446"/>
    <cellStyle name="Total 2 2 7 4 7" xfId="13447"/>
    <cellStyle name="Total 2 2 7 5" xfId="13448"/>
    <cellStyle name="Total 2 2 7 5 2" xfId="13449"/>
    <cellStyle name="Total 2 2 7 5 3" xfId="13450"/>
    <cellStyle name="Total 2 2 7 5 4" xfId="13451"/>
    <cellStyle name="Total 2 2 7 5 5" xfId="13452"/>
    <cellStyle name="Total 2 2 7 5 6" xfId="13453"/>
    <cellStyle name="Total 2 2 7 5 7" xfId="13454"/>
    <cellStyle name="Total 2 2 7 6" xfId="13455"/>
    <cellStyle name="Total 2 2 7 6 2" xfId="13456"/>
    <cellStyle name="Total 2 2 7 6 3" xfId="13457"/>
    <cellStyle name="Total 2 2 7 6 4" xfId="13458"/>
    <cellStyle name="Total 2 2 7 6 5" xfId="13459"/>
    <cellStyle name="Total 2 2 7 6 6" xfId="13460"/>
    <cellStyle name="Total 2 2 7 6 7" xfId="13461"/>
    <cellStyle name="Total 2 2 7 7" xfId="13462"/>
    <cellStyle name="Total 2 2 7 7 2" xfId="13463"/>
    <cellStyle name="Total 2 2 7 7 3" xfId="13464"/>
    <cellStyle name="Total 2 2 7 7 4" xfId="13465"/>
    <cellStyle name="Total 2 2 7 7 5" xfId="13466"/>
    <cellStyle name="Total 2 2 7 7 6" xfId="13467"/>
    <cellStyle name="Total 2 2 7 7 7" xfId="13468"/>
    <cellStyle name="Total 2 2 7 8" xfId="13469"/>
    <cellStyle name="Total 2 2 7 8 2" xfId="13470"/>
    <cellStyle name="Total 2 2 7 8 3" xfId="13471"/>
    <cellStyle name="Total 2 2 7 8 4" xfId="13472"/>
    <cellStyle name="Total 2 2 7 8 5" xfId="13473"/>
    <cellStyle name="Total 2 2 7 8 6" xfId="13474"/>
    <cellStyle name="Total 2 2 7 8 7" xfId="13475"/>
    <cellStyle name="Total 2 2 7 9" xfId="13476"/>
    <cellStyle name="Total 2 2 7 9 2" xfId="13477"/>
    <cellStyle name="Total 2 2 7 9 3" xfId="13478"/>
    <cellStyle name="Total 2 2 7 9 4" xfId="13479"/>
    <cellStyle name="Total 2 2 7 9 5" xfId="13480"/>
    <cellStyle name="Total 2 2 7 9 6" xfId="13481"/>
    <cellStyle name="Total 2 2 7 9 7" xfId="13482"/>
    <cellStyle name="Total 2 2 8" xfId="13483"/>
    <cellStyle name="Total 2 2 8 2" xfId="13484"/>
    <cellStyle name="Total 2 2 8 3" xfId="13485"/>
    <cellStyle name="Total 2 2 8 4" xfId="13486"/>
    <cellStyle name="Total 2 2 8 5" xfId="13487"/>
    <cellStyle name="Total 2 2 8 6" xfId="13488"/>
    <cellStyle name="Total 2 2 8 7" xfId="13489"/>
    <cellStyle name="Total 2 2 9" xfId="13490"/>
    <cellStyle name="Total 2 2 9 2" xfId="13491"/>
    <cellStyle name="Total 2 2 9 3" xfId="13492"/>
    <cellStyle name="Total 2 2 9 4" xfId="13493"/>
    <cellStyle name="Total 2 2 9 5" xfId="13494"/>
    <cellStyle name="Total 2 2 9 6" xfId="13495"/>
    <cellStyle name="Total 2 2 9 7" xfId="13496"/>
    <cellStyle name="Total 2 3" xfId="208"/>
    <cellStyle name="Total 2 3 10" xfId="13497"/>
    <cellStyle name="Total 2 3 10 2" xfId="13498"/>
    <cellStyle name="Total 2 3 10 3" xfId="13499"/>
    <cellStyle name="Total 2 3 10 4" xfId="13500"/>
    <cellStyle name="Total 2 3 10 5" xfId="13501"/>
    <cellStyle name="Total 2 3 10 6" xfId="13502"/>
    <cellStyle name="Total 2 3 10 7" xfId="13503"/>
    <cellStyle name="Total 2 3 11" xfId="13504"/>
    <cellStyle name="Total 2 3 11 2" xfId="13505"/>
    <cellStyle name="Total 2 3 11 3" xfId="13506"/>
    <cellStyle name="Total 2 3 11 4" xfId="13507"/>
    <cellStyle name="Total 2 3 11 5" xfId="13508"/>
    <cellStyle name="Total 2 3 11 6" xfId="13509"/>
    <cellStyle name="Total 2 3 11 7" xfId="13510"/>
    <cellStyle name="Total 2 3 12" xfId="13511"/>
    <cellStyle name="Total 2 3 12 2" xfId="13512"/>
    <cellStyle name="Total 2 3 12 3" xfId="13513"/>
    <cellStyle name="Total 2 3 12 4" xfId="13514"/>
    <cellStyle name="Total 2 3 12 5" xfId="13515"/>
    <cellStyle name="Total 2 3 12 6" xfId="13516"/>
    <cellStyle name="Total 2 3 12 7" xfId="13517"/>
    <cellStyle name="Total 2 3 13" xfId="13518"/>
    <cellStyle name="Total 2 3 13 2" xfId="13519"/>
    <cellStyle name="Total 2 3 13 3" xfId="13520"/>
    <cellStyle name="Total 2 3 13 4" xfId="13521"/>
    <cellStyle name="Total 2 3 13 5" xfId="13522"/>
    <cellStyle name="Total 2 3 13 6" xfId="13523"/>
    <cellStyle name="Total 2 3 13 7" xfId="13524"/>
    <cellStyle name="Total 2 3 14" xfId="13525"/>
    <cellStyle name="Total 2 3 15" xfId="13526"/>
    <cellStyle name="Total 2 3 16" xfId="13527"/>
    <cellStyle name="Total 2 3 2" xfId="313"/>
    <cellStyle name="Total 2 3 2 10" xfId="13528"/>
    <cellStyle name="Total 2 3 2 10 2" xfId="13529"/>
    <cellStyle name="Total 2 3 2 10 3" xfId="13530"/>
    <cellStyle name="Total 2 3 2 10 4" xfId="13531"/>
    <cellStyle name="Total 2 3 2 10 5" xfId="13532"/>
    <cellStyle name="Total 2 3 2 10 6" xfId="13533"/>
    <cellStyle name="Total 2 3 2 10 7" xfId="13534"/>
    <cellStyle name="Total 2 3 2 11" xfId="13535"/>
    <cellStyle name="Total 2 3 2 11 2" xfId="13536"/>
    <cellStyle name="Total 2 3 2 11 3" xfId="13537"/>
    <cellStyle name="Total 2 3 2 11 4" xfId="13538"/>
    <cellStyle name="Total 2 3 2 11 5" xfId="13539"/>
    <cellStyle name="Total 2 3 2 11 6" xfId="13540"/>
    <cellStyle name="Total 2 3 2 11 7" xfId="13541"/>
    <cellStyle name="Total 2 3 2 12" xfId="13542"/>
    <cellStyle name="Total 2 3 2 12 2" xfId="13543"/>
    <cellStyle name="Total 2 3 2 12 3" xfId="13544"/>
    <cellStyle name="Total 2 3 2 12 4" xfId="13545"/>
    <cellStyle name="Total 2 3 2 12 5" xfId="13546"/>
    <cellStyle name="Total 2 3 2 12 6" xfId="13547"/>
    <cellStyle name="Total 2 3 2 12 7" xfId="13548"/>
    <cellStyle name="Total 2 3 2 13" xfId="13549"/>
    <cellStyle name="Total 2 3 2 13 2" xfId="13550"/>
    <cellStyle name="Total 2 3 2 13 3" xfId="13551"/>
    <cellStyle name="Total 2 3 2 13 4" xfId="13552"/>
    <cellStyle name="Total 2 3 2 13 5" xfId="13553"/>
    <cellStyle name="Total 2 3 2 13 6" xfId="13554"/>
    <cellStyle name="Total 2 3 2 13 7" xfId="13555"/>
    <cellStyle name="Total 2 3 2 14" xfId="13556"/>
    <cellStyle name="Total 2 3 2 15" xfId="13557"/>
    <cellStyle name="Total 2 3 2 16" xfId="13558"/>
    <cellStyle name="Total 2 3 2 17" xfId="13559"/>
    <cellStyle name="Total 2 3 2 2" xfId="13560"/>
    <cellStyle name="Total 2 3 2 2 10" xfId="13561"/>
    <cellStyle name="Total 2 3 2 2 10 2" xfId="13562"/>
    <cellStyle name="Total 2 3 2 2 10 3" xfId="13563"/>
    <cellStyle name="Total 2 3 2 2 10 4" xfId="13564"/>
    <cellStyle name="Total 2 3 2 2 10 5" xfId="13565"/>
    <cellStyle name="Total 2 3 2 2 10 6" xfId="13566"/>
    <cellStyle name="Total 2 3 2 2 10 7" xfId="13567"/>
    <cellStyle name="Total 2 3 2 2 11" xfId="13568"/>
    <cellStyle name="Total 2 3 2 2 12" xfId="13569"/>
    <cellStyle name="Total 2 3 2 2 13" xfId="13570"/>
    <cellStyle name="Total 2 3 2 2 14" xfId="13571"/>
    <cellStyle name="Total 2 3 2 2 2" xfId="13572"/>
    <cellStyle name="Total 2 3 2 2 2 2" xfId="13573"/>
    <cellStyle name="Total 2 3 2 2 2 3" xfId="13574"/>
    <cellStyle name="Total 2 3 2 2 2 4" xfId="13575"/>
    <cellStyle name="Total 2 3 2 2 2 5" xfId="13576"/>
    <cellStyle name="Total 2 3 2 2 2 6" xfId="13577"/>
    <cellStyle name="Total 2 3 2 2 2 7" xfId="13578"/>
    <cellStyle name="Total 2 3 2 2 3" xfId="13579"/>
    <cellStyle name="Total 2 3 2 2 3 2" xfId="13580"/>
    <cellStyle name="Total 2 3 2 2 3 3" xfId="13581"/>
    <cellStyle name="Total 2 3 2 2 3 4" xfId="13582"/>
    <cellStyle name="Total 2 3 2 2 3 5" xfId="13583"/>
    <cellStyle name="Total 2 3 2 2 3 6" xfId="13584"/>
    <cellStyle name="Total 2 3 2 2 3 7" xfId="13585"/>
    <cellStyle name="Total 2 3 2 2 4" xfId="13586"/>
    <cellStyle name="Total 2 3 2 2 4 2" xfId="13587"/>
    <cellStyle name="Total 2 3 2 2 4 3" xfId="13588"/>
    <cellStyle name="Total 2 3 2 2 4 4" xfId="13589"/>
    <cellStyle name="Total 2 3 2 2 4 5" xfId="13590"/>
    <cellStyle name="Total 2 3 2 2 4 6" xfId="13591"/>
    <cellStyle name="Total 2 3 2 2 4 7" xfId="13592"/>
    <cellStyle name="Total 2 3 2 2 5" xfId="13593"/>
    <cellStyle name="Total 2 3 2 2 5 2" xfId="13594"/>
    <cellStyle name="Total 2 3 2 2 5 3" xfId="13595"/>
    <cellStyle name="Total 2 3 2 2 5 4" xfId="13596"/>
    <cellStyle name="Total 2 3 2 2 5 5" xfId="13597"/>
    <cellStyle name="Total 2 3 2 2 5 6" xfId="13598"/>
    <cellStyle name="Total 2 3 2 2 5 7" xfId="13599"/>
    <cellStyle name="Total 2 3 2 2 6" xfId="13600"/>
    <cellStyle name="Total 2 3 2 2 6 2" xfId="13601"/>
    <cellStyle name="Total 2 3 2 2 6 3" xfId="13602"/>
    <cellStyle name="Total 2 3 2 2 6 4" xfId="13603"/>
    <cellStyle name="Total 2 3 2 2 6 5" xfId="13604"/>
    <cellStyle name="Total 2 3 2 2 6 6" xfId="13605"/>
    <cellStyle name="Total 2 3 2 2 6 7" xfId="13606"/>
    <cellStyle name="Total 2 3 2 2 7" xfId="13607"/>
    <cellStyle name="Total 2 3 2 2 7 2" xfId="13608"/>
    <cellStyle name="Total 2 3 2 2 7 3" xfId="13609"/>
    <cellStyle name="Total 2 3 2 2 7 4" xfId="13610"/>
    <cellStyle name="Total 2 3 2 2 7 5" xfId="13611"/>
    <cellStyle name="Total 2 3 2 2 7 6" xfId="13612"/>
    <cellStyle name="Total 2 3 2 2 7 7" xfId="13613"/>
    <cellStyle name="Total 2 3 2 2 8" xfId="13614"/>
    <cellStyle name="Total 2 3 2 2 8 2" xfId="13615"/>
    <cellStyle name="Total 2 3 2 2 8 3" xfId="13616"/>
    <cellStyle name="Total 2 3 2 2 8 4" xfId="13617"/>
    <cellStyle name="Total 2 3 2 2 8 5" xfId="13618"/>
    <cellStyle name="Total 2 3 2 2 8 6" xfId="13619"/>
    <cellStyle name="Total 2 3 2 2 8 7" xfId="13620"/>
    <cellStyle name="Total 2 3 2 2 9" xfId="13621"/>
    <cellStyle name="Total 2 3 2 2 9 2" xfId="13622"/>
    <cellStyle name="Total 2 3 2 2 9 3" xfId="13623"/>
    <cellStyle name="Total 2 3 2 2 9 4" xfId="13624"/>
    <cellStyle name="Total 2 3 2 2 9 5" xfId="13625"/>
    <cellStyle name="Total 2 3 2 2 9 6" xfId="13626"/>
    <cellStyle name="Total 2 3 2 2 9 7" xfId="13627"/>
    <cellStyle name="Total 2 3 2 3" xfId="13628"/>
    <cellStyle name="Total 2 3 2 3 10" xfId="13629"/>
    <cellStyle name="Total 2 3 2 3 10 2" xfId="13630"/>
    <cellStyle name="Total 2 3 2 3 10 3" xfId="13631"/>
    <cellStyle name="Total 2 3 2 3 10 4" xfId="13632"/>
    <cellStyle name="Total 2 3 2 3 10 5" xfId="13633"/>
    <cellStyle name="Total 2 3 2 3 10 6" xfId="13634"/>
    <cellStyle name="Total 2 3 2 3 10 7" xfId="13635"/>
    <cellStyle name="Total 2 3 2 3 11" xfId="13636"/>
    <cellStyle name="Total 2 3 2 3 12" xfId="13637"/>
    <cellStyle name="Total 2 3 2 3 13" xfId="13638"/>
    <cellStyle name="Total 2 3 2 3 14" xfId="13639"/>
    <cellStyle name="Total 2 3 2 3 2" xfId="13640"/>
    <cellStyle name="Total 2 3 2 3 2 2" xfId="13641"/>
    <cellStyle name="Total 2 3 2 3 2 3" xfId="13642"/>
    <cellStyle name="Total 2 3 2 3 2 4" xfId="13643"/>
    <cellStyle name="Total 2 3 2 3 2 5" xfId="13644"/>
    <cellStyle name="Total 2 3 2 3 2 6" xfId="13645"/>
    <cellStyle name="Total 2 3 2 3 2 7" xfId="13646"/>
    <cellStyle name="Total 2 3 2 3 3" xfId="13647"/>
    <cellStyle name="Total 2 3 2 3 3 2" xfId="13648"/>
    <cellStyle name="Total 2 3 2 3 3 3" xfId="13649"/>
    <cellStyle name="Total 2 3 2 3 3 4" xfId="13650"/>
    <cellStyle name="Total 2 3 2 3 3 5" xfId="13651"/>
    <cellStyle name="Total 2 3 2 3 3 6" xfId="13652"/>
    <cellStyle name="Total 2 3 2 3 3 7" xfId="13653"/>
    <cellStyle name="Total 2 3 2 3 4" xfId="13654"/>
    <cellStyle name="Total 2 3 2 3 4 2" xfId="13655"/>
    <cellStyle name="Total 2 3 2 3 4 3" xfId="13656"/>
    <cellStyle name="Total 2 3 2 3 4 4" xfId="13657"/>
    <cellStyle name="Total 2 3 2 3 4 5" xfId="13658"/>
    <cellStyle name="Total 2 3 2 3 4 6" xfId="13659"/>
    <cellStyle name="Total 2 3 2 3 4 7" xfId="13660"/>
    <cellStyle name="Total 2 3 2 3 5" xfId="13661"/>
    <cellStyle name="Total 2 3 2 3 5 2" xfId="13662"/>
    <cellStyle name="Total 2 3 2 3 5 3" xfId="13663"/>
    <cellStyle name="Total 2 3 2 3 5 4" xfId="13664"/>
    <cellStyle name="Total 2 3 2 3 5 5" xfId="13665"/>
    <cellStyle name="Total 2 3 2 3 5 6" xfId="13666"/>
    <cellStyle name="Total 2 3 2 3 5 7" xfId="13667"/>
    <cellStyle name="Total 2 3 2 3 6" xfId="13668"/>
    <cellStyle name="Total 2 3 2 3 6 2" xfId="13669"/>
    <cellStyle name="Total 2 3 2 3 6 3" xfId="13670"/>
    <cellStyle name="Total 2 3 2 3 6 4" xfId="13671"/>
    <cellStyle name="Total 2 3 2 3 6 5" xfId="13672"/>
    <cellStyle name="Total 2 3 2 3 6 6" xfId="13673"/>
    <cellStyle name="Total 2 3 2 3 6 7" xfId="13674"/>
    <cellStyle name="Total 2 3 2 3 7" xfId="13675"/>
    <cellStyle name="Total 2 3 2 3 7 2" xfId="13676"/>
    <cellStyle name="Total 2 3 2 3 7 3" xfId="13677"/>
    <cellStyle name="Total 2 3 2 3 7 4" xfId="13678"/>
    <cellStyle name="Total 2 3 2 3 7 5" xfId="13679"/>
    <cellStyle name="Total 2 3 2 3 7 6" xfId="13680"/>
    <cellStyle name="Total 2 3 2 3 7 7" xfId="13681"/>
    <cellStyle name="Total 2 3 2 3 8" xfId="13682"/>
    <cellStyle name="Total 2 3 2 3 8 2" xfId="13683"/>
    <cellStyle name="Total 2 3 2 3 8 3" xfId="13684"/>
    <cellStyle name="Total 2 3 2 3 8 4" xfId="13685"/>
    <cellStyle name="Total 2 3 2 3 8 5" xfId="13686"/>
    <cellStyle name="Total 2 3 2 3 8 6" xfId="13687"/>
    <cellStyle name="Total 2 3 2 3 8 7" xfId="13688"/>
    <cellStyle name="Total 2 3 2 3 9" xfId="13689"/>
    <cellStyle name="Total 2 3 2 3 9 2" xfId="13690"/>
    <cellStyle name="Total 2 3 2 3 9 3" xfId="13691"/>
    <cellStyle name="Total 2 3 2 3 9 4" xfId="13692"/>
    <cellStyle name="Total 2 3 2 3 9 5" xfId="13693"/>
    <cellStyle name="Total 2 3 2 3 9 6" xfId="13694"/>
    <cellStyle name="Total 2 3 2 3 9 7" xfId="13695"/>
    <cellStyle name="Total 2 3 2 4" xfId="13696"/>
    <cellStyle name="Total 2 3 2 4 10" xfId="13697"/>
    <cellStyle name="Total 2 3 2 4 10 2" xfId="13698"/>
    <cellStyle name="Total 2 3 2 4 10 3" xfId="13699"/>
    <cellStyle name="Total 2 3 2 4 10 4" xfId="13700"/>
    <cellStyle name="Total 2 3 2 4 10 5" xfId="13701"/>
    <cellStyle name="Total 2 3 2 4 10 6" xfId="13702"/>
    <cellStyle name="Total 2 3 2 4 10 7" xfId="13703"/>
    <cellStyle name="Total 2 3 2 4 11" xfId="13704"/>
    <cellStyle name="Total 2 3 2 4 12" xfId="13705"/>
    <cellStyle name="Total 2 3 2 4 13" xfId="13706"/>
    <cellStyle name="Total 2 3 2 4 14" xfId="13707"/>
    <cellStyle name="Total 2 3 2 4 2" xfId="13708"/>
    <cellStyle name="Total 2 3 2 4 2 2" xfId="13709"/>
    <cellStyle name="Total 2 3 2 4 2 3" xfId="13710"/>
    <cellStyle name="Total 2 3 2 4 2 4" xfId="13711"/>
    <cellStyle name="Total 2 3 2 4 2 5" xfId="13712"/>
    <cellStyle name="Total 2 3 2 4 2 6" xfId="13713"/>
    <cellStyle name="Total 2 3 2 4 2 7" xfId="13714"/>
    <cellStyle name="Total 2 3 2 4 3" xfId="13715"/>
    <cellStyle name="Total 2 3 2 4 3 2" xfId="13716"/>
    <cellStyle name="Total 2 3 2 4 3 3" xfId="13717"/>
    <cellStyle name="Total 2 3 2 4 3 4" xfId="13718"/>
    <cellStyle name="Total 2 3 2 4 3 5" xfId="13719"/>
    <cellStyle name="Total 2 3 2 4 3 6" xfId="13720"/>
    <cellStyle name="Total 2 3 2 4 3 7" xfId="13721"/>
    <cellStyle name="Total 2 3 2 4 4" xfId="13722"/>
    <cellStyle name="Total 2 3 2 4 4 2" xfId="13723"/>
    <cellStyle name="Total 2 3 2 4 4 3" xfId="13724"/>
    <cellStyle name="Total 2 3 2 4 4 4" xfId="13725"/>
    <cellStyle name="Total 2 3 2 4 4 5" xfId="13726"/>
    <cellStyle name="Total 2 3 2 4 4 6" xfId="13727"/>
    <cellStyle name="Total 2 3 2 4 4 7" xfId="13728"/>
    <cellStyle name="Total 2 3 2 4 5" xfId="13729"/>
    <cellStyle name="Total 2 3 2 4 5 2" xfId="13730"/>
    <cellStyle name="Total 2 3 2 4 5 3" xfId="13731"/>
    <cellStyle name="Total 2 3 2 4 5 4" xfId="13732"/>
    <cellStyle name="Total 2 3 2 4 5 5" xfId="13733"/>
    <cellStyle name="Total 2 3 2 4 5 6" xfId="13734"/>
    <cellStyle name="Total 2 3 2 4 5 7" xfId="13735"/>
    <cellStyle name="Total 2 3 2 4 6" xfId="13736"/>
    <cellStyle name="Total 2 3 2 4 6 2" xfId="13737"/>
    <cellStyle name="Total 2 3 2 4 6 3" xfId="13738"/>
    <cellStyle name="Total 2 3 2 4 6 4" xfId="13739"/>
    <cellStyle name="Total 2 3 2 4 6 5" xfId="13740"/>
    <cellStyle name="Total 2 3 2 4 6 6" xfId="13741"/>
    <cellStyle name="Total 2 3 2 4 6 7" xfId="13742"/>
    <cellStyle name="Total 2 3 2 4 7" xfId="13743"/>
    <cellStyle name="Total 2 3 2 4 7 2" xfId="13744"/>
    <cellStyle name="Total 2 3 2 4 7 3" xfId="13745"/>
    <cellStyle name="Total 2 3 2 4 7 4" xfId="13746"/>
    <cellStyle name="Total 2 3 2 4 7 5" xfId="13747"/>
    <cellStyle name="Total 2 3 2 4 7 6" xfId="13748"/>
    <cellStyle name="Total 2 3 2 4 7 7" xfId="13749"/>
    <cellStyle name="Total 2 3 2 4 8" xfId="13750"/>
    <cellStyle name="Total 2 3 2 4 8 2" xfId="13751"/>
    <cellStyle name="Total 2 3 2 4 8 3" xfId="13752"/>
    <cellStyle name="Total 2 3 2 4 8 4" xfId="13753"/>
    <cellStyle name="Total 2 3 2 4 8 5" xfId="13754"/>
    <cellStyle name="Total 2 3 2 4 8 6" xfId="13755"/>
    <cellStyle name="Total 2 3 2 4 8 7" xfId="13756"/>
    <cellStyle name="Total 2 3 2 4 9" xfId="13757"/>
    <cellStyle name="Total 2 3 2 4 9 2" xfId="13758"/>
    <cellStyle name="Total 2 3 2 4 9 3" xfId="13759"/>
    <cellStyle name="Total 2 3 2 4 9 4" xfId="13760"/>
    <cellStyle name="Total 2 3 2 4 9 5" xfId="13761"/>
    <cellStyle name="Total 2 3 2 4 9 6" xfId="13762"/>
    <cellStyle name="Total 2 3 2 4 9 7" xfId="13763"/>
    <cellStyle name="Total 2 3 2 5" xfId="13764"/>
    <cellStyle name="Total 2 3 2 5 10" xfId="13765"/>
    <cellStyle name="Total 2 3 2 5 10 2" xfId="13766"/>
    <cellStyle name="Total 2 3 2 5 10 3" xfId="13767"/>
    <cellStyle name="Total 2 3 2 5 10 4" xfId="13768"/>
    <cellStyle name="Total 2 3 2 5 10 5" xfId="13769"/>
    <cellStyle name="Total 2 3 2 5 10 6" xfId="13770"/>
    <cellStyle name="Total 2 3 2 5 10 7" xfId="13771"/>
    <cellStyle name="Total 2 3 2 5 11" xfId="13772"/>
    <cellStyle name="Total 2 3 2 5 12" xfId="13773"/>
    <cellStyle name="Total 2 3 2 5 13" xfId="13774"/>
    <cellStyle name="Total 2 3 2 5 14" xfId="13775"/>
    <cellStyle name="Total 2 3 2 5 2" xfId="13776"/>
    <cellStyle name="Total 2 3 2 5 2 2" xfId="13777"/>
    <cellStyle name="Total 2 3 2 5 2 3" xfId="13778"/>
    <cellStyle name="Total 2 3 2 5 2 4" xfId="13779"/>
    <cellStyle name="Total 2 3 2 5 2 5" xfId="13780"/>
    <cellStyle name="Total 2 3 2 5 2 6" xfId="13781"/>
    <cellStyle name="Total 2 3 2 5 2 7" xfId="13782"/>
    <cellStyle name="Total 2 3 2 5 3" xfId="13783"/>
    <cellStyle name="Total 2 3 2 5 3 2" xfId="13784"/>
    <cellStyle name="Total 2 3 2 5 3 3" xfId="13785"/>
    <cellStyle name="Total 2 3 2 5 3 4" xfId="13786"/>
    <cellStyle name="Total 2 3 2 5 3 5" xfId="13787"/>
    <cellStyle name="Total 2 3 2 5 3 6" xfId="13788"/>
    <cellStyle name="Total 2 3 2 5 3 7" xfId="13789"/>
    <cellStyle name="Total 2 3 2 5 4" xfId="13790"/>
    <cellStyle name="Total 2 3 2 5 4 2" xfId="13791"/>
    <cellStyle name="Total 2 3 2 5 4 3" xfId="13792"/>
    <cellStyle name="Total 2 3 2 5 4 4" xfId="13793"/>
    <cellStyle name="Total 2 3 2 5 4 5" xfId="13794"/>
    <cellStyle name="Total 2 3 2 5 4 6" xfId="13795"/>
    <cellStyle name="Total 2 3 2 5 4 7" xfId="13796"/>
    <cellStyle name="Total 2 3 2 5 5" xfId="13797"/>
    <cellStyle name="Total 2 3 2 5 5 2" xfId="13798"/>
    <cellStyle name="Total 2 3 2 5 5 3" xfId="13799"/>
    <cellStyle name="Total 2 3 2 5 5 4" xfId="13800"/>
    <cellStyle name="Total 2 3 2 5 5 5" xfId="13801"/>
    <cellStyle name="Total 2 3 2 5 5 6" xfId="13802"/>
    <cellStyle name="Total 2 3 2 5 5 7" xfId="13803"/>
    <cellStyle name="Total 2 3 2 5 6" xfId="13804"/>
    <cellStyle name="Total 2 3 2 5 6 2" xfId="13805"/>
    <cellStyle name="Total 2 3 2 5 6 3" xfId="13806"/>
    <cellStyle name="Total 2 3 2 5 6 4" xfId="13807"/>
    <cellStyle name="Total 2 3 2 5 6 5" xfId="13808"/>
    <cellStyle name="Total 2 3 2 5 6 6" xfId="13809"/>
    <cellStyle name="Total 2 3 2 5 6 7" xfId="13810"/>
    <cellStyle name="Total 2 3 2 5 7" xfId="13811"/>
    <cellStyle name="Total 2 3 2 5 7 2" xfId="13812"/>
    <cellStyle name="Total 2 3 2 5 7 3" xfId="13813"/>
    <cellStyle name="Total 2 3 2 5 7 4" xfId="13814"/>
    <cellStyle name="Total 2 3 2 5 7 5" xfId="13815"/>
    <cellStyle name="Total 2 3 2 5 7 6" xfId="13816"/>
    <cellStyle name="Total 2 3 2 5 7 7" xfId="13817"/>
    <cellStyle name="Total 2 3 2 5 8" xfId="13818"/>
    <cellStyle name="Total 2 3 2 5 8 2" xfId="13819"/>
    <cellStyle name="Total 2 3 2 5 8 3" xfId="13820"/>
    <cellStyle name="Total 2 3 2 5 8 4" xfId="13821"/>
    <cellStyle name="Total 2 3 2 5 8 5" xfId="13822"/>
    <cellStyle name="Total 2 3 2 5 8 6" xfId="13823"/>
    <cellStyle name="Total 2 3 2 5 8 7" xfId="13824"/>
    <cellStyle name="Total 2 3 2 5 9" xfId="13825"/>
    <cellStyle name="Total 2 3 2 5 9 2" xfId="13826"/>
    <cellStyle name="Total 2 3 2 5 9 3" xfId="13827"/>
    <cellStyle name="Total 2 3 2 5 9 4" xfId="13828"/>
    <cellStyle name="Total 2 3 2 5 9 5" xfId="13829"/>
    <cellStyle name="Total 2 3 2 5 9 6" xfId="13830"/>
    <cellStyle name="Total 2 3 2 5 9 7" xfId="13831"/>
    <cellStyle name="Total 2 3 2 6" xfId="13832"/>
    <cellStyle name="Total 2 3 2 6 2" xfId="13833"/>
    <cellStyle name="Total 2 3 2 6 3" xfId="13834"/>
    <cellStyle name="Total 2 3 2 6 4" xfId="13835"/>
    <cellStyle name="Total 2 3 2 6 5" xfId="13836"/>
    <cellStyle name="Total 2 3 2 6 6" xfId="13837"/>
    <cellStyle name="Total 2 3 2 6 7" xfId="13838"/>
    <cellStyle name="Total 2 3 2 7" xfId="13839"/>
    <cellStyle name="Total 2 3 2 7 2" xfId="13840"/>
    <cellStyle name="Total 2 3 2 7 3" xfId="13841"/>
    <cellStyle name="Total 2 3 2 7 4" xfId="13842"/>
    <cellStyle name="Total 2 3 2 7 5" xfId="13843"/>
    <cellStyle name="Total 2 3 2 7 6" xfId="13844"/>
    <cellStyle name="Total 2 3 2 7 7" xfId="13845"/>
    <cellStyle name="Total 2 3 2 8" xfId="13846"/>
    <cellStyle name="Total 2 3 2 8 2" xfId="13847"/>
    <cellStyle name="Total 2 3 2 8 3" xfId="13848"/>
    <cellStyle name="Total 2 3 2 8 4" xfId="13849"/>
    <cellStyle name="Total 2 3 2 8 5" xfId="13850"/>
    <cellStyle name="Total 2 3 2 8 6" xfId="13851"/>
    <cellStyle name="Total 2 3 2 8 7" xfId="13852"/>
    <cellStyle name="Total 2 3 2 9" xfId="13853"/>
    <cellStyle name="Total 2 3 2 9 2" xfId="13854"/>
    <cellStyle name="Total 2 3 2 9 3" xfId="13855"/>
    <cellStyle name="Total 2 3 2 9 4" xfId="13856"/>
    <cellStyle name="Total 2 3 2 9 5" xfId="13857"/>
    <cellStyle name="Total 2 3 2 9 6" xfId="13858"/>
    <cellStyle name="Total 2 3 2 9 7" xfId="13859"/>
    <cellStyle name="Total 2 3 3" xfId="13860"/>
    <cellStyle name="Total 2 3 3 10" xfId="13861"/>
    <cellStyle name="Total 2 3 3 10 2" xfId="13862"/>
    <cellStyle name="Total 2 3 3 10 3" xfId="13863"/>
    <cellStyle name="Total 2 3 3 10 4" xfId="13864"/>
    <cellStyle name="Total 2 3 3 10 5" xfId="13865"/>
    <cellStyle name="Total 2 3 3 10 6" xfId="13866"/>
    <cellStyle name="Total 2 3 3 10 7" xfId="13867"/>
    <cellStyle name="Total 2 3 3 11" xfId="13868"/>
    <cellStyle name="Total 2 3 3 12" xfId="13869"/>
    <cellStyle name="Total 2 3 3 13" xfId="13870"/>
    <cellStyle name="Total 2 3 3 14" xfId="13871"/>
    <cellStyle name="Total 2 3 3 2" xfId="13872"/>
    <cellStyle name="Total 2 3 3 2 2" xfId="13873"/>
    <cellStyle name="Total 2 3 3 2 3" xfId="13874"/>
    <cellStyle name="Total 2 3 3 2 4" xfId="13875"/>
    <cellStyle name="Total 2 3 3 2 5" xfId="13876"/>
    <cellStyle name="Total 2 3 3 2 6" xfId="13877"/>
    <cellStyle name="Total 2 3 3 2 7" xfId="13878"/>
    <cellStyle name="Total 2 3 3 3" xfId="13879"/>
    <cellStyle name="Total 2 3 3 3 2" xfId="13880"/>
    <cellStyle name="Total 2 3 3 3 3" xfId="13881"/>
    <cellStyle name="Total 2 3 3 3 4" xfId="13882"/>
    <cellStyle name="Total 2 3 3 3 5" xfId="13883"/>
    <cellStyle name="Total 2 3 3 3 6" xfId="13884"/>
    <cellStyle name="Total 2 3 3 3 7" xfId="13885"/>
    <cellStyle name="Total 2 3 3 4" xfId="13886"/>
    <cellStyle name="Total 2 3 3 4 2" xfId="13887"/>
    <cellStyle name="Total 2 3 3 4 3" xfId="13888"/>
    <cellStyle name="Total 2 3 3 4 4" xfId="13889"/>
    <cellStyle name="Total 2 3 3 4 5" xfId="13890"/>
    <cellStyle name="Total 2 3 3 4 6" xfId="13891"/>
    <cellStyle name="Total 2 3 3 4 7" xfId="13892"/>
    <cellStyle name="Total 2 3 3 5" xfId="13893"/>
    <cellStyle name="Total 2 3 3 5 2" xfId="13894"/>
    <cellStyle name="Total 2 3 3 5 3" xfId="13895"/>
    <cellStyle name="Total 2 3 3 5 4" xfId="13896"/>
    <cellStyle name="Total 2 3 3 5 5" xfId="13897"/>
    <cellStyle name="Total 2 3 3 5 6" xfId="13898"/>
    <cellStyle name="Total 2 3 3 5 7" xfId="13899"/>
    <cellStyle name="Total 2 3 3 6" xfId="13900"/>
    <cellStyle name="Total 2 3 3 6 2" xfId="13901"/>
    <cellStyle name="Total 2 3 3 6 3" xfId="13902"/>
    <cellStyle name="Total 2 3 3 6 4" xfId="13903"/>
    <cellStyle name="Total 2 3 3 6 5" xfId="13904"/>
    <cellStyle name="Total 2 3 3 6 6" xfId="13905"/>
    <cellStyle name="Total 2 3 3 6 7" xfId="13906"/>
    <cellStyle name="Total 2 3 3 7" xfId="13907"/>
    <cellStyle name="Total 2 3 3 7 2" xfId="13908"/>
    <cellStyle name="Total 2 3 3 7 3" xfId="13909"/>
    <cellStyle name="Total 2 3 3 7 4" xfId="13910"/>
    <cellStyle name="Total 2 3 3 7 5" xfId="13911"/>
    <cellStyle name="Total 2 3 3 7 6" xfId="13912"/>
    <cellStyle name="Total 2 3 3 7 7" xfId="13913"/>
    <cellStyle name="Total 2 3 3 8" xfId="13914"/>
    <cellStyle name="Total 2 3 3 8 2" xfId="13915"/>
    <cellStyle name="Total 2 3 3 8 3" xfId="13916"/>
    <cellStyle name="Total 2 3 3 8 4" xfId="13917"/>
    <cellStyle name="Total 2 3 3 8 5" xfId="13918"/>
    <cellStyle name="Total 2 3 3 8 6" xfId="13919"/>
    <cellStyle name="Total 2 3 3 8 7" xfId="13920"/>
    <cellStyle name="Total 2 3 3 9" xfId="13921"/>
    <cellStyle name="Total 2 3 3 9 2" xfId="13922"/>
    <cellStyle name="Total 2 3 3 9 3" xfId="13923"/>
    <cellStyle name="Total 2 3 3 9 4" xfId="13924"/>
    <cellStyle name="Total 2 3 3 9 5" xfId="13925"/>
    <cellStyle name="Total 2 3 3 9 6" xfId="13926"/>
    <cellStyle name="Total 2 3 3 9 7" xfId="13927"/>
    <cellStyle name="Total 2 3 4" xfId="13928"/>
    <cellStyle name="Total 2 3 4 10" xfId="13929"/>
    <cellStyle name="Total 2 3 4 10 2" xfId="13930"/>
    <cellStyle name="Total 2 3 4 10 3" xfId="13931"/>
    <cellStyle name="Total 2 3 4 10 4" xfId="13932"/>
    <cellStyle name="Total 2 3 4 10 5" xfId="13933"/>
    <cellStyle name="Total 2 3 4 10 6" xfId="13934"/>
    <cellStyle name="Total 2 3 4 10 7" xfId="13935"/>
    <cellStyle name="Total 2 3 4 11" xfId="13936"/>
    <cellStyle name="Total 2 3 4 12" xfId="13937"/>
    <cellStyle name="Total 2 3 4 13" xfId="13938"/>
    <cellStyle name="Total 2 3 4 14" xfId="13939"/>
    <cellStyle name="Total 2 3 4 2" xfId="13940"/>
    <cellStyle name="Total 2 3 4 2 2" xfId="13941"/>
    <cellStyle name="Total 2 3 4 2 3" xfId="13942"/>
    <cellStyle name="Total 2 3 4 2 4" xfId="13943"/>
    <cellStyle name="Total 2 3 4 2 5" xfId="13944"/>
    <cellStyle name="Total 2 3 4 2 6" xfId="13945"/>
    <cellStyle name="Total 2 3 4 2 7" xfId="13946"/>
    <cellStyle name="Total 2 3 4 3" xfId="13947"/>
    <cellStyle name="Total 2 3 4 3 2" xfId="13948"/>
    <cellStyle name="Total 2 3 4 3 3" xfId="13949"/>
    <cellStyle name="Total 2 3 4 3 4" xfId="13950"/>
    <cellStyle name="Total 2 3 4 3 5" xfId="13951"/>
    <cellStyle name="Total 2 3 4 3 6" xfId="13952"/>
    <cellStyle name="Total 2 3 4 3 7" xfId="13953"/>
    <cellStyle name="Total 2 3 4 4" xfId="13954"/>
    <cellStyle name="Total 2 3 4 4 2" xfId="13955"/>
    <cellStyle name="Total 2 3 4 4 3" xfId="13956"/>
    <cellStyle name="Total 2 3 4 4 4" xfId="13957"/>
    <cellStyle name="Total 2 3 4 4 5" xfId="13958"/>
    <cellStyle name="Total 2 3 4 4 6" xfId="13959"/>
    <cellStyle name="Total 2 3 4 4 7" xfId="13960"/>
    <cellStyle name="Total 2 3 4 5" xfId="13961"/>
    <cellStyle name="Total 2 3 4 5 2" xfId="13962"/>
    <cellStyle name="Total 2 3 4 5 3" xfId="13963"/>
    <cellStyle name="Total 2 3 4 5 4" xfId="13964"/>
    <cellStyle name="Total 2 3 4 5 5" xfId="13965"/>
    <cellStyle name="Total 2 3 4 5 6" xfId="13966"/>
    <cellStyle name="Total 2 3 4 5 7" xfId="13967"/>
    <cellStyle name="Total 2 3 4 6" xfId="13968"/>
    <cellStyle name="Total 2 3 4 6 2" xfId="13969"/>
    <cellStyle name="Total 2 3 4 6 3" xfId="13970"/>
    <cellStyle name="Total 2 3 4 6 4" xfId="13971"/>
    <cellStyle name="Total 2 3 4 6 5" xfId="13972"/>
    <cellStyle name="Total 2 3 4 6 6" xfId="13973"/>
    <cellStyle name="Total 2 3 4 6 7" xfId="13974"/>
    <cellStyle name="Total 2 3 4 7" xfId="13975"/>
    <cellStyle name="Total 2 3 4 7 2" xfId="13976"/>
    <cellStyle name="Total 2 3 4 7 3" xfId="13977"/>
    <cellStyle name="Total 2 3 4 7 4" xfId="13978"/>
    <cellStyle name="Total 2 3 4 7 5" xfId="13979"/>
    <cellStyle name="Total 2 3 4 7 6" xfId="13980"/>
    <cellStyle name="Total 2 3 4 7 7" xfId="13981"/>
    <cellStyle name="Total 2 3 4 8" xfId="13982"/>
    <cellStyle name="Total 2 3 4 8 2" xfId="13983"/>
    <cellStyle name="Total 2 3 4 8 3" xfId="13984"/>
    <cellStyle name="Total 2 3 4 8 4" xfId="13985"/>
    <cellStyle name="Total 2 3 4 8 5" xfId="13986"/>
    <cellStyle name="Total 2 3 4 8 6" xfId="13987"/>
    <cellStyle name="Total 2 3 4 8 7" xfId="13988"/>
    <cellStyle name="Total 2 3 4 9" xfId="13989"/>
    <cellStyle name="Total 2 3 4 9 2" xfId="13990"/>
    <cellStyle name="Total 2 3 4 9 3" xfId="13991"/>
    <cellStyle name="Total 2 3 4 9 4" xfId="13992"/>
    <cellStyle name="Total 2 3 4 9 5" xfId="13993"/>
    <cellStyle name="Total 2 3 4 9 6" xfId="13994"/>
    <cellStyle name="Total 2 3 4 9 7" xfId="13995"/>
    <cellStyle name="Total 2 3 5" xfId="13996"/>
    <cellStyle name="Total 2 3 5 10" xfId="13997"/>
    <cellStyle name="Total 2 3 5 10 2" xfId="13998"/>
    <cellStyle name="Total 2 3 5 10 3" xfId="13999"/>
    <cellStyle name="Total 2 3 5 10 4" xfId="14000"/>
    <cellStyle name="Total 2 3 5 10 5" xfId="14001"/>
    <cellStyle name="Total 2 3 5 10 6" xfId="14002"/>
    <cellStyle name="Total 2 3 5 10 7" xfId="14003"/>
    <cellStyle name="Total 2 3 5 11" xfId="14004"/>
    <cellStyle name="Total 2 3 5 12" xfId="14005"/>
    <cellStyle name="Total 2 3 5 13" xfId="14006"/>
    <cellStyle name="Total 2 3 5 14" xfId="14007"/>
    <cellStyle name="Total 2 3 5 2" xfId="14008"/>
    <cellStyle name="Total 2 3 5 2 2" xfId="14009"/>
    <cellStyle name="Total 2 3 5 2 3" xfId="14010"/>
    <cellStyle name="Total 2 3 5 2 4" xfId="14011"/>
    <cellStyle name="Total 2 3 5 2 5" xfId="14012"/>
    <cellStyle name="Total 2 3 5 2 6" xfId="14013"/>
    <cellStyle name="Total 2 3 5 2 7" xfId="14014"/>
    <cellStyle name="Total 2 3 5 3" xfId="14015"/>
    <cellStyle name="Total 2 3 5 3 2" xfId="14016"/>
    <cellStyle name="Total 2 3 5 3 3" xfId="14017"/>
    <cellStyle name="Total 2 3 5 3 4" xfId="14018"/>
    <cellStyle name="Total 2 3 5 3 5" xfId="14019"/>
    <cellStyle name="Total 2 3 5 3 6" xfId="14020"/>
    <cellStyle name="Total 2 3 5 3 7" xfId="14021"/>
    <cellStyle name="Total 2 3 5 4" xfId="14022"/>
    <cellStyle name="Total 2 3 5 4 2" xfId="14023"/>
    <cellStyle name="Total 2 3 5 4 3" xfId="14024"/>
    <cellStyle name="Total 2 3 5 4 4" xfId="14025"/>
    <cellStyle name="Total 2 3 5 4 5" xfId="14026"/>
    <cellStyle name="Total 2 3 5 4 6" xfId="14027"/>
    <cellStyle name="Total 2 3 5 4 7" xfId="14028"/>
    <cellStyle name="Total 2 3 5 5" xfId="14029"/>
    <cellStyle name="Total 2 3 5 5 2" xfId="14030"/>
    <cellStyle name="Total 2 3 5 5 3" xfId="14031"/>
    <cellStyle name="Total 2 3 5 5 4" xfId="14032"/>
    <cellStyle name="Total 2 3 5 5 5" xfId="14033"/>
    <cellStyle name="Total 2 3 5 5 6" xfId="14034"/>
    <cellStyle name="Total 2 3 5 5 7" xfId="14035"/>
    <cellStyle name="Total 2 3 5 6" xfId="14036"/>
    <cellStyle name="Total 2 3 5 6 2" xfId="14037"/>
    <cellStyle name="Total 2 3 5 6 3" xfId="14038"/>
    <cellStyle name="Total 2 3 5 6 4" xfId="14039"/>
    <cellStyle name="Total 2 3 5 6 5" xfId="14040"/>
    <cellStyle name="Total 2 3 5 6 6" xfId="14041"/>
    <cellStyle name="Total 2 3 5 6 7" xfId="14042"/>
    <cellStyle name="Total 2 3 5 7" xfId="14043"/>
    <cellStyle name="Total 2 3 5 7 2" xfId="14044"/>
    <cellStyle name="Total 2 3 5 7 3" xfId="14045"/>
    <cellStyle name="Total 2 3 5 7 4" xfId="14046"/>
    <cellStyle name="Total 2 3 5 7 5" xfId="14047"/>
    <cellStyle name="Total 2 3 5 7 6" xfId="14048"/>
    <cellStyle name="Total 2 3 5 7 7" xfId="14049"/>
    <cellStyle name="Total 2 3 5 8" xfId="14050"/>
    <cellStyle name="Total 2 3 5 8 2" xfId="14051"/>
    <cellStyle name="Total 2 3 5 8 3" xfId="14052"/>
    <cellStyle name="Total 2 3 5 8 4" xfId="14053"/>
    <cellStyle name="Total 2 3 5 8 5" xfId="14054"/>
    <cellStyle name="Total 2 3 5 8 6" xfId="14055"/>
    <cellStyle name="Total 2 3 5 8 7" xfId="14056"/>
    <cellStyle name="Total 2 3 5 9" xfId="14057"/>
    <cellStyle name="Total 2 3 5 9 2" xfId="14058"/>
    <cellStyle name="Total 2 3 5 9 3" xfId="14059"/>
    <cellStyle name="Total 2 3 5 9 4" xfId="14060"/>
    <cellStyle name="Total 2 3 5 9 5" xfId="14061"/>
    <cellStyle name="Total 2 3 5 9 6" xfId="14062"/>
    <cellStyle name="Total 2 3 5 9 7" xfId="14063"/>
    <cellStyle name="Total 2 3 6" xfId="14064"/>
    <cellStyle name="Total 2 3 6 10" xfId="14065"/>
    <cellStyle name="Total 2 3 6 10 2" xfId="14066"/>
    <cellStyle name="Total 2 3 6 10 3" xfId="14067"/>
    <cellStyle name="Total 2 3 6 10 4" xfId="14068"/>
    <cellStyle name="Total 2 3 6 10 5" xfId="14069"/>
    <cellStyle name="Total 2 3 6 10 6" xfId="14070"/>
    <cellStyle name="Total 2 3 6 10 7" xfId="14071"/>
    <cellStyle name="Total 2 3 6 11" xfId="14072"/>
    <cellStyle name="Total 2 3 6 12" xfId="14073"/>
    <cellStyle name="Total 2 3 6 13" xfId="14074"/>
    <cellStyle name="Total 2 3 6 14" xfId="14075"/>
    <cellStyle name="Total 2 3 6 2" xfId="14076"/>
    <cellStyle name="Total 2 3 6 2 2" xfId="14077"/>
    <cellStyle name="Total 2 3 6 2 3" xfId="14078"/>
    <cellStyle name="Total 2 3 6 2 4" xfId="14079"/>
    <cellStyle name="Total 2 3 6 2 5" xfId="14080"/>
    <cellStyle name="Total 2 3 6 2 6" xfId="14081"/>
    <cellStyle name="Total 2 3 6 2 7" xfId="14082"/>
    <cellStyle name="Total 2 3 6 3" xfId="14083"/>
    <cellStyle name="Total 2 3 6 3 2" xfId="14084"/>
    <cellStyle name="Total 2 3 6 3 3" xfId="14085"/>
    <cellStyle name="Total 2 3 6 3 4" xfId="14086"/>
    <cellStyle name="Total 2 3 6 3 5" xfId="14087"/>
    <cellStyle name="Total 2 3 6 3 6" xfId="14088"/>
    <cellStyle name="Total 2 3 6 3 7" xfId="14089"/>
    <cellStyle name="Total 2 3 6 4" xfId="14090"/>
    <cellStyle name="Total 2 3 6 4 2" xfId="14091"/>
    <cellStyle name="Total 2 3 6 4 3" xfId="14092"/>
    <cellStyle name="Total 2 3 6 4 4" xfId="14093"/>
    <cellStyle name="Total 2 3 6 4 5" xfId="14094"/>
    <cellStyle name="Total 2 3 6 4 6" xfId="14095"/>
    <cellStyle name="Total 2 3 6 4 7" xfId="14096"/>
    <cellStyle name="Total 2 3 6 5" xfId="14097"/>
    <cellStyle name="Total 2 3 6 5 2" xfId="14098"/>
    <cellStyle name="Total 2 3 6 5 3" xfId="14099"/>
    <cellStyle name="Total 2 3 6 5 4" xfId="14100"/>
    <cellStyle name="Total 2 3 6 5 5" xfId="14101"/>
    <cellStyle name="Total 2 3 6 5 6" xfId="14102"/>
    <cellStyle name="Total 2 3 6 5 7" xfId="14103"/>
    <cellStyle name="Total 2 3 6 6" xfId="14104"/>
    <cellStyle name="Total 2 3 6 6 2" xfId="14105"/>
    <cellStyle name="Total 2 3 6 6 3" xfId="14106"/>
    <cellStyle name="Total 2 3 6 6 4" xfId="14107"/>
    <cellStyle name="Total 2 3 6 6 5" xfId="14108"/>
    <cellStyle name="Total 2 3 6 6 6" xfId="14109"/>
    <cellStyle name="Total 2 3 6 6 7" xfId="14110"/>
    <cellStyle name="Total 2 3 6 7" xfId="14111"/>
    <cellStyle name="Total 2 3 6 7 2" xfId="14112"/>
    <cellStyle name="Total 2 3 6 7 3" xfId="14113"/>
    <cellStyle name="Total 2 3 6 7 4" xfId="14114"/>
    <cellStyle name="Total 2 3 6 7 5" xfId="14115"/>
    <cellStyle name="Total 2 3 6 7 6" xfId="14116"/>
    <cellStyle name="Total 2 3 6 7 7" xfId="14117"/>
    <cellStyle name="Total 2 3 6 8" xfId="14118"/>
    <cellStyle name="Total 2 3 6 8 2" xfId="14119"/>
    <cellStyle name="Total 2 3 6 8 3" xfId="14120"/>
    <cellStyle name="Total 2 3 6 8 4" xfId="14121"/>
    <cellStyle name="Total 2 3 6 8 5" xfId="14122"/>
    <cellStyle name="Total 2 3 6 8 6" xfId="14123"/>
    <cellStyle name="Total 2 3 6 8 7" xfId="14124"/>
    <cellStyle name="Total 2 3 6 9" xfId="14125"/>
    <cellStyle name="Total 2 3 6 9 2" xfId="14126"/>
    <cellStyle name="Total 2 3 6 9 3" xfId="14127"/>
    <cellStyle name="Total 2 3 6 9 4" xfId="14128"/>
    <cellStyle name="Total 2 3 6 9 5" xfId="14129"/>
    <cellStyle name="Total 2 3 6 9 6" xfId="14130"/>
    <cellStyle name="Total 2 3 6 9 7" xfId="14131"/>
    <cellStyle name="Total 2 3 7" xfId="14132"/>
    <cellStyle name="Total 2 3 7 2" xfId="14133"/>
    <cellStyle name="Total 2 3 7 3" xfId="14134"/>
    <cellStyle name="Total 2 3 7 4" xfId="14135"/>
    <cellStyle name="Total 2 3 7 5" xfId="14136"/>
    <cellStyle name="Total 2 3 7 6" xfId="14137"/>
    <cellStyle name="Total 2 3 7 7" xfId="14138"/>
    <cellStyle name="Total 2 3 8" xfId="14139"/>
    <cellStyle name="Total 2 3 8 2" xfId="14140"/>
    <cellStyle name="Total 2 3 8 3" xfId="14141"/>
    <cellStyle name="Total 2 3 8 4" xfId="14142"/>
    <cellStyle name="Total 2 3 8 5" xfId="14143"/>
    <cellStyle name="Total 2 3 8 6" xfId="14144"/>
    <cellStyle name="Total 2 3 8 7" xfId="14145"/>
    <cellStyle name="Total 2 3 9" xfId="14146"/>
    <cellStyle name="Total 2 3 9 2" xfId="14147"/>
    <cellStyle name="Total 2 3 9 3" xfId="14148"/>
    <cellStyle name="Total 2 3 9 4" xfId="14149"/>
    <cellStyle name="Total 2 3 9 5" xfId="14150"/>
    <cellStyle name="Total 2 3 9 6" xfId="14151"/>
    <cellStyle name="Total 2 3 9 7" xfId="14152"/>
    <cellStyle name="Total 2 4" xfId="310"/>
    <cellStyle name="Total 2 4 10" xfId="14153"/>
    <cellStyle name="Total 2 4 10 2" xfId="14154"/>
    <cellStyle name="Total 2 4 10 3" xfId="14155"/>
    <cellStyle name="Total 2 4 10 4" xfId="14156"/>
    <cellStyle name="Total 2 4 10 5" xfId="14157"/>
    <cellStyle name="Total 2 4 10 6" xfId="14158"/>
    <cellStyle name="Total 2 4 10 7" xfId="14159"/>
    <cellStyle name="Total 2 4 11" xfId="14160"/>
    <cellStyle name="Total 2 4 11 2" xfId="14161"/>
    <cellStyle name="Total 2 4 11 3" xfId="14162"/>
    <cellStyle name="Total 2 4 11 4" xfId="14163"/>
    <cellStyle name="Total 2 4 11 5" xfId="14164"/>
    <cellStyle name="Total 2 4 11 6" xfId="14165"/>
    <cellStyle name="Total 2 4 11 7" xfId="14166"/>
    <cellStyle name="Total 2 4 12" xfId="14167"/>
    <cellStyle name="Total 2 4 12 2" xfId="14168"/>
    <cellStyle name="Total 2 4 12 3" xfId="14169"/>
    <cellStyle name="Total 2 4 12 4" xfId="14170"/>
    <cellStyle name="Total 2 4 12 5" xfId="14171"/>
    <cellStyle name="Total 2 4 12 6" xfId="14172"/>
    <cellStyle name="Total 2 4 12 7" xfId="14173"/>
    <cellStyle name="Total 2 4 13" xfId="14174"/>
    <cellStyle name="Total 2 4 13 2" xfId="14175"/>
    <cellStyle name="Total 2 4 13 3" xfId="14176"/>
    <cellStyle name="Total 2 4 13 4" xfId="14177"/>
    <cellStyle name="Total 2 4 13 5" xfId="14178"/>
    <cellStyle name="Total 2 4 13 6" xfId="14179"/>
    <cellStyle name="Total 2 4 13 7" xfId="14180"/>
    <cellStyle name="Total 2 4 14" xfId="14181"/>
    <cellStyle name="Total 2 4 15" xfId="14182"/>
    <cellStyle name="Total 2 4 16" xfId="14183"/>
    <cellStyle name="Total 2 4 17" xfId="14184"/>
    <cellStyle name="Total 2 4 2" xfId="14185"/>
    <cellStyle name="Total 2 4 2 10" xfId="14186"/>
    <cellStyle name="Total 2 4 2 10 2" xfId="14187"/>
    <cellStyle name="Total 2 4 2 10 3" xfId="14188"/>
    <cellStyle name="Total 2 4 2 10 4" xfId="14189"/>
    <cellStyle name="Total 2 4 2 10 5" xfId="14190"/>
    <cellStyle name="Total 2 4 2 10 6" xfId="14191"/>
    <cellStyle name="Total 2 4 2 10 7" xfId="14192"/>
    <cellStyle name="Total 2 4 2 11" xfId="14193"/>
    <cellStyle name="Total 2 4 2 12" xfId="14194"/>
    <cellStyle name="Total 2 4 2 13" xfId="14195"/>
    <cellStyle name="Total 2 4 2 14" xfId="14196"/>
    <cellStyle name="Total 2 4 2 2" xfId="14197"/>
    <cellStyle name="Total 2 4 2 2 2" xfId="14198"/>
    <cellStyle name="Total 2 4 2 2 3" xfId="14199"/>
    <cellStyle name="Total 2 4 2 2 4" xfId="14200"/>
    <cellStyle name="Total 2 4 2 2 5" xfId="14201"/>
    <cellStyle name="Total 2 4 2 2 6" xfId="14202"/>
    <cellStyle name="Total 2 4 2 2 7" xfId="14203"/>
    <cellStyle name="Total 2 4 2 3" xfId="14204"/>
    <cellStyle name="Total 2 4 2 3 2" xfId="14205"/>
    <cellStyle name="Total 2 4 2 3 3" xfId="14206"/>
    <cellStyle name="Total 2 4 2 3 4" xfId="14207"/>
    <cellStyle name="Total 2 4 2 3 5" xfId="14208"/>
    <cellStyle name="Total 2 4 2 3 6" xfId="14209"/>
    <cellStyle name="Total 2 4 2 3 7" xfId="14210"/>
    <cellStyle name="Total 2 4 2 4" xfId="14211"/>
    <cellStyle name="Total 2 4 2 4 2" xfId="14212"/>
    <cellStyle name="Total 2 4 2 4 3" xfId="14213"/>
    <cellStyle name="Total 2 4 2 4 4" xfId="14214"/>
    <cellStyle name="Total 2 4 2 4 5" xfId="14215"/>
    <cellStyle name="Total 2 4 2 4 6" xfId="14216"/>
    <cellStyle name="Total 2 4 2 4 7" xfId="14217"/>
    <cellStyle name="Total 2 4 2 5" xfId="14218"/>
    <cellStyle name="Total 2 4 2 5 2" xfId="14219"/>
    <cellStyle name="Total 2 4 2 5 3" xfId="14220"/>
    <cellStyle name="Total 2 4 2 5 4" xfId="14221"/>
    <cellStyle name="Total 2 4 2 5 5" xfId="14222"/>
    <cellStyle name="Total 2 4 2 5 6" xfId="14223"/>
    <cellStyle name="Total 2 4 2 5 7" xfId="14224"/>
    <cellStyle name="Total 2 4 2 6" xfId="14225"/>
    <cellStyle name="Total 2 4 2 6 2" xfId="14226"/>
    <cellStyle name="Total 2 4 2 6 3" xfId="14227"/>
    <cellStyle name="Total 2 4 2 6 4" xfId="14228"/>
    <cellStyle name="Total 2 4 2 6 5" xfId="14229"/>
    <cellStyle name="Total 2 4 2 6 6" xfId="14230"/>
    <cellStyle name="Total 2 4 2 6 7" xfId="14231"/>
    <cellStyle name="Total 2 4 2 7" xfId="14232"/>
    <cellStyle name="Total 2 4 2 7 2" xfId="14233"/>
    <cellStyle name="Total 2 4 2 7 3" xfId="14234"/>
    <cellStyle name="Total 2 4 2 7 4" xfId="14235"/>
    <cellStyle name="Total 2 4 2 7 5" xfId="14236"/>
    <cellStyle name="Total 2 4 2 7 6" xfId="14237"/>
    <cellStyle name="Total 2 4 2 7 7" xfId="14238"/>
    <cellStyle name="Total 2 4 2 8" xfId="14239"/>
    <cellStyle name="Total 2 4 2 8 2" xfId="14240"/>
    <cellStyle name="Total 2 4 2 8 3" xfId="14241"/>
    <cellStyle name="Total 2 4 2 8 4" xfId="14242"/>
    <cellStyle name="Total 2 4 2 8 5" xfId="14243"/>
    <cellStyle name="Total 2 4 2 8 6" xfId="14244"/>
    <cellStyle name="Total 2 4 2 8 7" xfId="14245"/>
    <cellStyle name="Total 2 4 2 9" xfId="14246"/>
    <cellStyle name="Total 2 4 2 9 2" xfId="14247"/>
    <cellStyle name="Total 2 4 2 9 3" xfId="14248"/>
    <cellStyle name="Total 2 4 2 9 4" xfId="14249"/>
    <cellStyle name="Total 2 4 2 9 5" xfId="14250"/>
    <cellStyle name="Total 2 4 2 9 6" xfId="14251"/>
    <cellStyle name="Total 2 4 2 9 7" xfId="14252"/>
    <cellStyle name="Total 2 4 3" xfId="14253"/>
    <cellStyle name="Total 2 4 3 10" xfId="14254"/>
    <cellStyle name="Total 2 4 3 10 2" xfId="14255"/>
    <cellStyle name="Total 2 4 3 10 3" xfId="14256"/>
    <cellStyle name="Total 2 4 3 10 4" xfId="14257"/>
    <cellStyle name="Total 2 4 3 10 5" xfId="14258"/>
    <cellStyle name="Total 2 4 3 10 6" xfId="14259"/>
    <cellStyle name="Total 2 4 3 10 7" xfId="14260"/>
    <cellStyle name="Total 2 4 3 11" xfId="14261"/>
    <cellStyle name="Total 2 4 3 12" xfId="14262"/>
    <cellStyle name="Total 2 4 3 13" xfId="14263"/>
    <cellStyle name="Total 2 4 3 14" xfId="14264"/>
    <cellStyle name="Total 2 4 3 2" xfId="14265"/>
    <cellStyle name="Total 2 4 3 2 2" xfId="14266"/>
    <cellStyle name="Total 2 4 3 2 3" xfId="14267"/>
    <cellStyle name="Total 2 4 3 2 4" xfId="14268"/>
    <cellStyle name="Total 2 4 3 2 5" xfId="14269"/>
    <cellStyle name="Total 2 4 3 2 6" xfId="14270"/>
    <cellStyle name="Total 2 4 3 2 7" xfId="14271"/>
    <cellStyle name="Total 2 4 3 3" xfId="14272"/>
    <cellStyle name="Total 2 4 3 3 2" xfId="14273"/>
    <cellStyle name="Total 2 4 3 3 3" xfId="14274"/>
    <cellStyle name="Total 2 4 3 3 4" xfId="14275"/>
    <cellStyle name="Total 2 4 3 3 5" xfId="14276"/>
    <cellStyle name="Total 2 4 3 3 6" xfId="14277"/>
    <cellStyle name="Total 2 4 3 3 7" xfId="14278"/>
    <cellStyle name="Total 2 4 3 4" xfId="14279"/>
    <cellStyle name="Total 2 4 3 4 2" xfId="14280"/>
    <cellStyle name="Total 2 4 3 4 3" xfId="14281"/>
    <cellStyle name="Total 2 4 3 4 4" xfId="14282"/>
    <cellStyle name="Total 2 4 3 4 5" xfId="14283"/>
    <cellStyle name="Total 2 4 3 4 6" xfId="14284"/>
    <cellStyle name="Total 2 4 3 4 7" xfId="14285"/>
    <cellStyle name="Total 2 4 3 5" xfId="14286"/>
    <cellStyle name="Total 2 4 3 5 2" xfId="14287"/>
    <cellStyle name="Total 2 4 3 5 3" xfId="14288"/>
    <cellStyle name="Total 2 4 3 5 4" xfId="14289"/>
    <cellStyle name="Total 2 4 3 5 5" xfId="14290"/>
    <cellStyle name="Total 2 4 3 5 6" xfId="14291"/>
    <cellStyle name="Total 2 4 3 5 7" xfId="14292"/>
    <cellStyle name="Total 2 4 3 6" xfId="14293"/>
    <cellStyle name="Total 2 4 3 6 2" xfId="14294"/>
    <cellStyle name="Total 2 4 3 6 3" xfId="14295"/>
    <cellStyle name="Total 2 4 3 6 4" xfId="14296"/>
    <cellStyle name="Total 2 4 3 6 5" xfId="14297"/>
    <cellStyle name="Total 2 4 3 6 6" xfId="14298"/>
    <cellStyle name="Total 2 4 3 6 7" xfId="14299"/>
    <cellStyle name="Total 2 4 3 7" xfId="14300"/>
    <cellStyle name="Total 2 4 3 7 2" xfId="14301"/>
    <cellStyle name="Total 2 4 3 7 3" xfId="14302"/>
    <cellStyle name="Total 2 4 3 7 4" xfId="14303"/>
    <cellStyle name="Total 2 4 3 7 5" xfId="14304"/>
    <cellStyle name="Total 2 4 3 7 6" xfId="14305"/>
    <cellStyle name="Total 2 4 3 7 7" xfId="14306"/>
    <cellStyle name="Total 2 4 3 8" xfId="14307"/>
    <cellStyle name="Total 2 4 3 8 2" xfId="14308"/>
    <cellStyle name="Total 2 4 3 8 3" xfId="14309"/>
    <cellStyle name="Total 2 4 3 8 4" xfId="14310"/>
    <cellStyle name="Total 2 4 3 8 5" xfId="14311"/>
    <cellStyle name="Total 2 4 3 8 6" xfId="14312"/>
    <cellStyle name="Total 2 4 3 8 7" xfId="14313"/>
    <cellStyle name="Total 2 4 3 9" xfId="14314"/>
    <cellStyle name="Total 2 4 3 9 2" xfId="14315"/>
    <cellStyle name="Total 2 4 3 9 3" xfId="14316"/>
    <cellStyle name="Total 2 4 3 9 4" xfId="14317"/>
    <cellStyle name="Total 2 4 3 9 5" xfId="14318"/>
    <cellStyle name="Total 2 4 3 9 6" xfId="14319"/>
    <cellStyle name="Total 2 4 3 9 7" xfId="14320"/>
    <cellStyle name="Total 2 4 4" xfId="14321"/>
    <cellStyle name="Total 2 4 4 10" xfId="14322"/>
    <cellStyle name="Total 2 4 4 10 2" xfId="14323"/>
    <cellStyle name="Total 2 4 4 10 3" xfId="14324"/>
    <cellStyle name="Total 2 4 4 10 4" xfId="14325"/>
    <cellStyle name="Total 2 4 4 10 5" xfId="14326"/>
    <cellStyle name="Total 2 4 4 10 6" xfId="14327"/>
    <cellStyle name="Total 2 4 4 10 7" xfId="14328"/>
    <cellStyle name="Total 2 4 4 11" xfId="14329"/>
    <cellStyle name="Total 2 4 4 12" xfId="14330"/>
    <cellStyle name="Total 2 4 4 13" xfId="14331"/>
    <cellStyle name="Total 2 4 4 14" xfId="14332"/>
    <cellStyle name="Total 2 4 4 2" xfId="14333"/>
    <cellStyle name="Total 2 4 4 2 2" xfId="14334"/>
    <cellStyle name="Total 2 4 4 2 3" xfId="14335"/>
    <cellStyle name="Total 2 4 4 2 4" xfId="14336"/>
    <cellStyle name="Total 2 4 4 2 5" xfId="14337"/>
    <cellStyle name="Total 2 4 4 2 6" xfId="14338"/>
    <cellStyle name="Total 2 4 4 2 7" xfId="14339"/>
    <cellStyle name="Total 2 4 4 3" xfId="14340"/>
    <cellStyle name="Total 2 4 4 3 2" xfId="14341"/>
    <cellStyle name="Total 2 4 4 3 3" xfId="14342"/>
    <cellStyle name="Total 2 4 4 3 4" xfId="14343"/>
    <cellStyle name="Total 2 4 4 3 5" xfId="14344"/>
    <cellStyle name="Total 2 4 4 3 6" xfId="14345"/>
    <cellStyle name="Total 2 4 4 3 7" xfId="14346"/>
    <cellStyle name="Total 2 4 4 4" xfId="14347"/>
    <cellStyle name="Total 2 4 4 4 2" xfId="14348"/>
    <cellStyle name="Total 2 4 4 4 3" xfId="14349"/>
    <cellStyle name="Total 2 4 4 4 4" xfId="14350"/>
    <cellStyle name="Total 2 4 4 4 5" xfId="14351"/>
    <cellStyle name="Total 2 4 4 4 6" xfId="14352"/>
    <cellStyle name="Total 2 4 4 4 7" xfId="14353"/>
    <cellStyle name="Total 2 4 4 5" xfId="14354"/>
    <cellStyle name="Total 2 4 4 5 2" xfId="14355"/>
    <cellStyle name="Total 2 4 4 5 3" xfId="14356"/>
    <cellStyle name="Total 2 4 4 5 4" xfId="14357"/>
    <cellStyle name="Total 2 4 4 5 5" xfId="14358"/>
    <cellStyle name="Total 2 4 4 5 6" xfId="14359"/>
    <cellStyle name="Total 2 4 4 5 7" xfId="14360"/>
    <cellStyle name="Total 2 4 4 6" xfId="14361"/>
    <cellStyle name="Total 2 4 4 6 2" xfId="14362"/>
    <cellStyle name="Total 2 4 4 6 3" xfId="14363"/>
    <cellStyle name="Total 2 4 4 6 4" xfId="14364"/>
    <cellStyle name="Total 2 4 4 6 5" xfId="14365"/>
    <cellStyle name="Total 2 4 4 6 6" xfId="14366"/>
    <cellStyle name="Total 2 4 4 6 7" xfId="14367"/>
    <cellStyle name="Total 2 4 4 7" xfId="14368"/>
    <cellStyle name="Total 2 4 4 7 2" xfId="14369"/>
    <cellStyle name="Total 2 4 4 7 3" xfId="14370"/>
    <cellStyle name="Total 2 4 4 7 4" xfId="14371"/>
    <cellStyle name="Total 2 4 4 7 5" xfId="14372"/>
    <cellStyle name="Total 2 4 4 7 6" xfId="14373"/>
    <cellStyle name="Total 2 4 4 7 7" xfId="14374"/>
    <cellStyle name="Total 2 4 4 8" xfId="14375"/>
    <cellStyle name="Total 2 4 4 8 2" xfId="14376"/>
    <cellStyle name="Total 2 4 4 8 3" xfId="14377"/>
    <cellStyle name="Total 2 4 4 8 4" xfId="14378"/>
    <cellStyle name="Total 2 4 4 8 5" xfId="14379"/>
    <cellStyle name="Total 2 4 4 8 6" xfId="14380"/>
    <cellStyle name="Total 2 4 4 8 7" xfId="14381"/>
    <cellStyle name="Total 2 4 4 9" xfId="14382"/>
    <cellStyle name="Total 2 4 4 9 2" xfId="14383"/>
    <cellStyle name="Total 2 4 4 9 3" xfId="14384"/>
    <cellStyle name="Total 2 4 4 9 4" xfId="14385"/>
    <cellStyle name="Total 2 4 4 9 5" xfId="14386"/>
    <cellStyle name="Total 2 4 4 9 6" xfId="14387"/>
    <cellStyle name="Total 2 4 4 9 7" xfId="14388"/>
    <cellStyle name="Total 2 4 5" xfId="14389"/>
    <cellStyle name="Total 2 4 5 10" xfId="14390"/>
    <cellStyle name="Total 2 4 5 10 2" xfId="14391"/>
    <cellStyle name="Total 2 4 5 10 3" xfId="14392"/>
    <cellStyle name="Total 2 4 5 10 4" xfId="14393"/>
    <cellStyle name="Total 2 4 5 10 5" xfId="14394"/>
    <cellStyle name="Total 2 4 5 10 6" xfId="14395"/>
    <cellStyle name="Total 2 4 5 10 7" xfId="14396"/>
    <cellStyle name="Total 2 4 5 11" xfId="14397"/>
    <cellStyle name="Total 2 4 5 12" xfId="14398"/>
    <cellStyle name="Total 2 4 5 13" xfId="14399"/>
    <cellStyle name="Total 2 4 5 14" xfId="14400"/>
    <cellStyle name="Total 2 4 5 2" xfId="14401"/>
    <cellStyle name="Total 2 4 5 2 2" xfId="14402"/>
    <cellStyle name="Total 2 4 5 2 3" xfId="14403"/>
    <cellStyle name="Total 2 4 5 2 4" xfId="14404"/>
    <cellStyle name="Total 2 4 5 2 5" xfId="14405"/>
    <cellStyle name="Total 2 4 5 2 6" xfId="14406"/>
    <cellStyle name="Total 2 4 5 2 7" xfId="14407"/>
    <cellStyle name="Total 2 4 5 3" xfId="14408"/>
    <cellStyle name="Total 2 4 5 3 2" xfId="14409"/>
    <cellStyle name="Total 2 4 5 3 3" xfId="14410"/>
    <cellStyle name="Total 2 4 5 3 4" xfId="14411"/>
    <cellStyle name="Total 2 4 5 3 5" xfId="14412"/>
    <cellStyle name="Total 2 4 5 3 6" xfId="14413"/>
    <cellStyle name="Total 2 4 5 3 7" xfId="14414"/>
    <cellStyle name="Total 2 4 5 4" xfId="14415"/>
    <cellStyle name="Total 2 4 5 4 2" xfId="14416"/>
    <cellStyle name="Total 2 4 5 4 3" xfId="14417"/>
    <cellStyle name="Total 2 4 5 4 4" xfId="14418"/>
    <cellStyle name="Total 2 4 5 4 5" xfId="14419"/>
    <cellStyle name="Total 2 4 5 4 6" xfId="14420"/>
    <cellStyle name="Total 2 4 5 4 7" xfId="14421"/>
    <cellStyle name="Total 2 4 5 5" xfId="14422"/>
    <cellStyle name="Total 2 4 5 5 2" xfId="14423"/>
    <cellStyle name="Total 2 4 5 5 3" xfId="14424"/>
    <cellStyle name="Total 2 4 5 5 4" xfId="14425"/>
    <cellStyle name="Total 2 4 5 5 5" xfId="14426"/>
    <cellStyle name="Total 2 4 5 5 6" xfId="14427"/>
    <cellStyle name="Total 2 4 5 5 7" xfId="14428"/>
    <cellStyle name="Total 2 4 5 6" xfId="14429"/>
    <cellStyle name="Total 2 4 5 6 2" xfId="14430"/>
    <cellStyle name="Total 2 4 5 6 3" xfId="14431"/>
    <cellStyle name="Total 2 4 5 6 4" xfId="14432"/>
    <cellStyle name="Total 2 4 5 6 5" xfId="14433"/>
    <cellStyle name="Total 2 4 5 6 6" xfId="14434"/>
    <cellStyle name="Total 2 4 5 6 7" xfId="14435"/>
    <cellStyle name="Total 2 4 5 7" xfId="14436"/>
    <cellStyle name="Total 2 4 5 7 2" xfId="14437"/>
    <cellStyle name="Total 2 4 5 7 3" xfId="14438"/>
    <cellStyle name="Total 2 4 5 7 4" xfId="14439"/>
    <cellStyle name="Total 2 4 5 7 5" xfId="14440"/>
    <cellStyle name="Total 2 4 5 7 6" xfId="14441"/>
    <cellStyle name="Total 2 4 5 7 7" xfId="14442"/>
    <cellStyle name="Total 2 4 5 8" xfId="14443"/>
    <cellStyle name="Total 2 4 5 8 2" xfId="14444"/>
    <cellStyle name="Total 2 4 5 8 3" xfId="14445"/>
    <cellStyle name="Total 2 4 5 8 4" xfId="14446"/>
    <cellStyle name="Total 2 4 5 8 5" xfId="14447"/>
    <cellStyle name="Total 2 4 5 8 6" xfId="14448"/>
    <cellStyle name="Total 2 4 5 8 7" xfId="14449"/>
    <cellStyle name="Total 2 4 5 9" xfId="14450"/>
    <cellStyle name="Total 2 4 5 9 2" xfId="14451"/>
    <cellStyle name="Total 2 4 5 9 3" xfId="14452"/>
    <cellStyle name="Total 2 4 5 9 4" xfId="14453"/>
    <cellStyle name="Total 2 4 5 9 5" xfId="14454"/>
    <cellStyle name="Total 2 4 5 9 6" xfId="14455"/>
    <cellStyle name="Total 2 4 5 9 7" xfId="14456"/>
    <cellStyle name="Total 2 4 6" xfId="14457"/>
    <cellStyle name="Total 2 4 6 2" xfId="14458"/>
    <cellStyle name="Total 2 4 6 3" xfId="14459"/>
    <cellStyle name="Total 2 4 6 4" xfId="14460"/>
    <cellStyle name="Total 2 4 6 5" xfId="14461"/>
    <cellStyle name="Total 2 4 6 6" xfId="14462"/>
    <cellStyle name="Total 2 4 6 7" xfId="14463"/>
    <cellStyle name="Total 2 4 7" xfId="14464"/>
    <cellStyle name="Total 2 4 7 2" xfId="14465"/>
    <cellStyle name="Total 2 4 7 3" xfId="14466"/>
    <cellStyle name="Total 2 4 7 4" xfId="14467"/>
    <cellStyle name="Total 2 4 7 5" xfId="14468"/>
    <cellStyle name="Total 2 4 7 6" xfId="14469"/>
    <cellStyle name="Total 2 4 7 7" xfId="14470"/>
    <cellStyle name="Total 2 4 8" xfId="14471"/>
    <cellStyle name="Total 2 4 8 2" xfId="14472"/>
    <cellStyle name="Total 2 4 8 3" xfId="14473"/>
    <cellStyle name="Total 2 4 8 4" xfId="14474"/>
    <cellStyle name="Total 2 4 8 5" xfId="14475"/>
    <cellStyle name="Total 2 4 8 6" xfId="14476"/>
    <cellStyle name="Total 2 4 8 7" xfId="14477"/>
    <cellStyle name="Total 2 4 9" xfId="14478"/>
    <cellStyle name="Total 2 4 9 2" xfId="14479"/>
    <cellStyle name="Total 2 4 9 3" xfId="14480"/>
    <cellStyle name="Total 2 4 9 4" xfId="14481"/>
    <cellStyle name="Total 2 4 9 5" xfId="14482"/>
    <cellStyle name="Total 2 4 9 6" xfId="14483"/>
    <cellStyle name="Total 2 4 9 7" xfId="14484"/>
    <cellStyle name="Total 2 5" xfId="14485"/>
    <cellStyle name="Total 2 5 10" xfId="14486"/>
    <cellStyle name="Total 2 5 10 2" xfId="14487"/>
    <cellStyle name="Total 2 5 10 3" xfId="14488"/>
    <cellStyle name="Total 2 5 10 4" xfId="14489"/>
    <cellStyle name="Total 2 5 10 5" xfId="14490"/>
    <cellStyle name="Total 2 5 10 6" xfId="14491"/>
    <cellStyle name="Total 2 5 10 7" xfId="14492"/>
    <cellStyle name="Total 2 5 11" xfId="14493"/>
    <cellStyle name="Total 2 5 12" xfId="14494"/>
    <cellStyle name="Total 2 5 13" xfId="14495"/>
    <cellStyle name="Total 2 5 14" xfId="14496"/>
    <cellStyle name="Total 2 5 2" xfId="14497"/>
    <cellStyle name="Total 2 5 2 2" xfId="14498"/>
    <cellStyle name="Total 2 5 2 3" xfId="14499"/>
    <cellStyle name="Total 2 5 2 4" xfId="14500"/>
    <cellStyle name="Total 2 5 2 5" xfId="14501"/>
    <cellStyle name="Total 2 5 2 6" xfId="14502"/>
    <cellStyle name="Total 2 5 2 7" xfId="14503"/>
    <cellStyle name="Total 2 5 3" xfId="14504"/>
    <cellStyle name="Total 2 5 3 2" xfId="14505"/>
    <cellStyle name="Total 2 5 3 3" xfId="14506"/>
    <cellStyle name="Total 2 5 3 4" xfId="14507"/>
    <cellStyle name="Total 2 5 3 5" xfId="14508"/>
    <cellStyle name="Total 2 5 3 6" xfId="14509"/>
    <cellStyle name="Total 2 5 3 7" xfId="14510"/>
    <cellStyle name="Total 2 5 4" xfId="14511"/>
    <cellStyle name="Total 2 5 4 2" xfId="14512"/>
    <cellStyle name="Total 2 5 4 3" xfId="14513"/>
    <cellStyle name="Total 2 5 4 4" xfId="14514"/>
    <cellStyle name="Total 2 5 4 5" xfId="14515"/>
    <cellStyle name="Total 2 5 4 6" xfId="14516"/>
    <cellStyle name="Total 2 5 4 7" xfId="14517"/>
    <cellStyle name="Total 2 5 5" xfId="14518"/>
    <cellStyle name="Total 2 5 5 2" xfId="14519"/>
    <cellStyle name="Total 2 5 5 3" xfId="14520"/>
    <cellStyle name="Total 2 5 5 4" xfId="14521"/>
    <cellStyle name="Total 2 5 5 5" xfId="14522"/>
    <cellStyle name="Total 2 5 5 6" xfId="14523"/>
    <cellStyle name="Total 2 5 5 7" xfId="14524"/>
    <cellStyle name="Total 2 5 6" xfId="14525"/>
    <cellStyle name="Total 2 5 6 2" xfId="14526"/>
    <cellStyle name="Total 2 5 6 3" xfId="14527"/>
    <cellStyle name="Total 2 5 6 4" xfId="14528"/>
    <cellStyle name="Total 2 5 6 5" xfId="14529"/>
    <cellStyle name="Total 2 5 6 6" xfId="14530"/>
    <cellStyle name="Total 2 5 6 7" xfId="14531"/>
    <cellStyle name="Total 2 5 7" xfId="14532"/>
    <cellStyle name="Total 2 5 7 2" xfId="14533"/>
    <cellStyle name="Total 2 5 7 3" xfId="14534"/>
    <cellStyle name="Total 2 5 7 4" xfId="14535"/>
    <cellStyle name="Total 2 5 7 5" xfId="14536"/>
    <cellStyle name="Total 2 5 7 6" xfId="14537"/>
    <cellStyle name="Total 2 5 7 7" xfId="14538"/>
    <cellStyle name="Total 2 5 8" xfId="14539"/>
    <cellStyle name="Total 2 5 8 2" xfId="14540"/>
    <cellStyle name="Total 2 5 8 3" xfId="14541"/>
    <cellStyle name="Total 2 5 8 4" xfId="14542"/>
    <cellStyle name="Total 2 5 8 5" xfId="14543"/>
    <cellStyle name="Total 2 5 8 6" xfId="14544"/>
    <cellStyle name="Total 2 5 8 7" xfId="14545"/>
    <cellStyle name="Total 2 5 9" xfId="14546"/>
    <cellStyle name="Total 2 5 9 2" xfId="14547"/>
    <cellStyle name="Total 2 5 9 3" xfId="14548"/>
    <cellStyle name="Total 2 5 9 4" xfId="14549"/>
    <cellStyle name="Total 2 5 9 5" xfId="14550"/>
    <cellStyle name="Total 2 5 9 6" xfId="14551"/>
    <cellStyle name="Total 2 5 9 7" xfId="14552"/>
    <cellStyle name="Total 2 6" xfId="14553"/>
    <cellStyle name="Total 2 6 10" xfId="14554"/>
    <cellStyle name="Total 2 6 10 2" xfId="14555"/>
    <cellStyle name="Total 2 6 10 3" xfId="14556"/>
    <cellStyle name="Total 2 6 10 4" xfId="14557"/>
    <cellStyle name="Total 2 6 10 5" xfId="14558"/>
    <cellStyle name="Total 2 6 10 6" xfId="14559"/>
    <cellStyle name="Total 2 6 10 7" xfId="14560"/>
    <cellStyle name="Total 2 6 11" xfId="14561"/>
    <cellStyle name="Total 2 6 12" xfId="14562"/>
    <cellStyle name="Total 2 6 13" xfId="14563"/>
    <cellStyle name="Total 2 6 14" xfId="14564"/>
    <cellStyle name="Total 2 6 2" xfId="14565"/>
    <cellStyle name="Total 2 6 2 2" xfId="14566"/>
    <cellStyle name="Total 2 6 2 3" xfId="14567"/>
    <cellStyle name="Total 2 6 2 4" xfId="14568"/>
    <cellStyle name="Total 2 6 2 5" xfId="14569"/>
    <cellStyle name="Total 2 6 2 6" xfId="14570"/>
    <cellStyle name="Total 2 6 2 7" xfId="14571"/>
    <cellStyle name="Total 2 6 3" xfId="14572"/>
    <cellStyle name="Total 2 6 3 2" xfId="14573"/>
    <cellStyle name="Total 2 6 3 3" xfId="14574"/>
    <cellStyle name="Total 2 6 3 4" xfId="14575"/>
    <cellStyle name="Total 2 6 3 5" xfId="14576"/>
    <cellStyle name="Total 2 6 3 6" xfId="14577"/>
    <cellStyle name="Total 2 6 3 7" xfId="14578"/>
    <cellStyle name="Total 2 6 4" xfId="14579"/>
    <cellStyle name="Total 2 6 4 2" xfId="14580"/>
    <cellStyle name="Total 2 6 4 3" xfId="14581"/>
    <cellStyle name="Total 2 6 4 4" xfId="14582"/>
    <cellStyle name="Total 2 6 4 5" xfId="14583"/>
    <cellStyle name="Total 2 6 4 6" xfId="14584"/>
    <cellStyle name="Total 2 6 4 7" xfId="14585"/>
    <cellStyle name="Total 2 6 5" xfId="14586"/>
    <cellStyle name="Total 2 6 5 2" xfId="14587"/>
    <cellStyle name="Total 2 6 5 3" xfId="14588"/>
    <cellStyle name="Total 2 6 5 4" xfId="14589"/>
    <cellStyle name="Total 2 6 5 5" xfId="14590"/>
    <cellStyle name="Total 2 6 5 6" xfId="14591"/>
    <cellStyle name="Total 2 6 5 7" xfId="14592"/>
    <cellStyle name="Total 2 6 6" xfId="14593"/>
    <cellStyle name="Total 2 6 6 2" xfId="14594"/>
    <cellStyle name="Total 2 6 6 3" xfId="14595"/>
    <cellStyle name="Total 2 6 6 4" xfId="14596"/>
    <cellStyle name="Total 2 6 6 5" xfId="14597"/>
    <cellStyle name="Total 2 6 6 6" xfId="14598"/>
    <cellStyle name="Total 2 6 6 7" xfId="14599"/>
    <cellStyle name="Total 2 6 7" xfId="14600"/>
    <cellStyle name="Total 2 6 7 2" xfId="14601"/>
    <cellStyle name="Total 2 6 7 3" xfId="14602"/>
    <cellStyle name="Total 2 6 7 4" xfId="14603"/>
    <cellStyle name="Total 2 6 7 5" xfId="14604"/>
    <cellStyle name="Total 2 6 7 6" xfId="14605"/>
    <cellStyle name="Total 2 6 7 7" xfId="14606"/>
    <cellStyle name="Total 2 6 8" xfId="14607"/>
    <cellStyle name="Total 2 6 8 2" xfId="14608"/>
    <cellStyle name="Total 2 6 8 3" xfId="14609"/>
    <cellStyle name="Total 2 6 8 4" xfId="14610"/>
    <cellStyle name="Total 2 6 8 5" xfId="14611"/>
    <cellStyle name="Total 2 6 8 6" xfId="14612"/>
    <cellStyle name="Total 2 6 8 7" xfId="14613"/>
    <cellStyle name="Total 2 6 9" xfId="14614"/>
    <cellStyle name="Total 2 6 9 2" xfId="14615"/>
    <cellStyle name="Total 2 6 9 3" xfId="14616"/>
    <cellStyle name="Total 2 6 9 4" xfId="14617"/>
    <cellStyle name="Total 2 6 9 5" xfId="14618"/>
    <cellStyle name="Total 2 6 9 6" xfId="14619"/>
    <cellStyle name="Total 2 6 9 7" xfId="14620"/>
    <cellStyle name="Total 2 7" xfId="14621"/>
    <cellStyle name="Total 2 7 10" xfId="14622"/>
    <cellStyle name="Total 2 7 10 2" xfId="14623"/>
    <cellStyle name="Total 2 7 10 3" xfId="14624"/>
    <cellStyle name="Total 2 7 10 4" xfId="14625"/>
    <cellStyle name="Total 2 7 10 5" xfId="14626"/>
    <cellStyle name="Total 2 7 10 6" xfId="14627"/>
    <cellStyle name="Total 2 7 10 7" xfId="14628"/>
    <cellStyle name="Total 2 7 11" xfId="14629"/>
    <cellStyle name="Total 2 7 12" xfId="14630"/>
    <cellStyle name="Total 2 7 13" xfId="14631"/>
    <cellStyle name="Total 2 7 14" xfId="14632"/>
    <cellStyle name="Total 2 7 2" xfId="14633"/>
    <cellStyle name="Total 2 7 2 2" xfId="14634"/>
    <cellStyle name="Total 2 7 2 3" xfId="14635"/>
    <cellStyle name="Total 2 7 2 4" xfId="14636"/>
    <cellStyle name="Total 2 7 2 5" xfId="14637"/>
    <cellStyle name="Total 2 7 2 6" xfId="14638"/>
    <cellStyle name="Total 2 7 2 7" xfId="14639"/>
    <cellStyle name="Total 2 7 3" xfId="14640"/>
    <cellStyle name="Total 2 7 3 2" xfId="14641"/>
    <cellStyle name="Total 2 7 3 3" xfId="14642"/>
    <cellStyle name="Total 2 7 3 4" xfId="14643"/>
    <cellStyle name="Total 2 7 3 5" xfId="14644"/>
    <cellStyle name="Total 2 7 3 6" xfId="14645"/>
    <cellStyle name="Total 2 7 3 7" xfId="14646"/>
    <cellStyle name="Total 2 7 4" xfId="14647"/>
    <cellStyle name="Total 2 7 4 2" xfId="14648"/>
    <cellStyle name="Total 2 7 4 3" xfId="14649"/>
    <cellStyle name="Total 2 7 4 4" xfId="14650"/>
    <cellStyle name="Total 2 7 4 5" xfId="14651"/>
    <cellStyle name="Total 2 7 4 6" xfId="14652"/>
    <cellStyle name="Total 2 7 4 7" xfId="14653"/>
    <cellStyle name="Total 2 7 5" xfId="14654"/>
    <cellStyle name="Total 2 7 5 2" xfId="14655"/>
    <cellStyle name="Total 2 7 5 3" xfId="14656"/>
    <cellStyle name="Total 2 7 5 4" xfId="14657"/>
    <cellStyle name="Total 2 7 5 5" xfId="14658"/>
    <cellStyle name="Total 2 7 5 6" xfId="14659"/>
    <cellStyle name="Total 2 7 5 7" xfId="14660"/>
    <cellStyle name="Total 2 7 6" xfId="14661"/>
    <cellStyle name="Total 2 7 6 2" xfId="14662"/>
    <cellStyle name="Total 2 7 6 3" xfId="14663"/>
    <cellStyle name="Total 2 7 6 4" xfId="14664"/>
    <cellStyle name="Total 2 7 6 5" xfId="14665"/>
    <cellStyle name="Total 2 7 6 6" xfId="14666"/>
    <cellStyle name="Total 2 7 6 7" xfId="14667"/>
    <cellStyle name="Total 2 7 7" xfId="14668"/>
    <cellStyle name="Total 2 7 7 2" xfId="14669"/>
    <cellStyle name="Total 2 7 7 3" xfId="14670"/>
    <cellStyle name="Total 2 7 7 4" xfId="14671"/>
    <cellStyle name="Total 2 7 7 5" xfId="14672"/>
    <cellStyle name="Total 2 7 7 6" xfId="14673"/>
    <cellStyle name="Total 2 7 7 7" xfId="14674"/>
    <cellStyle name="Total 2 7 8" xfId="14675"/>
    <cellStyle name="Total 2 7 8 2" xfId="14676"/>
    <cellStyle name="Total 2 7 8 3" xfId="14677"/>
    <cellStyle name="Total 2 7 8 4" xfId="14678"/>
    <cellStyle name="Total 2 7 8 5" xfId="14679"/>
    <cellStyle name="Total 2 7 8 6" xfId="14680"/>
    <cellStyle name="Total 2 7 8 7" xfId="14681"/>
    <cellStyle name="Total 2 7 9" xfId="14682"/>
    <cellStyle name="Total 2 7 9 2" xfId="14683"/>
    <cellStyle name="Total 2 7 9 3" xfId="14684"/>
    <cellStyle name="Total 2 7 9 4" xfId="14685"/>
    <cellStyle name="Total 2 7 9 5" xfId="14686"/>
    <cellStyle name="Total 2 7 9 6" xfId="14687"/>
    <cellStyle name="Total 2 7 9 7" xfId="14688"/>
    <cellStyle name="Total 2 8" xfId="14689"/>
    <cellStyle name="Total 2 8 10" xfId="14690"/>
    <cellStyle name="Total 2 8 10 2" xfId="14691"/>
    <cellStyle name="Total 2 8 10 3" xfId="14692"/>
    <cellStyle name="Total 2 8 10 4" xfId="14693"/>
    <cellStyle name="Total 2 8 10 5" xfId="14694"/>
    <cellStyle name="Total 2 8 10 6" xfId="14695"/>
    <cellStyle name="Total 2 8 10 7" xfId="14696"/>
    <cellStyle name="Total 2 8 11" xfId="14697"/>
    <cellStyle name="Total 2 8 12" xfId="14698"/>
    <cellStyle name="Total 2 8 13" xfId="14699"/>
    <cellStyle name="Total 2 8 14" xfId="14700"/>
    <cellStyle name="Total 2 8 2" xfId="14701"/>
    <cellStyle name="Total 2 8 2 2" xfId="14702"/>
    <cellStyle name="Total 2 8 2 3" xfId="14703"/>
    <cellStyle name="Total 2 8 2 4" xfId="14704"/>
    <cellStyle name="Total 2 8 2 5" xfId="14705"/>
    <cellStyle name="Total 2 8 2 6" xfId="14706"/>
    <cellStyle name="Total 2 8 2 7" xfId="14707"/>
    <cellStyle name="Total 2 8 3" xfId="14708"/>
    <cellStyle name="Total 2 8 3 2" xfId="14709"/>
    <cellStyle name="Total 2 8 3 3" xfId="14710"/>
    <cellStyle name="Total 2 8 3 4" xfId="14711"/>
    <cellStyle name="Total 2 8 3 5" xfId="14712"/>
    <cellStyle name="Total 2 8 3 6" xfId="14713"/>
    <cellStyle name="Total 2 8 3 7" xfId="14714"/>
    <cellStyle name="Total 2 8 4" xfId="14715"/>
    <cellStyle name="Total 2 8 4 2" xfId="14716"/>
    <cellStyle name="Total 2 8 4 3" xfId="14717"/>
    <cellStyle name="Total 2 8 4 4" xfId="14718"/>
    <cellStyle name="Total 2 8 4 5" xfId="14719"/>
    <cellStyle name="Total 2 8 4 6" xfId="14720"/>
    <cellStyle name="Total 2 8 4 7" xfId="14721"/>
    <cellStyle name="Total 2 8 5" xfId="14722"/>
    <cellStyle name="Total 2 8 5 2" xfId="14723"/>
    <cellStyle name="Total 2 8 5 3" xfId="14724"/>
    <cellStyle name="Total 2 8 5 4" xfId="14725"/>
    <cellStyle name="Total 2 8 5 5" xfId="14726"/>
    <cellStyle name="Total 2 8 5 6" xfId="14727"/>
    <cellStyle name="Total 2 8 5 7" xfId="14728"/>
    <cellStyle name="Total 2 8 6" xfId="14729"/>
    <cellStyle name="Total 2 8 6 2" xfId="14730"/>
    <cellStyle name="Total 2 8 6 3" xfId="14731"/>
    <cellStyle name="Total 2 8 6 4" xfId="14732"/>
    <cellStyle name="Total 2 8 6 5" xfId="14733"/>
    <cellStyle name="Total 2 8 6 6" xfId="14734"/>
    <cellStyle name="Total 2 8 6 7" xfId="14735"/>
    <cellStyle name="Total 2 8 7" xfId="14736"/>
    <cellStyle name="Total 2 8 7 2" xfId="14737"/>
    <cellStyle name="Total 2 8 7 3" xfId="14738"/>
    <cellStyle name="Total 2 8 7 4" xfId="14739"/>
    <cellStyle name="Total 2 8 7 5" xfId="14740"/>
    <cellStyle name="Total 2 8 7 6" xfId="14741"/>
    <cellStyle name="Total 2 8 7 7" xfId="14742"/>
    <cellStyle name="Total 2 8 8" xfId="14743"/>
    <cellStyle name="Total 2 8 8 2" xfId="14744"/>
    <cellStyle name="Total 2 8 8 3" xfId="14745"/>
    <cellStyle name="Total 2 8 8 4" xfId="14746"/>
    <cellStyle name="Total 2 8 8 5" xfId="14747"/>
    <cellStyle name="Total 2 8 8 6" xfId="14748"/>
    <cellStyle name="Total 2 8 8 7" xfId="14749"/>
    <cellStyle name="Total 2 8 9" xfId="14750"/>
    <cellStyle name="Total 2 8 9 2" xfId="14751"/>
    <cellStyle name="Total 2 8 9 3" xfId="14752"/>
    <cellStyle name="Total 2 8 9 4" xfId="14753"/>
    <cellStyle name="Total 2 8 9 5" xfId="14754"/>
    <cellStyle name="Total 2 8 9 6" xfId="14755"/>
    <cellStyle name="Total 2 8 9 7" xfId="14756"/>
    <cellStyle name="Total 2 9" xfId="14757"/>
    <cellStyle name="Total 2 9 2" xfId="14758"/>
    <cellStyle name="Total 2 9 3" xfId="14759"/>
    <cellStyle name="Total 2 9 4" xfId="14760"/>
    <cellStyle name="Total 2 9 5" xfId="14761"/>
    <cellStyle name="Total 2 9 6" xfId="14762"/>
    <cellStyle name="Total 2 9 7" xfId="14763"/>
    <cellStyle name="Total 3" xfId="209"/>
    <cellStyle name="Total 3 10" xfId="14764"/>
    <cellStyle name="Total 3 10 2" xfId="14765"/>
    <cellStyle name="Total 3 10 3" xfId="14766"/>
    <cellStyle name="Total 3 10 4" xfId="14767"/>
    <cellStyle name="Total 3 10 5" xfId="14768"/>
    <cellStyle name="Total 3 10 6" xfId="14769"/>
    <cellStyle name="Total 3 10 7" xfId="14770"/>
    <cellStyle name="Total 3 11" xfId="14771"/>
    <cellStyle name="Total 3 11 2" xfId="14772"/>
    <cellStyle name="Total 3 11 3" xfId="14773"/>
    <cellStyle name="Total 3 11 4" xfId="14774"/>
    <cellStyle name="Total 3 11 5" xfId="14775"/>
    <cellStyle name="Total 3 11 6" xfId="14776"/>
    <cellStyle name="Total 3 11 7" xfId="14777"/>
    <cellStyle name="Total 3 12" xfId="14778"/>
    <cellStyle name="Total 3 12 2" xfId="14779"/>
    <cellStyle name="Total 3 12 3" xfId="14780"/>
    <cellStyle name="Total 3 12 4" xfId="14781"/>
    <cellStyle name="Total 3 12 5" xfId="14782"/>
    <cellStyle name="Total 3 12 6" xfId="14783"/>
    <cellStyle name="Total 3 12 7" xfId="14784"/>
    <cellStyle name="Total 3 13" xfId="14785"/>
    <cellStyle name="Total 3 13 2" xfId="14786"/>
    <cellStyle name="Total 3 13 3" xfId="14787"/>
    <cellStyle name="Total 3 13 4" xfId="14788"/>
    <cellStyle name="Total 3 13 5" xfId="14789"/>
    <cellStyle name="Total 3 13 6" xfId="14790"/>
    <cellStyle name="Total 3 13 7" xfId="14791"/>
    <cellStyle name="Total 3 14" xfId="14792"/>
    <cellStyle name="Total 3 14 2" xfId="14793"/>
    <cellStyle name="Total 3 14 3" xfId="14794"/>
    <cellStyle name="Total 3 14 4" xfId="14795"/>
    <cellStyle name="Total 3 14 5" xfId="14796"/>
    <cellStyle name="Total 3 14 6" xfId="14797"/>
    <cellStyle name="Total 3 14 7" xfId="14798"/>
    <cellStyle name="Total 3 15" xfId="14799"/>
    <cellStyle name="Total 3 15 2" xfId="14800"/>
    <cellStyle name="Total 3 15 3" xfId="14801"/>
    <cellStyle name="Total 3 15 4" xfId="14802"/>
    <cellStyle name="Total 3 15 5" xfId="14803"/>
    <cellStyle name="Total 3 15 6" xfId="14804"/>
    <cellStyle name="Total 3 15 7" xfId="14805"/>
    <cellStyle name="Total 3 16" xfId="14806"/>
    <cellStyle name="Total 3 16 2" xfId="14807"/>
    <cellStyle name="Total 3 16 3" xfId="14808"/>
    <cellStyle name="Total 3 16 4" xfId="14809"/>
    <cellStyle name="Total 3 16 5" xfId="14810"/>
    <cellStyle name="Total 3 16 6" xfId="14811"/>
    <cellStyle name="Total 3 16 7" xfId="14812"/>
    <cellStyle name="Total 3 17" xfId="14813"/>
    <cellStyle name="Total 3 18" xfId="14814"/>
    <cellStyle name="Total 3 19" xfId="14815"/>
    <cellStyle name="Total 3 2" xfId="210"/>
    <cellStyle name="Total 3 2 10" xfId="14816"/>
    <cellStyle name="Total 3 2 10 2" xfId="14817"/>
    <cellStyle name="Total 3 2 10 3" xfId="14818"/>
    <cellStyle name="Total 3 2 10 4" xfId="14819"/>
    <cellStyle name="Total 3 2 10 5" xfId="14820"/>
    <cellStyle name="Total 3 2 10 6" xfId="14821"/>
    <cellStyle name="Total 3 2 10 7" xfId="14822"/>
    <cellStyle name="Total 3 2 11" xfId="14823"/>
    <cellStyle name="Total 3 2 11 2" xfId="14824"/>
    <cellStyle name="Total 3 2 11 3" xfId="14825"/>
    <cellStyle name="Total 3 2 11 4" xfId="14826"/>
    <cellStyle name="Total 3 2 11 5" xfId="14827"/>
    <cellStyle name="Total 3 2 11 6" xfId="14828"/>
    <cellStyle name="Total 3 2 11 7" xfId="14829"/>
    <cellStyle name="Total 3 2 12" xfId="14830"/>
    <cellStyle name="Total 3 2 12 2" xfId="14831"/>
    <cellStyle name="Total 3 2 12 3" xfId="14832"/>
    <cellStyle name="Total 3 2 12 4" xfId="14833"/>
    <cellStyle name="Total 3 2 12 5" xfId="14834"/>
    <cellStyle name="Total 3 2 12 6" xfId="14835"/>
    <cellStyle name="Total 3 2 12 7" xfId="14836"/>
    <cellStyle name="Total 3 2 13" xfId="14837"/>
    <cellStyle name="Total 3 2 13 2" xfId="14838"/>
    <cellStyle name="Total 3 2 13 3" xfId="14839"/>
    <cellStyle name="Total 3 2 13 4" xfId="14840"/>
    <cellStyle name="Total 3 2 13 5" xfId="14841"/>
    <cellStyle name="Total 3 2 13 6" xfId="14842"/>
    <cellStyle name="Total 3 2 13 7" xfId="14843"/>
    <cellStyle name="Total 3 2 14" xfId="14844"/>
    <cellStyle name="Total 3 2 15" xfId="14845"/>
    <cellStyle name="Total 3 2 16" xfId="14846"/>
    <cellStyle name="Total 3 2 2" xfId="315"/>
    <cellStyle name="Total 3 2 2 10" xfId="14847"/>
    <cellStyle name="Total 3 2 2 10 2" xfId="14848"/>
    <cellStyle name="Total 3 2 2 10 3" xfId="14849"/>
    <cellStyle name="Total 3 2 2 10 4" xfId="14850"/>
    <cellStyle name="Total 3 2 2 10 5" xfId="14851"/>
    <cellStyle name="Total 3 2 2 10 6" xfId="14852"/>
    <cellStyle name="Total 3 2 2 10 7" xfId="14853"/>
    <cellStyle name="Total 3 2 2 11" xfId="14854"/>
    <cellStyle name="Total 3 2 2 11 2" xfId="14855"/>
    <cellStyle name="Total 3 2 2 11 3" xfId="14856"/>
    <cellStyle name="Total 3 2 2 11 4" xfId="14857"/>
    <cellStyle name="Total 3 2 2 11 5" xfId="14858"/>
    <cellStyle name="Total 3 2 2 11 6" xfId="14859"/>
    <cellStyle name="Total 3 2 2 11 7" xfId="14860"/>
    <cellStyle name="Total 3 2 2 12" xfId="14861"/>
    <cellStyle name="Total 3 2 2 12 2" xfId="14862"/>
    <cellStyle name="Total 3 2 2 12 3" xfId="14863"/>
    <cellStyle name="Total 3 2 2 12 4" xfId="14864"/>
    <cellStyle name="Total 3 2 2 12 5" xfId="14865"/>
    <cellStyle name="Total 3 2 2 12 6" xfId="14866"/>
    <cellStyle name="Total 3 2 2 12 7" xfId="14867"/>
    <cellStyle name="Total 3 2 2 13" xfId="14868"/>
    <cellStyle name="Total 3 2 2 13 2" xfId="14869"/>
    <cellStyle name="Total 3 2 2 13 3" xfId="14870"/>
    <cellStyle name="Total 3 2 2 13 4" xfId="14871"/>
    <cellStyle name="Total 3 2 2 13 5" xfId="14872"/>
    <cellStyle name="Total 3 2 2 13 6" xfId="14873"/>
    <cellStyle name="Total 3 2 2 13 7" xfId="14874"/>
    <cellStyle name="Total 3 2 2 14" xfId="14875"/>
    <cellStyle name="Total 3 2 2 15" xfId="14876"/>
    <cellStyle name="Total 3 2 2 16" xfId="14877"/>
    <cellStyle name="Total 3 2 2 17" xfId="14878"/>
    <cellStyle name="Total 3 2 2 2" xfId="14879"/>
    <cellStyle name="Total 3 2 2 2 10" xfId="14880"/>
    <cellStyle name="Total 3 2 2 2 10 2" xfId="14881"/>
    <cellStyle name="Total 3 2 2 2 10 3" xfId="14882"/>
    <cellStyle name="Total 3 2 2 2 10 4" xfId="14883"/>
    <cellStyle name="Total 3 2 2 2 10 5" xfId="14884"/>
    <cellStyle name="Total 3 2 2 2 10 6" xfId="14885"/>
    <cellStyle name="Total 3 2 2 2 10 7" xfId="14886"/>
    <cellStyle name="Total 3 2 2 2 11" xfId="14887"/>
    <cellStyle name="Total 3 2 2 2 12" xfId="14888"/>
    <cellStyle name="Total 3 2 2 2 13" xfId="14889"/>
    <cellStyle name="Total 3 2 2 2 14" xfId="14890"/>
    <cellStyle name="Total 3 2 2 2 2" xfId="14891"/>
    <cellStyle name="Total 3 2 2 2 2 2" xfId="14892"/>
    <cellStyle name="Total 3 2 2 2 2 3" xfId="14893"/>
    <cellStyle name="Total 3 2 2 2 2 4" xfId="14894"/>
    <cellStyle name="Total 3 2 2 2 2 5" xfId="14895"/>
    <cellStyle name="Total 3 2 2 2 2 6" xfId="14896"/>
    <cellStyle name="Total 3 2 2 2 2 7" xfId="14897"/>
    <cellStyle name="Total 3 2 2 2 3" xfId="14898"/>
    <cellStyle name="Total 3 2 2 2 3 2" xfId="14899"/>
    <cellStyle name="Total 3 2 2 2 3 3" xfId="14900"/>
    <cellStyle name="Total 3 2 2 2 3 4" xfId="14901"/>
    <cellStyle name="Total 3 2 2 2 3 5" xfId="14902"/>
    <cellStyle name="Total 3 2 2 2 3 6" xfId="14903"/>
    <cellStyle name="Total 3 2 2 2 3 7" xfId="14904"/>
    <cellStyle name="Total 3 2 2 2 4" xfId="14905"/>
    <cellStyle name="Total 3 2 2 2 4 2" xfId="14906"/>
    <cellStyle name="Total 3 2 2 2 4 3" xfId="14907"/>
    <cellStyle name="Total 3 2 2 2 4 4" xfId="14908"/>
    <cellStyle name="Total 3 2 2 2 4 5" xfId="14909"/>
    <cellStyle name="Total 3 2 2 2 4 6" xfId="14910"/>
    <cellStyle name="Total 3 2 2 2 4 7" xfId="14911"/>
    <cellStyle name="Total 3 2 2 2 5" xfId="14912"/>
    <cellStyle name="Total 3 2 2 2 5 2" xfId="14913"/>
    <cellStyle name="Total 3 2 2 2 5 3" xfId="14914"/>
    <cellStyle name="Total 3 2 2 2 5 4" xfId="14915"/>
    <cellStyle name="Total 3 2 2 2 5 5" xfId="14916"/>
    <cellStyle name="Total 3 2 2 2 5 6" xfId="14917"/>
    <cellStyle name="Total 3 2 2 2 5 7" xfId="14918"/>
    <cellStyle name="Total 3 2 2 2 6" xfId="14919"/>
    <cellStyle name="Total 3 2 2 2 6 2" xfId="14920"/>
    <cellStyle name="Total 3 2 2 2 6 3" xfId="14921"/>
    <cellStyle name="Total 3 2 2 2 6 4" xfId="14922"/>
    <cellStyle name="Total 3 2 2 2 6 5" xfId="14923"/>
    <cellStyle name="Total 3 2 2 2 6 6" xfId="14924"/>
    <cellStyle name="Total 3 2 2 2 6 7" xfId="14925"/>
    <cellStyle name="Total 3 2 2 2 7" xfId="14926"/>
    <cellStyle name="Total 3 2 2 2 7 2" xfId="14927"/>
    <cellStyle name="Total 3 2 2 2 7 3" xfId="14928"/>
    <cellStyle name="Total 3 2 2 2 7 4" xfId="14929"/>
    <cellStyle name="Total 3 2 2 2 7 5" xfId="14930"/>
    <cellStyle name="Total 3 2 2 2 7 6" xfId="14931"/>
    <cellStyle name="Total 3 2 2 2 7 7" xfId="14932"/>
    <cellStyle name="Total 3 2 2 2 8" xfId="14933"/>
    <cellStyle name="Total 3 2 2 2 8 2" xfId="14934"/>
    <cellStyle name="Total 3 2 2 2 8 3" xfId="14935"/>
    <cellStyle name="Total 3 2 2 2 8 4" xfId="14936"/>
    <cellStyle name="Total 3 2 2 2 8 5" xfId="14937"/>
    <cellStyle name="Total 3 2 2 2 8 6" xfId="14938"/>
    <cellStyle name="Total 3 2 2 2 8 7" xfId="14939"/>
    <cellStyle name="Total 3 2 2 2 9" xfId="14940"/>
    <cellStyle name="Total 3 2 2 2 9 2" xfId="14941"/>
    <cellStyle name="Total 3 2 2 2 9 3" xfId="14942"/>
    <cellStyle name="Total 3 2 2 2 9 4" xfId="14943"/>
    <cellStyle name="Total 3 2 2 2 9 5" xfId="14944"/>
    <cellStyle name="Total 3 2 2 2 9 6" xfId="14945"/>
    <cellStyle name="Total 3 2 2 2 9 7" xfId="14946"/>
    <cellStyle name="Total 3 2 2 3" xfId="14947"/>
    <cellStyle name="Total 3 2 2 3 10" xfId="14948"/>
    <cellStyle name="Total 3 2 2 3 10 2" xfId="14949"/>
    <cellStyle name="Total 3 2 2 3 10 3" xfId="14950"/>
    <cellStyle name="Total 3 2 2 3 10 4" xfId="14951"/>
    <cellStyle name="Total 3 2 2 3 10 5" xfId="14952"/>
    <cellStyle name="Total 3 2 2 3 10 6" xfId="14953"/>
    <cellStyle name="Total 3 2 2 3 10 7" xfId="14954"/>
    <cellStyle name="Total 3 2 2 3 11" xfId="14955"/>
    <cellStyle name="Total 3 2 2 3 12" xfId="14956"/>
    <cellStyle name="Total 3 2 2 3 13" xfId="14957"/>
    <cellStyle name="Total 3 2 2 3 14" xfId="14958"/>
    <cellStyle name="Total 3 2 2 3 2" xfId="14959"/>
    <cellStyle name="Total 3 2 2 3 2 2" xfId="14960"/>
    <cellStyle name="Total 3 2 2 3 2 3" xfId="14961"/>
    <cellStyle name="Total 3 2 2 3 2 4" xfId="14962"/>
    <cellStyle name="Total 3 2 2 3 2 5" xfId="14963"/>
    <cellStyle name="Total 3 2 2 3 2 6" xfId="14964"/>
    <cellStyle name="Total 3 2 2 3 2 7" xfId="14965"/>
    <cellStyle name="Total 3 2 2 3 3" xfId="14966"/>
    <cellStyle name="Total 3 2 2 3 3 2" xfId="14967"/>
    <cellStyle name="Total 3 2 2 3 3 3" xfId="14968"/>
    <cellStyle name="Total 3 2 2 3 3 4" xfId="14969"/>
    <cellStyle name="Total 3 2 2 3 3 5" xfId="14970"/>
    <cellStyle name="Total 3 2 2 3 3 6" xfId="14971"/>
    <cellStyle name="Total 3 2 2 3 3 7" xfId="14972"/>
    <cellStyle name="Total 3 2 2 3 4" xfId="14973"/>
    <cellStyle name="Total 3 2 2 3 4 2" xfId="14974"/>
    <cellStyle name="Total 3 2 2 3 4 3" xfId="14975"/>
    <cellStyle name="Total 3 2 2 3 4 4" xfId="14976"/>
    <cellStyle name="Total 3 2 2 3 4 5" xfId="14977"/>
    <cellStyle name="Total 3 2 2 3 4 6" xfId="14978"/>
    <cellStyle name="Total 3 2 2 3 4 7" xfId="14979"/>
    <cellStyle name="Total 3 2 2 3 5" xfId="14980"/>
    <cellStyle name="Total 3 2 2 3 5 2" xfId="14981"/>
    <cellStyle name="Total 3 2 2 3 5 3" xfId="14982"/>
    <cellStyle name="Total 3 2 2 3 5 4" xfId="14983"/>
    <cellStyle name="Total 3 2 2 3 5 5" xfId="14984"/>
    <cellStyle name="Total 3 2 2 3 5 6" xfId="14985"/>
    <cellStyle name="Total 3 2 2 3 5 7" xfId="14986"/>
    <cellStyle name="Total 3 2 2 3 6" xfId="14987"/>
    <cellStyle name="Total 3 2 2 3 6 2" xfId="14988"/>
    <cellStyle name="Total 3 2 2 3 6 3" xfId="14989"/>
    <cellStyle name="Total 3 2 2 3 6 4" xfId="14990"/>
    <cellStyle name="Total 3 2 2 3 6 5" xfId="14991"/>
    <cellStyle name="Total 3 2 2 3 6 6" xfId="14992"/>
    <cellStyle name="Total 3 2 2 3 6 7" xfId="14993"/>
    <cellStyle name="Total 3 2 2 3 7" xfId="14994"/>
    <cellStyle name="Total 3 2 2 3 7 2" xfId="14995"/>
    <cellStyle name="Total 3 2 2 3 7 3" xfId="14996"/>
    <cellStyle name="Total 3 2 2 3 7 4" xfId="14997"/>
    <cellStyle name="Total 3 2 2 3 7 5" xfId="14998"/>
    <cellStyle name="Total 3 2 2 3 7 6" xfId="14999"/>
    <cellStyle name="Total 3 2 2 3 7 7" xfId="15000"/>
    <cellStyle name="Total 3 2 2 3 8" xfId="15001"/>
    <cellStyle name="Total 3 2 2 3 8 2" xfId="15002"/>
    <cellStyle name="Total 3 2 2 3 8 3" xfId="15003"/>
    <cellStyle name="Total 3 2 2 3 8 4" xfId="15004"/>
    <cellStyle name="Total 3 2 2 3 8 5" xfId="15005"/>
    <cellStyle name="Total 3 2 2 3 8 6" xfId="15006"/>
    <cellStyle name="Total 3 2 2 3 8 7" xfId="15007"/>
    <cellStyle name="Total 3 2 2 3 9" xfId="15008"/>
    <cellStyle name="Total 3 2 2 3 9 2" xfId="15009"/>
    <cellStyle name="Total 3 2 2 3 9 3" xfId="15010"/>
    <cellStyle name="Total 3 2 2 3 9 4" xfId="15011"/>
    <cellStyle name="Total 3 2 2 3 9 5" xfId="15012"/>
    <cellStyle name="Total 3 2 2 3 9 6" xfId="15013"/>
    <cellStyle name="Total 3 2 2 3 9 7" xfId="15014"/>
    <cellStyle name="Total 3 2 2 4" xfId="15015"/>
    <cellStyle name="Total 3 2 2 4 10" xfId="15016"/>
    <cellStyle name="Total 3 2 2 4 10 2" xfId="15017"/>
    <cellStyle name="Total 3 2 2 4 10 3" xfId="15018"/>
    <cellStyle name="Total 3 2 2 4 10 4" xfId="15019"/>
    <cellStyle name="Total 3 2 2 4 10 5" xfId="15020"/>
    <cellStyle name="Total 3 2 2 4 10 6" xfId="15021"/>
    <cellStyle name="Total 3 2 2 4 10 7" xfId="15022"/>
    <cellStyle name="Total 3 2 2 4 11" xfId="15023"/>
    <cellStyle name="Total 3 2 2 4 12" xfId="15024"/>
    <cellStyle name="Total 3 2 2 4 13" xfId="15025"/>
    <cellStyle name="Total 3 2 2 4 14" xfId="15026"/>
    <cellStyle name="Total 3 2 2 4 2" xfId="15027"/>
    <cellStyle name="Total 3 2 2 4 2 2" xfId="15028"/>
    <cellStyle name="Total 3 2 2 4 2 3" xfId="15029"/>
    <cellStyle name="Total 3 2 2 4 2 4" xfId="15030"/>
    <cellStyle name="Total 3 2 2 4 2 5" xfId="15031"/>
    <cellStyle name="Total 3 2 2 4 2 6" xfId="15032"/>
    <cellStyle name="Total 3 2 2 4 2 7" xfId="15033"/>
    <cellStyle name="Total 3 2 2 4 3" xfId="15034"/>
    <cellStyle name="Total 3 2 2 4 3 2" xfId="15035"/>
    <cellStyle name="Total 3 2 2 4 3 3" xfId="15036"/>
    <cellStyle name="Total 3 2 2 4 3 4" xfId="15037"/>
    <cellStyle name="Total 3 2 2 4 3 5" xfId="15038"/>
    <cellStyle name="Total 3 2 2 4 3 6" xfId="15039"/>
    <cellStyle name="Total 3 2 2 4 3 7" xfId="15040"/>
    <cellStyle name="Total 3 2 2 4 4" xfId="15041"/>
    <cellStyle name="Total 3 2 2 4 4 2" xfId="15042"/>
    <cellStyle name="Total 3 2 2 4 4 3" xfId="15043"/>
    <cellStyle name="Total 3 2 2 4 4 4" xfId="15044"/>
    <cellStyle name="Total 3 2 2 4 4 5" xfId="15045"/>
    <cellStyle name="Total 3 2 2 4 4 6" xfId="15046"/>
    <cellStyle name="Total 3 2 2 4 4 7" xfId="15047"/>
    <cellStyle name="Total 3 2 2 4 5" xfId="15048"/>
    <cellStyle name="Total 3 2 2 4 5 2" xfId="15049"/>
    <cellStyle name="Total 3 2 2 4 5 3" xfId="15050"/>
    <cellStyle name="Total 3 2 2 4 5 4" xfId="15051"/>
    <cellStyle name="Total 3 2 2 4 5 5" xfId="15052"/>
    <cellStyle name="Total 3 2 2 4 5 6" xfId="15053"/>
    <cellStyle name="Total 3 2 2 4 5 7" xfId="15054"/>
    <cellStyle name="Total 3 2 2 4 6" xfId="15055"/>
    <cellStyle name="Total 3 2 2 4 6 2" xfId="15056"/>
    <cellStyle name="Total 3 2 2 4 6 3" xfId="15057"/>
    <cellStyle name="Total 3 2 2 4 6 4" xfId="15058"/>
    <cellStyle name="Total 3 2 2 4 6 5" xfId="15059"/>
    <cellStyle name="Total 3 2 2 4 6 6" xfId="15060"/>
    <cellStyle name="Total 3 2 2 4 6 7" xfId="15061"/>
    <cellStyle name="Total 3 2 2 4 7" xfId="15062"/>
    <cellStyle name="Total 3 2 2 4 7 2" xfId="15063"/>
    <cellStyle name="Total 3 2 2 4 7 3" xfId="15064"/>
    <cellStyle name="Total 3 2 2 4 7 4" xfId="15065"/>
    <cellStyle name="Total 3 2 2 4 7 5" xfId="15066"/>
    <cellStyle name="Total 3 2 2 4 7 6" xfId="15067"/>
    <cellStyle name="Total 3 2 2 4 7 7" xfId="15068"/>
    <cellStyle name="Total 3 2 2 4 8" xfId="15069"/>
    <cellStyle name="Total 3 2 2 4 8 2" xfId="15070"/>
    <cellStyle name="Total 3 2 2 4 8 3" xfId="15071"/>
    <cellStyle name="Total 3 2 2 4 8 4" xfId="15072"/>
    <cellStyle name="Total 3 2 2 4 8 5" xfId="15073"/>
    <cellStyle name="Total 3 2 2 4 8 6" xfId="15074"/>
    <cellStyle name="Total 3 2 2 4 8 7" xfId="15075"/>
    <cellStyle name="Total 3 2 2 4 9" xfId="15076"/>
    <cellStyle name="Total 3 2 2 4 9 2" xfId="15077"/>
    <cellStyle name="Total 3 2 2 4 9 3" xfId="15078"/>
    <cellStyle name="Total 3 2 2 4 9 4" xfId="15079"/>
    <cellStyle name="Total 3 2 2 4 9 5" xfId="15080"/>
    <cellStyle name="Total 3 2 2 4 9 6" xfId="15081"/>
    <cellStyle name="Total 3 2 2 4 9 7" xfId="15082"/>
    <cellStyle name="Total 3 2 2 5" xfId="15083"/>
    <cellStyle name="Total 3 2 2 5 10" xfId="15084"/>
    <cellStyle name="Total 3 2 2 5 10 2" xfId="15085"/>
    <cellStyle name="Total 3 2 2 5 10 3" xfId="15086"/>
    <cellStyle name="Total 3 2 2 5 10 4" xfId="15087"/>
    <cellStyle name="Total 3 2 2 5 10 5" xfId="15088"/>
    <cellStyle name="Total 3 2 2 5 10 6" xfId="15089"/>
    <cellStyle name="Total 3 2 2 5 10 7" xfId="15090"/>
    <cellStyle name="Total 3 2 2 5 11" xfId="15091"/>
    <cellStyle name="Total 3 2 2 5 12" xfId="15092"/>
    <cellStyle name="Total 3 2 2 5 13" xfId="15093"/>
    <cellStyle name="Total 3 2 2 5 14" xfId="15094"/>
    <cellStyle name="Total 3 2 2 5 2" xfId="15095"/>
    <cellStyle name="Total 3 2 2 5 2 2" xfId="15096"/>
    <cellStyle name="Total 3 2 2 5 2 3" xfId="15097"/>
    <cellStyle name="Total 3 2 2 5 2 4" xfId="15098"/>
    <cellStyle name="Total 3 2 2 5 2 5" xfId="15099"/>
    <cellStyle name="Total 3 2 2 5 2 6" xfId="15100"/>
    <cellStyle name="Total 3 2 2 5 2 7" xfId="15101"/>
    <cellStyle name="Total 3 2 2 5 3" xfId="15102"/>
    <cellStyle name="Total 3 2 2 5 3 2" xfId="15103"/>
    <cellStyle name="Total 3 2 2 5 3 3" xfId="15104"/>
    <cellStyle name="Total 3 2 2 5 3 4" xfId="15105"/>
    <cellStyle name="Total 3 2 2 5 3 5" xfId="15106"/>
    <cellStyle name="Total 3 2 2 5 3 6" xfId="15107"/>
    <cellStyle name="Total 3 2 2 5 3 7" xfId="15108"/>
    <cellStyle name="Total 3 2 2 5 4" xfId="15109"/>
    <cellStyle name="Total 3 2 2 5 4 2" xfId="15110"/>
    <cellStyle name="Total 3 2 2 5 4 3" xfId="15111"/>
    <cellStyle name="Total 3 2 2 5 4 4" xfId="15112"/>
    <cellStyle name="Total 3 2 2 5 4 5" xfId="15113"/>
    <cellStyle name="Total 3 2 2 5 4 6" xfId="15114"/>
    <cellStyle name="Total 3 2 2 5 4 7" xfId="15115"/>
    <cellStyle name="Total 3 2 2 5 5" xfId="15116"/>
    <cellStyle name="Total 3 2 2 5 5 2" xfId="15117"/>
    <cellStyle name="Total 3 2 2 5 5 3" xfId="15118"/>
    <cellStyle name="Total 3 2 2 5 5 4" xfId="15119"/>
    <cellStyle name="Total 3 2 2 5 5 5" xfId="15120"/>
    <cellStyle name="Total 3 2 2 5 5 6" xfId="15121"/>
    <cellStyle name="Total 3 2 2 5 5 7" xfId="15122"/>
    <cellStyle name="Total 3 2 2 5 6" xfId="15123"/>
    <cellStyle name="Total 3 2 2 5 6 2" xfId="15124"/>
    <cellStyle name="Total 3 2 2 5 6 3" xfId="15125"/>
    <cellStyle name="Total 3 2 2 5 6 4" xfId="15126"/>
    <cellStyle name="Total 3 2 2 5 6 5" xfId="15127"/>
    <cellStyle name="Total 3 2 2 5 6 6" xfId="15128"/>
    <cellStyle name="Total 3 2 2 5 6 7" xfId="15129"/>
    <cellStyle name="Total 3 2 2 5 7" xfId="15130"/>
    <cellStyle name="Total 3 2 2 5 7 2" xfId="15131"/>
    <cellStyle name="Total 3 2 2 5 7 3" xfId="15132"/>
    <cellStyle name="Total 3 2 2 5 7 4" xfId="15133"/>
    <cellStyle name="Total 3 2 2 5 7 5" xfId="15134"/>
    <cellStyle name="Total 3 2 2 5 7 6" xfId="15135"/>
    <cellStyle name="Total 3 2 2 5 7 7" xfId="15136"/>
    <cellStyle name="Total 3 2 2 5 8" xfId="15137"/>
    <cellStyle name="Total 3 2 2 5 8 2" xfId="15138"/>
    <cellStyle name="Total 3 2 2 5 8 3" xfId="15139"/>
    <cellStyle name="Total 3 2 2 5 8 4" xfId="15140"/>
    <cellStyle name="Total 3 2 2 5 8 5" xfId="15141"/>
    <cellStyle name="Total 3 2 2 5 8 6" xfId="15142"/>
    <cellStyle name="Total 3 2 2 5 8 7" xfId="15143"/>
    <cellStyle name="Total 3 2 2 5 9" xfId="15144"/>
    <cellStyle name="Total 3 2 2 5 9 2" xfId="15145"/>
    <cellStyle name="Total 3 2 2 5 9 3" xfId="15146"/>
    <cellStyle name="Total 3 2 2 5 9 4" xfId="15147"/>
    <cellStyle name="Total 3 2 2 5 9 5" xfId="15148"/>
    <cellStyle name="Total 3 2 2 5 9 6" xfId="15149"/>
    <cellStyle name="Total 3 2 2 5 9 7" xfId="15150"/>
    <cellStyle name="Total 3 2 2 6" xfId="15151"/>
    <cellStyle name="Total 3 2 2 6 2" xfId="15152"/>
    <cellStyle name="Total 3 2 2 6 3" xfId="15153"/>
    <cellStyle name="Total 3 2 2 6 4" xfId="15154"/>
    <cellStyle name="Total 3 2 2 6 5" xfId="15155"/>
    <cellStyle name="Total 3 2 2 6 6" xfId="15156"/>
    <cellStyle name="Total 3 2 2 6 7" xfId="15157"/>
    <cellStyle name="Total 3 2 2 7" xfId="15158"/>
    <cellStyle name="Total 3 2 2 7 2" xfId="15159"/>
    <cellStyle name="Total 3 2 2 7 3" xfId="15160"/>
    <cellStyle name="Total 3 2 2 7 4" xfId="15161"/>
    <cellStyle name="Total 3 2 2 7 5" xfId="15162"/>
    <cellStyle name="Total 3 2 2 7 6" xfId="15163"/>
    <cellStyle name="Total 3 2 2 7 7" xfId="15164"/>
    <cellStyle name="Total 3 2 2 8" xfId="15165"/>
    <cellStyle name="Total 3 2 2 8 2" xfId="15166"/>
    <cellStyle name="Total 3 2 2 8 3" xfId="15167"/>
    <cellStyle name="Total 3 2 2 8 4" xfId="15168"/>
    <cellStyle name="Total 3 2 2 8 5" xfId="15169"/>
    <cellStyle name="Total 3 2 2 8 6" xfId="15170"/>
    <cellStyle name="Total 3 2 2 8 7" xfId="15171"/>
    <cellStyle name="Total 3 2 2 9" xfId="15172"/>
    <cellStyle name="Total 3 2 2 9 2" xfId="15173"/>
    <cellStyle name="Total 3 2 2 9 3" xfId="15174"/>
    <cellStyle name="Total 3 2 2 9 4" xfId="15175"/>
    <cellStyle name="Total 3 2 2 9 5" xfId="15176"/>
    <cellStyle name="Total 3 2 2 9 6" xfId="15177"/>
    <cellStyle name="Total 3 2 2 9 7" xfId="15178"/>
    <cellStyle name="Total 3 2 3" xfId="15179"/>
    <cellStyle name="Total 3 2 3 10" xfId="15180"/>
    <cellStyle name="Total 3 2 3 10 2" xfId="15181"/>
    <cellStyle name="Total 3 2 3 10 3" xfId="15182"/>
    <cellStyle name="Total 3 2 3 10 4" xfId="15183"/>
    <cellStyle name="Total 3 2 3 10 5" xfId="15184"/>
    <cellStyle name="Total 3 2 3 10 6" xfId="15185"/>
    <cellStyle name="Total 3 2 3 10 7" xfId="15186"/>
    <cellStyle name="Total 3 2 3 11" xfId="15187"/>
    <cellStyle name="Total 3 2 3 12" xfId="15188"/>
    <cellStyle name="Total 3 2 3 13" xfId="15189"/>
    <cellStyle name="Total 3 2 3 14" xfId="15190"/>
    <cellStyle name="Total 3 2 3 2" xfId="15191"/>
    <cellStyle name="Total 3 2 3 2 2" xfId="15192"/>
    <cellStyle name="Total 3 2 3 2 3" xfId="15193"/>
    <cellStyle name="Total 3 2 3 2 4" xfId="15194"/>
    <cellStyle name="Total 3 2 3 2 5" xfId="15195"/>
    <cellStyle name="Total 3 2 3 2 6" xfId="15196"/>
    <cellStyle name="Total 3 2 3 2 7" xfId="15197"/>
    <cellStyle name="Total 3 2 3 3" xfId="15198"/>
    <cellStyle name="Total 3 2 3 3 2" xfId="15199"/>
    <cellStyle name="Total 3 2 3 3 3" xfId="15200"/>
    <cellStyle name="Total 3 2 3 3 4" xfId="15201"/>
    <cellStyle name="Total 3 2 3 3 5" xfId="15202"/>
    <cellStyle name="Total 3 2 3 3 6" xfId="15203"/>
    <cellStyle name="Total 3 2 3 3 7" xfId="15204"/>
    <cellStyle name="Total 3 2 3 4" xfId="15205"/>
    <cellStyle name="Total 3 2 3 4 2" xfId="15206"/>
    <cellStyle name="Total 3 2 3 4 3" xfId="15207"/>
    <cellStyle name="Total 3 2 3 4 4" xfId="15208"/>
    <cellStyle name="Total 3 2 3 4 5" xfId="15209"/>
    <cellStyle name="Total 3 2 3 4 6" xfId="15210"/>
    <cellStyle name="Total 3 2 3 4 7" xfId="15211"/>
    <cellStyle name="Total 3 2 3 5" xfId="15212"/>
    <cellStyle name="Total 3 2 3 5 2" xfId="15213"/>
    <cellStyle name="Total 3 2 3 5 3" xfId="15214"/>
    <cellStyle name="Total 3 2 3 5 4" xfId="15215"/>
    <cellStyle name="Total 3 2 3 5 5" xfId="15216"/>
    <cellStyle name="Total 3 2 3 5 6" xfId="15217"/>
    <cellStyle name="Total 3 2 3 5 7" xfId="15218"/>
    <cellStyle name="Total 3 2 3 6" xfId="15219"/>
    <cellStyle name="Total 3 2 3 6 2" xfId="15220"/>
    <cellStyle name="Total 3 2 3 6 3" xfId="15221"/>
    <cellStyle name="Total 3 2 3 6 4" xfId="15222"/>
    <cellStyle name="Total 3 2 3 6 5" xfId="15223"/>
    <cellStyle name="Total 3 2 3 6 6" xfId="15224"/>
    <cellStyle name="Total 3 2 3 6 7" xfId="15225"/>
    <cellStyle name="Total 3 2 3 7" xfId="15226"/>
    <cellStyle name="Total 3 2 3 7 2" xfId="15227"/>
    <cellStyle name="Total 3 2 3 7 3" xfId="15228"/>
    <cellStyle name="Total 3 2 3 7 4" xfId="15229"/>
    <cellStyle name="Total 3 2 3 7 5" xfId="15230"/>
    <cellStyle name="Total 3 2 3 7 6" xfId="15231"/>
    <cellStyle name="Total 3 2 3 7 7" xfId="15232"/>
    <cellStyle name="Total 3 2 3 8" xfId="15233"/>
    <cellStyle name="Total 3 2 3 8 2" xfId="15234"/>
    <cellStyle name="Total 3 2 3 8 3" xfId="15235"/>
    <cellStyle name="Total 3 2 3 8 4" xfId="15236"/>
    <cellStyle name="Total 3 2 3 8 5" xfId="15237"/>
    <cellStyle name="Total 3 2 3 8 6" xfId="15238"/>
    <cellStyle name="Total 3 2 3 8 7" xfId="15239"/>
    <cellStyle name="Total 3 2 3 9" xfId="15240"/>
    <cellStyle name="Total 3 2 3 9 2" xfId="15241"/>
    <cellStyle name="Total 3 2 3 9 3" xfId="15242"/>
    <cellStyle name="Total 3 2 3 9 4" xfId="15243"/>
    <cellStyle name="Total 3 2 3 9 5" xfId="15244"/>
    <cellStyle name="Total 3 2 3 9 6" xfId="15245"/>
    <cellStyle name="Total 3 2 3 9 7" xfId="15246"/>
    <cellStyle name="Total 3 2 4" xfId="15247"/>
    <cellStyle name="Total 3 2 4 10" xfId="15248"/>
    <cellStyle name="Total 3 2 4 10 2" xfId="15249"/>
    <cellStyle name="Total 3 2 4 10 3" xfId="15250"/>
    <cellStyle name="Total 3 2 4 10 4" xfId="15251"/>
    <cellStyle name="Total 3 2 4 10 5" xfId="15252"/>
    <cellStyle name="Total 3 2 4 10 6" xfId="15253"/>
    <cellStyle name="Total 3 2 4 10 7" xfId="15254"/>
    <cellStyle name="Total 3 2 4 11" xfId="15255"/>
    <cellStyle name="Total 3 2 4 12" xfId="15256"/>
    <cellStyle name="Total 3 2 4 13" xfId="15257"/>
    <cellStyle name="Total 3 2 4 14" xfId="15258"/>
    <cellStyle name="Total 3 2 4 2" xfId="15259"/>
    <cellStyle name="Total 3 2 4 2 2" xfId="15260"/>
    <cellStyle name="Total 3 2 4 2 3" xfId="15261"/>
    <cellStyle name="Total 3 2 4 2 4" xfId="15262"/>
    <cellStyle name="Total 3 2 4 2 5" xfId="15263"/>
    <cellStyle name="Total 3 2 4 2 6" xfId="15264"/>
    <cellStyle name="Total 3 2 4 2 7" xfId="15265"/>
    <cellStyle name="Total 3 2 4 3" xfId="15266"/>
    <cellStyle name="Total 3 2 4 3 2" xfId="15267"/>
    <cellStyle name="Total 3 2 4 3 3" xfId="15268"/>
    <cellStyle name="Total 3 2 4 3 4" xfId="15269"/>
    <cellStyle name="Total 3 2 4 3 5" xfId="15270"/>
    <cellStyle name="Total 3 2 4 3 6" xfId="15271"/>
    <cellStyle name="Total 3 2 4 3 7" xfId="15272"/>
    <cellStyle name="Total 3 2 4 4" xfId="15273"/>
    <cellStyle name="Total 3 2 4 4 2" xfId="15274"/>
    <cellStyle name="Total 3 2 4 4 3" xfId="15275"/>
    <cellStyle name="Total 3 2 4 4 4" xfId="15276"/>
    <cellStyle name="Total 3 2 4 4 5" xfId="15277"/>
    <cellStyle name="Total 3 2 4 4 6" xfId="15278"/>
    <cellStyle name="Total 3 2 4 4 7" xfId="15279"/>
    <cellStyle name="Total 3 2 4 5" xfId="15280"/>
    <cellStyle name="Total 3 2 4 5 2" xfId="15281"/>
    <cellStyle name="Total 3 2 4 5 3" xfId="15282"/>
    <cellStyle name="Total 3 2 4 5 4" xfId="15283"/>
    <cellStyle name="Total 3 2 4 5 5" xfId="15284"/>
    <cellStyle name="Total 3 2 4 5 6" xfId="15285"/>
    <cellStyle name="Total 3 2 4 5 7" xfId="15286"/>
    <cellStyle name="Total 3 2 4 6" xfId="15287"/>
    <cellStyle name="Total 3 2 4 6 2" xfId="15288"/>
    <cellStyle name="Total 3 2 4 6 3" xfId="15289"/>
    <cellStyle name="Total 3 2 4 6 4" xfId="15290"/>
    <cellStyle name="Total 3 2 4 6 5" xfId="15291"/>
    <cellStyle name="Total 3 2 4 6 6" xfId="15292"/>
    <cellStyle name="Total 3 2 4 6 7" xfId="15293"/>
    <cellStyle name="Total 3 2 4 7" xfId="15294"/>
    <cellStyle name="Total 3 2 4 7 2" xfId="15295"/>
    <cellStyle name="Total 3 2 4 7 3" xfId="15296"/>
    <cellStyle name="Total 3 2 4 7 4" xfId="15297"/>
    <cellStyle name="Total 3 2 4 7 5" xfId="15298"/>
    <cellStyle name="Total 3 2 4 7 6" xfId="15299"/>
    <cellStyle name="Total 3 2 4 7 7" xfId="15300"/>
    <cellStyle name="Total 3 2 4 8" xfId="15301"/>
    <cellStyle name="Total 3 2 4 8 2" xfId="15302"/>
    <cellStyle name="Total 3 2 4 8 3" xfId="15303"/>
    <cellStyle name="Total 3 2 4 8 4" xfId="15304"/>
    <cellStyle name="Total 3 2 4 8 5" xfId="15305"/>
    <cellStyle name="Total 3 2 4 8 6" xfId="15306"/>
    <cellStyle name="Total 3 2 4 8 7" xfId="15307"/>
    <cellStyle name="Total 3 2 4 9" xfId="15308"/>
    <cellStyle name="Total 3 2 4 9 2" xfId="15309"/>
    <cellStyle name="Total 3 2 4 9 3" xfId="15310"/>
    <cellStyle name="Total 3 2 4 9 4" xfId="15311"/>
    <cellStyle name="Total 3 2 4 9 5" xfId="15312"/>
    <cellStyle name="Total 3 2 4 9 6" xfId="15313"/>
    <cellStyle name="Total 3 2 4 9 7" xfId="15314"/>
    <cellStyle name="Total 3 2 5" xfId="15315"/>
    <cellStyle name="Total 3 2 5 10" xfId="15316"/>
    <cellStyle name="Total 3 2 5 10 2" xfId="15317"/>
    <cellStyle name="Total 3 2 5 10 3" xfId="15318"/>
    <cellStyle name="Total 3 2 5 10 4" xfId="15319"/>
    <cellStyle name="Total 3 2 5 10 5" xfId="15320"/>
    <cellStyle name="Total 3 2 5 10 6" xfId="15321"/>
    <cellStyle name="Total 3 2 5 10 7" xfId="15322"/>
    <cellStyle name="Total 3 2 5 11" xfId="15323"/>
    <cellStyle name="Total 3 2 5 12" xfId="15324"/>
    <cellStyle name="Total 3 2 5 13" xfId="15325"/>
    <cellStyle name="Total 3 2 5 14" xfId="15326"/>
    <cellStyle name="Total 3 2 5 2" xfId="15327"/>
    <cellStyle name="Total 3 2 5 2 2" xfId="15328"/>
    <cellStyle name="Total 3 2 5 2 3" xfId="15329"/>
    <cellStyle name="Total 3 2 5 2 4" xfId="15330"/>
    <cellStyle name="Total 3 2 5 2 5" xfId="15331"/>
    <cellStyle name="Total 3 2 5 2 6" xfId="15332"/>
    <cellStyle name="Total 3 2 5 2 7" xfId="15333"/>
    <cellStyle name="Total 3 2 5 3" xfId="15334"/>
    <cellStyle name="Total 3 2 5 3 2" xfId="15335"/>
    <cellStyle name="Total 3 2 5 3 3" xfId="15336"/>
    <cellStyle name="Total 3 2 5 3 4" xfId="15337"/>
    <cellStyle name="Total 3 2 5 3 5" xfId="15338"/>
    <cellStyle name="Total 3 2 5 3 6" xfId="15339"/>
    <cellStyle name="Total 3 2 5 3 7" xfId="15340"/>
    <cellStyle name="Total 3 2 5 4" xfId="15341"/>
    <cellStyle name="Total 3 2 5 4 2" xfId="15342"/>
    <cellStyle name="Total 3 2 5 4 3" xfId="15343"/>
    <cellStyle name="Total 3 2 5 4 4" xfId="15344"/>
    <cellStyle name="Total 3 2 5 4 5" xfId="15345"/>
    <cellStyle name="Total 3 2 5 4 6" xfId="15346"/>
    <cellStyle name="Total 3 2 5 4 7" xfId="15347"/>
    <cellStyle name="Total 3 2 5 5" xfId="15348"/>
    <cellStyle name="Total 3 2 5 5 2" xfId="15349"/>
    <cellStyle name="Total 3 2 5 5 3" xfId="15350"/>
    <cellStyle name="Total 3 2 5 5 4" xfId="15351"/>
    <cellStyle name="Total 3 2 5 5 5" xfId="15352"/>
    <cellStyle name="Total 3 2 5 5 6" xfId="15353"/>
    <cellStyle name="Total 3 2 5 5 7" xfId="15354"/>
    <cellStyle name="Total 3 2 5 6" xfId="15355"/>
    <cellStyle name="Total 3 2 5 6 2" xfId="15356"/>
    <cellStyle name="Total 3 2 5 6 3" xfId="15357"/>
    <cellStyle name="Total 3 2 5 6 4" xfId="15358"/>
    <cellStyle name="Total 3 2 5 6 5" xfId="15359"/>
    <cellStyle name="Total 3 2 5 6 6" xfId="15360"/>
    <cellStyle name="Total 3 2 5 6 7" xfId="15361"/>
    <cellStyle name="Total 3 2 5 7" xfId="15362"/>
    <cellStyle name="Total 3 2 5 7 2" xfId="15363"/>
    <cellStyle name="Total 3 2 5 7 3" xfId="15364"/>
    <cellStyle name="Total 3 2 5 7 4" xfId="15365"/>
    <cellStyle name="Total 3 2 5 7 5" xfId="15366"/>
    <cellStyle name="Total 3 2 5 7 6" xfId="15367"/>
    <cellStyle name="Total 3 2 5 7 7" xfId="15368"/>
    <cellStyle name="Total 3 2 5 8" xfId="15369"/>
    <cellStyle name="Total 3 2 5 8 2" xfId="15370"/>
    <cellStyle name="Total 3 2 5 8 3" xfId="15371"/>
    <cellStyle name="Total 3 2 5 8 4" xfId="15372"/>
    <cellStyle name="Total 3 2 5 8 5" xfId="15373"/>
    <cellStyle name="Total 3 2 5 8 6" xfId="15374"/>
    <cellStyle name="Total 3 2 5 8 7" xfId="15375"/>
    <cellStyle name="Total 3 2 5 9" xfId="15376"/>
    <cellStyle name="Total 3 2 5 9 2" xfId="15377"/>
    <cellStyle name="Total 3 2 5 9 3" xfId="15378"/>
    <cellStyle name="Total 3 2 5 9 4" xfId="15379"/>
    <cellStyle name="Total 3 2 5 9 5" xfId="15380"/>
    <cellStyle name="Total 3 2 5 9 6" xfId="15381"/>
    <cellStyle name="Total 3 2 5 9 7" xfId="15382"/>
    <cellStyle name="Total 3 2 6" xfId="15383"/>
    <cellStyle name="Total 3 2 6 10" xfId="15384"/>
    <cellStyle name="Total 3 2 6 10 2" xfId="15385"/>
    <cellStyle name="Total 3 2 6 10 3" xfId="15386"/>
    <cellStyle name="Total 3 2 6 10 4" xfId="15387"/>
    <cellStyle name="Total 3 2 6 10 5" xfId="15388"/>
    <cellStyle name="Total 3 2 6 10 6" xfId="15389"/>
    <cellStyle name="Total 3 2 6 10 7" xfId="15390"/>
    <cellStyle name="Total 3 2 6 11" xfId="15391"/>
    <cellStyle name="Total 3 2 6 12" xfId="15392"/>
    <cellStyle name="Total 3 2 6 13" xfId="15393"/>
    <cellStyle name="Total 3 2 6 14" xfId="15394"/>
    <cellStyle name="Total 3 2 6 2" xfId="15395"/>
    <cellStyle name="Total 3 2 6 2 2" xfId="15396"/>
    <cellStyle name="Total 3 2 6 2 3" xfId="15397"/>
    <cellStyle name="Total 3 2 6 2 4" xfId="15398"/>
    <cellStyle name="Total 3 2 6 2 5" xfId="15399"/>
    <cellStyle name="Total 3 2 6 2 6" xfId="15400"/>
    <cellStyle name="Total 3 2 6 2 7" xfId="15401"/>
    <cellStyle name="Total 3 2 6 3" xfId="15402"/>
    <cellStyle name="Total 3 2 6 3 2" xfId="15403"/>
    <cellStyle name="Total 3 2 6 3 3" xfId="15404"/>
    <cellStyle name="Total 3 2 6 3 4" xfId="15405"/>
    <cellStyle name="Total 3 2 6 3 5" xfId="15406"/>
    <cellStyle name="Total 3 2 6 3 6" xfId="15407"/>
    <cellStyle name="Total 3 2 6 3 7" xfId="15408"/>
    <cellStyle name="Total 3 2 6 4" xfId="15409"/>
    <cellStyle name="Total 3 2 6 4 2" xfId="15410"/>
    <cellStyle name="Total 3 2 6 4 3" xfId="15411"/>
    <cellStyle name="Total 3 2 6 4 4" xfId="15412"/>
    <cellStyle name="Total 3 2 6 4 5" xfId="15413"/>
    <cellStyle name="Total 3 2 6 4 6" xfId="15414"/>
    <cellStyle name="Total 3 2 6 4 7" xfId="15415"/>
    <cellStyle name="Total 3 2 6 5" xfId="15416"/>
    <cellStyle name="Total 3 2 6 5 2" xfId="15417"/>
    <cellStyle name="Total 3 2 6 5 3" xfId="15418"/>
    <cellStyle name="Total 3 2 6 5 4" xfId="15419"/>
    <cellStyle name="Total 3 2 6 5 5" xfId="15420"/>
    <cellStyle name="Total 3 2 6 5 6" xfId="15421"/>
    <cellStyle name="Total 3 2 6 5 7" xfId="15422"/>
    <cellStyle name="Total 3 2 6 6" xfId="15423"/>
    <cellStyle name="Total 3 2 6 6 2" xfId="15424"/>
    <cellStyle name="Total 3 2 6 6 3" xfId="15425"/>
    <cellStyle name="Total 3 2 6 6 4" xfId="15426"/>
    <cellStyle name="Total 3 2 6 6 5" xfId="15427"/>
    <cellStyle name="Total 3 2 6 6 6" xfId="15428"/>
    <cellStyle name="Total 3 2 6 6 7" xfId="15429"/>
    <cellStyle name="Total 3 2 6 7" xfId="15430"/>
    <cellStyle name="Total 3 2 6 7 2" xfId="15431"/>
    <cellStyle name="Total 3 2 6 7 3" xfId="15432"/>
    <cellStyle name="Total 3 2 6 7 4" xfId="15433"/>
    <cellStyle name="Total 3 2 6 7 5" xfId="15434"/>
    <cellStyle name="Total 3 2 6 7 6" xfId="15435"/>
    <cellStyle name="Total 3 2 6 7 7" xfId="15436"/>
    <cellStyle name="Total 3 2 6 8" xfId="15437"/>
    <cellStyle name="Total 3 2 6 8 2" xfId="15438"/>
    <cellStyle name="Total 3 2 6 8 3" xfId="15439"/>
    <cellStyle name="Total 3 2 6 8 4" xfId="15440"/>
    <cellStyle name="Total 3 2 6 8 5" xfId="15441"/>
    <cellStyle name="Total 3 2 6 8 6" xfId="15442"/>
    <cellStyle name="Total 3 2 6 8 7" xfId="15443"/>
    <cellStyle name="Total 3 2 6 9" xfId="15444"/>
    <cellStyle name="Total 3 2 6 9 2" xfId="15445"/>
    <cellStyle name="Total 3 2 6 9 3" xfId="15446"/>
    <cellStyle name="Total 3 2 6 9 4" xfId="15447"/>
    <cellStyle name="Total 3 2 6 9 5" xfId="15448"/>
    <cellStyle name="Total 3 2 6 9 6" xfId="15449"/>
    <cellStyle name="Total 3 2 6 9 7" xfId="15450"/>
    <cellStyle name="Total 3 2 7" xfId="15451"/>
    <cellStyle name="Total 3 2 7 2" xfId="15452"/>
    <cellStyle name="Total 3 2 7 3" xfId="15453"/>
    <cellStyle name="Total 3 2 7 4" xfId="15454"/>
    <cellStyle name="Total 3 2 7 5" xfId="15455"/>
    <cellStyle name="Total 3 2 7 6" xfId="15456"/>
    <cellStyle name="Total 3 2 7 7" xfId="15457"/>
    <cellStyle name="Total 3 2 8" xfId="15458"/>
    <cellStyle name="Total 3 2 8 2" xfId="15459"/>
    <cellStyle name="Total 3 2 8 3" xfId="15460"/>
    <cellStyle name="Total 3 2 8 4" xfId="15461"/>
    <cellStyle name="Total 3 2 8 5" xfId="15462"/>
    <cellStyle name="Total 3 2 8 6" xfId="15463"/>
    <cellStyle name="Total 3 2 8 7" xfId="15464"/>
    <cellStyle name="Total 3 2 9" xfId="15465"/>
    <cellStyle name="Total 3 2 9 2" xfId="15466"/>
    <cellStyle name="Total 3 2 9 3" xfId="15467"/>
    <cellStyle name="Total 3 2 9 4" xfId="15468"/>
    <cellStyle name="Total 3 2 9 5" xfId="15469"/>
    <cellStyle name="Total 3 2 9 6" xfId="15470"/>
    <cellStyle name="Total 3 2 9 7" xfId="15471"/>
    <cellStyle name="Total 3 3" xfId="211"/>
    <cellStyle name="Total 3 3 10" xfId="15472"/>
    <cellStyle name="Total 3 3 10 2" xfId="15473"/>
    <cellStyle name="Total 3 3 10 3" xfId="15474"/>
    <cellStyle name="Total 3 3 10 4" xfId="15475"/>
    <cellStyle name="Total 3 3 10 5" xfId="15476"/>
    <cellStyle name="Total 3 3 10 6" xfId="15477"/>
    <cellStyle name="Total 3 3 10 7" xfId="15478"/>
    <cellStyle name="Total 3 3 11" xfId="15479"/>
    <cellStyle name="Total 3 3 11 2" xfId="15480"/>
    <cellStyle name="Total 3 3 11 3" xfId="15481"/>
    <cellStyle name="Total 3 3 11 4" xfId="15482"/>
    <cellStyle name="Total 3 3 11 5" xfId="15483"/>
    <cellStyle name="Total 3 3 11 6" xfId="15484"/>
    <cellStyle name="Total 3 3 11 7" xfId="15485"/>
    <cellStyle name="Total 3 3 12" xfId="15486"/>
    <cellStyle name="Total 3 3 12 2" xfId="15487"/>
    <cellStyle name="Total 3 3 12 3" xfId="15488"/>
    <cellStyle name="Total 3 3 12 4" xfId="15489"/>
    <cellStyle name="Total 3 3 12 5" xfId="15490"/>
    <cellStyle name="Total 3 3 12 6" xfId="15491"/>
    <cellStyle name="Total 3 3 12 7" xfId="15492"/>
    <cellStyle name="Total 3 3 13" xfId="15493"/>
    <cellStyle name="Total 3 3 13 2" xfId="15494"/>
    <cellStyle name="Total 3 3 13 3" xfId="15495"/>
    <cellStyle name="Total 3 3 13 4" xfId="15496"/>
    <cellStyle name="Total 3 3 13 5" xfId="15497"/>
    <cellStyle name="Total 3 3 13 6" xfId="15498"/>
    <cellStyle name="Total 3 3 13 7" xfId="15499"/>
    <cellStyle name="Total 3 3 14" xfId="15500"/>
    <cellStyle name="Total 3 3 15" xfId="15501"/>
    <cellStyle name="Total 3 3 16" xfId="15502"/>
    <cellStyle name="Total 3 3 2" xfId="316"/>
    <cellStyle name="Total 3 3 2 10" xfId="15503"/>
    <cellStyle name="Total 3 3 2 10 2" xfId="15504"/>
    <cellStyle name="Total 3 3 2 10 3" xfId="15505"/>
    <cellStyle name="Total 3 3 2 10 4" xfId="15506"/>
    <cellStyle name="Total 3 3 2 10 5" xfId="15507"/>
    <cellStyle name="Total 3 3 2 10 6" xfId="15508"/>
    <cellStyle name="Total 3 3 2 10 7" xfId="15509"/>
    <cellStyle name="Total 3 3 2 11" xfId="15510"/>
    <cellStyle name="Total 3 3 2 11 2" xfId="15511"/>
    <cellStyle name="Total 3 3 2 11 3" xfId="15512"/>
    <cellStyle name="Total 3 3 2 11 4" xfId="15513"/>
    <cellStyle name="Total 3 3 2 11 5" xfId="15514"/>
    <cellStyle name="Total 3 3 2 11 6" xfId="15515"/>
    <cellStyle name="Total 3 3 2 11 7" xfId="15516"/>
    <cellStyle name="Total 3 3 2 12" xfId="15517"/>
    <cellStyle name="Total 3 3 2 12 2" xfId="15518"/>
    <cellStyle name="Total 3 3 2 12 3" xfId="15519"/>
    <cellStyle name="Total 3 3 2 12 4" xfId="15520"/>
    <cellStyle name="Total 3 3 2 12 5" xfId="15521"/>
    <cellStyle name="Total 3 3 2 12 6" xfId="15522"/>
    <cellStyle name="Total 3 3 2 12 7" xfId="15523"/>
    <cellStyle name="Total 3 3 2 13" xfId="15524"/>
    <cellStyle name="Total 3 3 2 13 2" xfId="15525"/>
    <cellStyle name="Total 3 3 2 13 3" xfId="15526"/>
    <cellStyle name="Total 3 3 2 13 4" xfId="15527"/>
    <cellStyle name="Total 3 3 2 13 5" xfId="15528"/>
    <cellStyle name="Total 3 3 2 13 6" xfId="15529"/>
    <cellStyle name="Total 3 3 2 13 7" xfId="15530"/>
    <cellStyle name="Total 3 3 2 14" xfId="15531"/>
    <cellStyle name="Total 3 3 2 15" xfId="15532"/>
    <cellStyle name="Total 3 3 2 16" xfId="15533"/>
    <cellStyle name="Total 3 3 2 17" xfId="15534"/>
    <cellStyle name="Total 3 3 2 2" xfId="15535"/>
    <cellStyle name="Total 3 3 2 2 10" xfId="15536"/>
    <cellStyle name="Total 3 3 2 2 10 2" xfId="15537"/>
    <cellStyle name="Total 3 3 2 2 10 3" xfId="15538"/>
    <cellStyle name="Total 3 3 2 2 10 4" xfId="15539"/>
    <cellStyle name="Total 3 3 2 2 10 5" xfId="15540"/>
    <cellStyle name="Total 3 3 2 2 10 6" xfId="15541"/>
    <cellStyle name="Total 3 3 2 2 10 7" xfId="15542"/>
    <cellStyle name="Total 3 3 2 2 11" xfId="15543"/>
    <cellStyle name="Total 3 3 2 2 12" xfId="15544"/>
    <cellStyle name="Total 3 3 2 2 13" xfId="15545"/>
    <cellStyle name="Total 3 3 2 2 14" xfId="15546"/>
    <cellStyle name="Total 3 3 2 2 2" xfId="15547"/>
    <cellStyle name="Total 3 3 2 2 2 2" xfId="15548"/>
    <cellStyle name="Total 3 3 2 2 2 3" xfId="15549"/>
    <cellStyle name="Total 3 3 2 2 2 4" xfId="15550"/>
    <cellStyle name="Total 3 3 2 2 2 5" xfId="15551"/>
    <cellStyle name="Total 3 3 2 2 2 6" xfId="15552"/>
    <cellStyle name="Total 3 3 2 2 2 7" xfId="15553"/>
    <cellStyle name="Total 3 3 2 2 3" xfId="15554"/>
    <cellStyle name="Total 3 3 2 2 3 2" xfId="15555"/>
    <cellStyle name="Total 3 3 2 2 3 3" xfId="15556"/>
    <cellStyle name="Total 3 3 2 2 3 4" xfId="15557"/>
    <cellStyle name="Total 3 3 2 2 3 5" xfId="15558"/>
    <cellStyle name="Total 3 3 2 2 3 6" xfId="15559"/>
    <cellStyle name="Total 3 3 2 2 3 7" xfId="15560"/>
    <cellStyle name="Total 3 3 2 2 4" xfId="15561"/>
    <cellStyle name="Total 3 3 2 2 4 2" xfId="15562"/>
    <cellStyle name="Total 3 3 2 2 4 3" xfId="15563"/>
    <cellStyle name="Total 3 3 2 2 4 4" xfId="15564"/>
    <cellStyle name="Total 3 3 2 2 4 5" xfId="15565"/>
    <cellStyle name="Total 3 3 2 2 4 6" xfId="15566"/>
    <cellStyle name="Total 3 3 2 2 4 7" xfId="15567"/>
    <cellStyle name="Total 3 3 2 2 5" xfId="15568"/>
    <cellStyle name="Total 3 3 2 2 5 2" xfId="15569"/>
    <cellStyle name="Total 3 3 2 2 5 3" xfId="15570"/>
    <cellStyle name="Total 3 3 2 2 5 4" xfId="15571"/>
    <cellStyle name="Total 3 3 2 2 5 5" xfId="15572"/>
    <cellStyle name="Total 3 3 2 2 5 6" xfId="15573"/>
    <cellStyle name="Total 3 3 2 2 5 7" xfId="15574"/>
    <cellStyle name="Total 3 3 2 2 6" xfId="15575"/>
    <cellStyle name="Total 3 3 2 2 6 2" xfId="15576"/>
    <cellStyle name="Total 3 3 2 2 6 3" xfId="15577"/>
    <cellStyle name="Total 3 3 2 2 6 4" xfId="15578"/>
    <cellStyle name="Total 3 3 2 2 6 5" xfId="15579"/>
    <cellStyle name="Total 3 3 2 2 6 6" xfId="15580"/>
    <cellStyle name="Total 3 3 2 2 6 7" xfId="15581"/>
    <cellStyle name="Total 3 3 2 2 7" xfId="15582"/>
    <cellStyle name="Total 3 3 2 2 7 2" xfId="15583"/>
    <cellStyle name="Total 3 3 2 2 7 3" xfId="15584"/>
    <cellStyle name="Total 3 3 2 2 7 4" xfId="15585"/>
    <cellStyle name="Total 3 3 2 2 7 5" xfId="15586"/>
    <cellStyle name="Total 3 3 2 2 7 6" xfId="15587"/>
    <cellStyle name="Total 3 3 2 2 7 7" xfId="15588"/>
    <cellStyle name="Total 3 3 2 2 8" xfId="15589"/>
    <cellStyle name="Total 3 3 2 2 8 2" xfId="15590"/>
    <cellStyle name="Total 3 3 2 2 8 3" xfId="15591"/>
    <cellStyle name="Total 3 3 2 2 8 4" xfId="15592"/>
    <cellStyle name="Total 3 3 2 2 8 5" xfId="15593"/>
    <cellStyle name="Total 3 3 2 2 8 6" xfId="15594"/>
    <cellStyle name="Total 3 3 2 2 8 7" xfId="15595"/>
    <cellStyle name="Total 3 3 2 2 9" xfId="15596"/>
    <cellStyle name="Total 3 3 2 2 9 2" xfId="15597"/>
    <cellStyle name="Total 3 3 2 2 9 3" xfId="15598"/>
    <cellStyle name="Total 3 3 2 2 9 4" xfId="15599"/>
    <cellStyle name="Total 3 3 2 2 9 5" xfId="15600"/>
    <cellStyle name="Total 3 3 2 2 9 6" xfId="15601"/>
    <cellStyle name="Total 3 3 2 2 9 7" xfId="15602"/>
    <cellStyle name="Total 3 3 2 3" xfId="15603"/>
    <cellStyle name="Total 3 3 2 3 10" xfId="15604"/>
    <cellStyle name="Total 3 3 2 3 10 2" xfId="15605"/>
    <cellStyle name="Total 3 3 2 3 10 3" xfId="15606"/>
    <cellStyle name="Total 3 3 2 3 10 4" xfId="15607"/>
    <cellStyle name="Total 3 3 2 3 10 5" xfId="15608"/>
    <cellStyle name="Total 3 3 2 3 10 6" xfId="15609"/>
    <cellStyle name="Total 3 3 2 3 10 7" xfId="15610"/>
    <cellStyle name="Total 3 3 2 3 11" xfId="15611"/>
    <cellStyle name="Total 3 3 2 3 12" xfId="15612"/>
    <cellStyle name="Total 3 3 2 3 13" xfId="15613"/>
    <cellStyle name="Total 3 3 2 3 14" xfId="15614"/>
    <cellStyle name="Total 3 3 2 3 2" xfId="15615"/>
    <cellStyle name="Total 3 3 2 3 2 2" xfId="15616"/>
    <cellStyle name="Total 3 3 2 3 2 3" xfId="15617"/>
    <cellStyle name="Total 3 3 2 3 2 4" xfId="15618"/>
    <cellStyle name="Total 3 3 2 3 2 5" xfId="15619"/>
    <cellStyle name="Total 3 3 2 3 2 6" xfId="15620"/>
    <cellStyle name="Total 3 3 2 3 2 7" xfId="15621"/>
    <cellStyle name="Total 3 3 2 3 3" xfId="15622"/>
    <cellStyle name="Total 3 3 2 3 3 2" xfId="15623"/>
    <cellStyle name="Total 3 3 2 3 3 3" xfId="15624"/>
    <cellStyle name="Total 3 3 2 3 3 4" xfId="15625"/>
    <cellStyle name="Total 3 3 2 3 3 5" xfId="15626"/>
    <cellStyle name="Total 3 3 2 3 3 6" xfId="15627"/>
    <cellStyle name="Total 3 3 2 3 3 7" xfId="15628"/>
    <cellStyle name="Total 3 3 2 3 4" xfId="15629"/>
    <cellStyle name="Total 3 3 2 3 4 2" xfId="15630"/>
    <cellStyle name="Total 3 3 2 3 4 3" xfId="15631"/>
    <cellStyle name="Total 3 3 2 3 4 4" xfId="15632"/>
    <cellStyle name="Total 3 3 2 3 4 5" xfId="15633"/>
    <cellStyle name="Total 3 3 2 3 4 6" xfId="15634"/>
    <cellStyle name="Total 3 3 2 3 4 7" xfId="15635"/>
    <cellStyle name="Total 3 3 2 3 5" xfId="15636"/>
    <cellStyle name="Total 3 3 2 3 5 2" xfId="15637"/>
    <cellStyle name="Total 3 3 2 3 5 3" xfId="15638"/>
    <cellStyle name="Total 3 3 2 3 5 4" xfId="15639"/>
    <cellStyle name="Total 3 3 2 3 5 5" xfId="15640"/>
    <cellStyle name="Total 3 3 2 3 5 6" xfId="15641"/>
    <cellStyle name="Total 3 3 2 3 5 7" xfId="15642"/>
    <cellStyle name="Total 3 3 2 3 6" xfId="15643"/>
    <cellStyle name="Total 3 3 2 3 6 2" xfId="15644"/>
    <cellStyle name="Total 3 3 2 3 6 3" xfId="15645"/>
    <cellStyle name="Total 3 3 2 3 6 4" xfId="15646"/>
    <cellStyle name="Total 3 3 2 3 6 5" xfId="15647"/>
    <cellStyle name="Total 3 3 2 3 6 6" xfId="15648"/>
    <cellStyle name="Total 3 3 2 3 6 7" xfId="15649"/>
    <cellStyle name="Total 3 3 2 3 7" xfId="15650"/>
    <cellStyle name="Total 3 3 2 3 7 2" xfId="15651"/>
    <cellStyle name="Total 3 3 2 3 7 3" xfId="15652"/>
    <cellStyle name="Total 3 3 2 3 7 4" xfId="15653"/>
    <cellStyle name="Total 3 3 2 3 7 5" xfId="15654"/>
    <cellStyle name="Total 3 3 2 3 7 6" xfId="15655"/>
    <cellStyle name="Total 3 3 2 3 7 7" xfId="15656"/>
    <cellStyle name="Total 3 3 2 3 8" xfId="15657"/>
    <cellStyle name="Total 3 3 2 3 8 2" xfId="15658"/>
    <cellStyle name="Total 3 3 2 3 8 3" xfId="15659"/>
    <cellStyle name="Total 3 3 2 3 8 4" xfId="15660"/>
    <cellStyle name="Total 3 3 2 3 8 5" xfId="15661"/>
    <cellStyle name="Total 3 3 2 3 8 6" xfId="15662"/>
    <cellStyle name="Total 3 3 2 3 8 7" xfId="15663"/>
    <cellStyle name="Total 3 3 2 3 9" xfId="15664"/>
    <cellStyle name="Total 3 3 2 3 9 2" xfId="15665"/>
    <cellStyle name="Total 3 3 2 3 9 3" xfId="15666"/>
    <cellStyle name="Total 3 3 2 3 9 4" xfId="15667"/>
    <cellStyle name="Total 3 3 2 3 9 5" xfId="15668"/>
    <cellStyle name="Total 3 3 2 3 9 6" xfId="15669"/>
    <cellStyle name="Total 3 3 2 3 9 7" xfId="15670"/>
    <cellStyle name="Total 3 3 2 4" xfId="15671"/>
    <cellStyle name="Total 3 3 2 4 10" xfId="15672"/>
    <cellStyle name="Total 3 3 2 4 10 2" xfId="15673"/>
    <cellStyle name="Total 3 3 2 4 10 3" xfId="15674"/>
    <cellStyle name="Total 3 3 2 4 10 4" xfId="15675"/>
    <cellStyle name="Total 3 3 2 4 10 5" xfId="15676"/>
    <cellStyle name="Total 3 3 2 4 10 6" xfId="15677"/>
    <cellStyle name="Total 3 3 2 4 10 7" xfId="15678"/>
    <cellStyle name="Total 3 3 2 4 11" xfId="15679"/>
    <cellStyle name="Total 3 3 2 4 12" xfId="15680"/>
    <cellStyle name="Total 3 3 2 4 13" xfId="15681"/>
    <cellStyle name="Total 3 3 2 4 14" xfId="15682"/>
    <cellStyle name="Total 3 3 2 4 2" xfId="15683"/>
    <cellStyle name="Total 3 3 2 4 2 2" xfId="15684"/>
    <cellStyle name="Total 3 3 2 4 2 3" xfId="15685"/>
    <cellStyle name="Total 3 3 2 4 2 4" xfId="15686"/>
    <cellStyle name="Total 3 3 2 4 2 5" xfId="15687"/>
    <cellStyle name="Total 3 3 2 4 2 6" xfId="15688"/>
    <cellStyle name="Total 3 3 2 4 2 7" xfId="15689"/>
    <cellStyle name="Total 3 3 2 4 3" xfId="15690"/>
    <cellStyle name="Total 3 3 2 4 3 2" xfId="15691"/>
    <cellStyle name="Total 3 3 2 4 3 3" xfId="15692"/>
    <cellStyle name="Total 3 3 2 4 3 4" xfId="15693"/>
    <cellStyle name="Total 3 3 2 4 3 5" xfId="15694"/>
    <cellStyle name="Total 3 3 2 4 3 6" xfId="15695"/>
    <cellStyle name="Total 3 3 2 4 3 7" xfId="15696"/>
    <cellStyle name="Total 3 3 2 4 4" xfId="15697"/>
    <cellStyle name="Total 3 3 2 4 4 2" xfId="15698"/>
    <cellStyle name="Total 3 3 2 4 4 3" xfId="15699"/>
    <cellStyle name="Total 3 3 2 4 4 4" xfId="15700"/>
    <cellStyle name="Total 3 3 2 4 4 5" xfId="15701"/>
    <cellStyle name="Total 3 3 2 4 4 6" xfId="15702"/>
    <cellStyle name="Total 3 3 2 4 4 7" xfId="15703"/>
    <cellStyle name="Total 3 3 2 4 5" xfId="15704"/>
    <cellStyle name="Total 3 3 2 4 5 2" xfId="15705"/>
    <cellStyle name="Total 3 3 2 4 5 3" xfId="15706"/>
    <cellStyle name="Total 3 3 2 4 5 4" xfId="15707"/>
    <cellStyle name="Total 3 3 2 4 5 5" xfId="15708"/>
    <cellStyle name="Total 3 3 2 4 5 6" xfId="15709"/>
    <cellStyle name="Total 3 3 2 4 5 7" xfId="15710"/>
    <cellStyle name="Total 3 3 2 4 6" xfId="15711"/>
    <cellStyle name="Total 3 3 2 4 6 2" xfId="15712"/>
    <cellStyle name="Total 3 3 2 4 6 3" xfId="15713"/>
    <cellStyle name="Total 3 3 2 4 6 4" xfId="15714"/>
    <cellStyle name="Total 3 3 2 4 6 5" xfId="15715"/>
    <cellStyle name="Total 3 3 2 4 6 6" xfId="15716"/>
    <cellStyle name="Total 3 3 2 4 6 7" xfId="15717"/>
    <cellStyle name="Total 3 3 2 4 7" xfId="15718"/>
    <cellStyle name="Total 3 3 2 4 7 2" xfId="15719"/>
    <cellStyle name="Total 3 3 2 4 7 3" xfId="15720"/>
    <cellStyle name="Total 3 3 2 4 7 4" xfId="15721"/>
    <cellStyle name="Total 3 3 2 4 7 5" xfId="15722"/>
    <cellStyle name="Total 3 3 2 4 7 6" xfId="15723"/>
    <cellStyle name="Total 3 3 2 4 7 7" xfId="15724"/>
    <cellStyle name="Total 3 3 2 4 8" xfId="15725"/>
    <cellStyle name="Total 3 3 2 4 8 2" xfId="15726"/>
    <cellStyle name="Total 3 3 2 4 8 3" xfId="15727"/>
    <cellStyle name="Total 3 3 2 4 8 4" xfId="15728"/>
    <cellStyle name="Total 3 3 2 4 8 5" xfId="15729"/>
    <cellStyle name="Total 3 3 2 4 8 6" xfId="15730"/>
    <cellStyle name="Total 3 3 2 4 8 7" xfId="15731"/>
    <cellStyle name="Total 3 3 2 4 9" xfId="15732"/>
    <cellStyle name="Total 3 3 2 4 9 2" xfId="15733"/>
    <cellStyle name="Total 3 3 2 4 9 3" xfId="15734"/>
    <cellStyle name="Total 3 3 2 4 9 4" xfId="15735"/>
    <cellStyle name="Total 3 3 2 4 9 5" xfId="15736"/>
    <cellStyle name="Total 3 3 2 4 9 6" xfId="15737"/>
    <cellStyle name="Total 3 3 2 4 9 7" xfId="15738"/>
    <cellStyle name="Total 3 3 2 5" xfId="15739"/>
    <cellStyle name="Total 3 3 2 5 10" xfId="15740"/>
    <cellStyle name="Total 3 3 2 5 10 2" xfId="15741"/>
    <cellStyle name="Total 3 3 2 5 10 3" xfId="15742"/>
    <cellStyle name="Total 3 3 2 5 10 4" xfId="15743"/>
    <cellStyle name="Total 3 3 2 5 10 5" xfId="15744"/>
    <cellStyle name="Total 3 3 2 5 10 6" xfId="15745"/>
    <cellStyle name="Total 3 3 2 5 10 7" xfId="15746"/>
    <cellStyle name="Total 3 3 2 5 11" xfId="15747"/>
    <cellStyle name="Total 3 3 2 5 12" xfId="15748"/>
    <cellStyle name="Total 3 3 2 5 13" xfId="15749"/>
    <cellStyle name="Total 3 3 2 5 14" xfId="15750"/>
    <cellStyle name="Total 3 3 2 5 2" xfId="15751"/>
    <cellStyle name="Total 3 3 2 5 2 2" xfId="15752"/>
    <cellStyle name="Total 3 3 2 5 2 3" xfId="15753"/>
    <cellStyle name="Total 3 3 2 5 2 4" xfId="15754"/>
    <cellStyle name="Total 3 3 2 5 2 5" xfId="15755"/>
    <cellStyle name="Total 3 3 2 5 2 6" xfId="15756"/>
    <cellStyle name="Total 3 3 2 5 2 7" xfId="15757"/>
    <cellStyle name="Total 3 3 2 5 3" xfId="15758"/>
    <cellStyle name="Total 3 3 2 5 3 2" xfId="15759"/>
    <cellStyle name="Total 3 3 2 5 3 3" xfId="15760"/>
    <cellStyle name="Total 3 3 2 5 3 4" xfId="15761"/>
    <cellStyle name="Total 3 3 2 5 3 5" xfId="15762"/>
    <cellStyle name="Total 3 3 2 5 3 6" xfId="15763"/>
    <cellStyle name="Total 3 3 2 5 3 7" xfId="15764"/>
    <cellStyle name="Total 3 3 2 5 4" xfId="15765"/>
    <cellStyle name="Total 3 3 2 5 4 2" xfId="15766"/>
    <cellStyle name="Total 3 3 2 5 4 3" xfId="15767"/>
    <cellStyle name="Total 3 3 2 5 4 4" xfId="15768"/>
    <cellStyle name="Total 3 3 2 5 4 5" xfId="15769"/>
    <cellStyle name="Total 3 3 2 5 4 6" xfId="15770"/>
    <cellStyle name="Total 3 3 2 5 4 7" xfId="15771"/>
    <cellStyle name="Total 3 3 2 5 5" xfId="15772"/>
    <cellStyle name="Total 3 3 2 5 5 2" xfId="15773"/>
    <cellStyle name="Total 3 3 2 5 5 3" xfId="15774"/>
    <cellStyle name="Total 3 3 2 5 5 4" xfId="15775"/>
    <cellStyle name="Total 3 3 2 5 5 5" xfId="15776"/>
    <cellStyle name="Total 3 3 2 5 5 6" xfId="15777"/>
    <cellStyle name="Total 3 3 2 5 5 7" xfId="15778"/>
    <cellStyle name="Total 3 3 2 5 6" xfId="15779"/>
    <cellStyle name="Total 3 3 2 5 6 2" xfId="15780"/>
    <cellStyle name="Total 3 3 2 5 6 3" xfId="15781"/>
    <cellStyle name="Total 3 3 2 5 6 4" xfId="15782"/>
    <cellStyle name="Total 3 3 2 5 6 5" xfId="15783"/>
    <cellStyle name="Total 3 3 2 5 6 6" xfId="15784"/>
    <cellStyle name="Total 3 3 2 5 6 7" xfId="15785"/>
    <cellStyle name="Total 3 3 2 5 7" xfId="15786"/>
    <cellStyle name="Total 3 3 2 5 7 2" xfId="15787"/>
    <cellStyle name="Total 3 3 2 5 7 3" xfId="15788"/>
    <cellStyle name="Total 3 3 2 5 7 4" xfId="15789"/>
    <cellStyle name="Total 3 3 2 5 7 5" xfId="15790"/>
    <cellStyle name="Total 3 3 2 5 7 6" xfId="15791"/>
    <cellStyle name="Total 3 3 2 5 7 7" xfId="15792"/>
    <cellStyle name="Total 3 3 2 5 8" xfId="15793"/>
    <cellStyle name="Total 3 3 2 5 8 2" xfId="15794"/>
    <cellStyle name="Total 3 3 2 5 8 3" xfId="15795"/>
    <cellStyle name="Total 3 3 2 5 8 4" xfId="15796"/>
    <cellStyle name="Total 3 3 2 5 8 5" xfId="15797"/>
    <cellStyle name="Total 3 3 2 5 8 6" xfId="15798"/>
    <cellStyle name="Total 3 3 2 5 8 7" xfId="15799"/>
    <cellStyle name="Total 3 3 2 5 9" xfId="15800"/>
    <cellStyle name="Total 3 3 2 5 9 2" xfId="15801"/>
    <cellStyle name="Total 3 3 2 5 9 3" xfId="15802"/>
    <cellStyle name="Total 3 3 2 5 9 4" xfId="15803"/>
    <cellStyle name="Total 3 3 2 5 9 5" xfId="15804"/>
    <cellStyle name="Total 3 3 2 5 9 6" xfId="15805"/>
    <cellStyle name="Total 3 3 2 5 9 7" xfId="15806"/>
    <cellStyle name="Total 3 3 2 6" xfId="15807"/>
    <cellStyle name="Total 3 3 2 6 2" xfId="15808"/>
    <cellStyle name="Total 3 3 2 6 3" xfId="15809"/>
    <cellStyle name="Total 3 3 2 6 4" xfId="15810"/>
    <cellStyle name="Total 3 3 2 6 5" xfId="15811"/>
    <cellStyle name="Total 3 3 2 6 6" xfId="15812"/>
    <cellStyle name="Total 3 3 2 6 7" xfId="15813"/>
    <cellStyle name="Total 3 3 2 7" xfId="15814"/>
    <cellStyle name="Total 3 3 2 7 2" xfId="15815"/>
    <cellStyle name="Total 3 3 2 7 3" xfId="15816"/>
    <cellStyle name="Total 3 3 2 7 4" xfId="15817"/>
    <cellStyle name="Total 3 3 2 7 5" xfId="15818"/>
    <cellStyle name="Total 3 3 2 7 6" xfId="15819"/>
    <cellStyle name="Total 3 3 2 7 7" xfId="15820"/>
    <cellStyle name="Total 3 3 2 8" xfId="15821"/>
    <cellStyle name="Total 3 3 2 8 2" xfId="15822"/>
    <cellStyle name="Total 3 3 2 8 3" xfId="15823"/>
    <cellStyle name="Total 3 3 2 8 4" xfId="15824"/>
    <cellStyle name="Total 3 3 2 8 5" xfId="15825"/>
    <cellStyle name="Total 3 3 2 8 6" xfId="15826"/>
    <cellStyle name="Total 3 3 2 8 7" xfId="15827"/>
    <cellStyle name="Total 3 3 2 9" xfId="15828"/>
    <cellStyle name="Total 3 3 2 9 2" xfId="15829"/>
    <cellStyle name="Total 3 3 2 9 3" xfId="15830"/>
    <cellStyle name="Total 3 3 2 9 4" xfId="15831"/>
    <cellStyle name="Total 3 3 2 9 5" xfId="15832"/>
    <cellStyle name="Total 3 3 2 9 6" xfId="15833"/>
    <cellStyle name="Total 3 3 2 9 7" xfId="15834"/>
    <cellStyle name="Total 3 3 3" xfId="15835"/>
    <cellStyle name="Total 3 3 3 10" xfId="15836"/>
    <cellStyle name="Total 3 3 3 10 2" xfId="15837"/>
    <cellStyle name="Total 3 3 3 10 3" xfId="15838"/>
    <cellStyle name="Total 3 3 3 10 4" xfId="15839"/>
    <cellStyle name="Total 3 3 3 10 5" xfId="15840"/>
    <cellStyle name="Total 3 3 3 10 6" xfId="15841"/>
    <cellStyle name="Total 3 3 3 10 7" xfId="15842"/>
    <cellStyle name="Total 3 3 3 11" xfId="15843"/>
    <cellStyle name="Total 3 3 3 12" xfId="15844"/>
    <cellStyle name="Total 3 3 3 13" xfId="15845"/>
    <cellStyle name="Total 3 3 3 14" xfId="15846"/>
    <cellStyle name="Total 3 3 3 2" xfId="15847"/>
    <cellStyle name="Total 3 3 3 2 2" xfId="15848"/>
    <cellStyle name="Total 3 3 3 2 3" xfId="15849"/>
    <cellStyle name="Total 3 3 3 2 4" xfId="15850"/>
    <cellStyle name="Total 3 3 3 2 5" xfId="15851"/>
    <cellStyle name="Total 3 3 3 2 6" xfId="15852"/>
    <cellStyle name="Total 3 3 3 2 7" xfId="15853"/>
    <cellStyle name="Total 3 3 3 3" xfId="15854"/>
    <cellStyle name="Total 3 3 3 3 2" xfId="15855"/>
    <cellStyle name="Total 3 3 3 3 3" xfId="15856"/>
    <cellStyle name="Total 3 3 3 3 4" xfId="15857"/>
    <cellStyle name="Total 3 3 3 3 5" xfId="15858"/>
    <cellStyle name="Total 3 3 3 3 6" xfId="15859"/>
    <cellStyle name="Total 3 3 3 3 7" xfId="15860"/>
    <cellStyle name="Total 3 3 3 4" xfId="15861"/>
    <cellStyle name="Total 3 3 3 4 2" xfId="15862"/>
    <cellStyle name="Total 3 3 3 4 3" xfId="15863"/>
    <cellStyle name="Total 3 3 3 4 4" xfId="15864"/>
    <cellStyle name="Total 3 3 3 4 5" xfId="15865"/>
    <cellStyle name="Total 3 3 3 4 6" xfId="15866"/>
    <cellStyle name="Total 3 3 3 4 7" xfId="15867"/>
    <cellStyle name="Total 3 3 3 5" xfId="15868"/>
    <cellStyle name="Total 3 3 3 5 2" xfId="15869"/>
    <cellStyle name="Total 3 3 3 5 3" xfId="15870"/>
    <cellStyle name="Total 3 3 3 5 4" xfId="15871"/>
    <cellStyle name="Total 3 3 3 5 5" xfId="15872"/>
    <cellStyle name="Total 3 3 3 5 6" xfId="15873"/>
    <cellStyle name="Total 3 3 3 5 7" xfId="15874"/>
    <cellStyle name="Total 3 3 3 6" xfId="15875"/>
    <cellStyle name="Total 3 3 3 6 2" xfId="15876"/>
    <cellStyle name="Total 3 3 3 6 3" xfId="15877"/>
    <cellStyle name="Total 3 3 3 6 4" xfId="15878"/>
    <cellStyle name="Total 3 3 3 6 5" xfId="15879"/>
    <cellStyle name="Total 3 3 3 6 6" xfId="15880"/>
    <cellStyle name="Total 3 3 3 6 7" xfId="15881"/>
    <cellStyle name="Total 3 3 3 7" xfId="15882"/>
    <cellStyle name="Total 3 3 3 7 2" xfId="15883"/>
    <cellStyle name="Total 3 3 3 7 3" xfId="15884"/>
    <cellStyle name="Total 3 3 3 7 4" xfId="15885"/>
    <cellStyle name="Total 3 3 3 7 5" xfId="15886"/>
    <cellStyle name="Total 3 3 3 7 6" xfId="15887"/>
    <cellStyle name="Total 3 3 3 7 7" xfId="15888"/>
    <cellStyle name="Total 3 3 3 8" xfId="15889"/>
    <cellStyle name="Total 3 3 3 8 2" xfId="15890"/>
    <cellStyle name="Total 3 3 3 8 3" xfId="15891"/>
    <cellStyle name="Total 3 3 3 8 4" xfId="15892"/>
    <cellStyle name="Total 3 3 3 8 5" xfId="15893"/>
    <cellStyle name="Total 3 3 3 8 6" xfId="15894"/>
    <cellStyle name="Total 3 3 3 8 7" xfId="15895"/>
    <cellStyle name="Total 3 3 3 9" xfId="15896"/>
    <cellStyle name="Total 3 3 3 9 2" xfId="15897"/>
    <cellStyle name="Total 3 3 3 9 3" xfId="15898"/>
    <cellStyle name="Total 3 3 3 9 4" xfId="15899"/>
    <cellStyle name="Total 3 3 3 9 5" xfId="15900"/>
    <cellStyle name="Total 3 3 3 9 6" xfId="15901"/>
    <cellStyle name="Total 3 3 3 9 7" xfId="15902"/>
    <cellStyle name="Total 3 3 4" xfId="15903"/>
    <cellStyle name="Total 3 3 4 10" xfId="15904"/>
    <cellStyle name="Total 3 3 4 10 2" xfId="15905"/>
    <cellStyle name="Total 3 3 4 10 3" xfId="15906"/>
    <cellStyle name="Total 3 3 4 10 4" xfId="15907"/>
    <cellStyle name="Total 3 3 4 10 5" xfId="15908"/>
    <cellStyle name="Total 3 3 4 10 6" xfId="15909"/>
    <cellStyle name="Total 3 3 4 10 7" xfId="15910"/>
    <cellStyle name="Total 3 3 4 11" xfId="15911"/>
    <cellStyle name="Total 3 3 4 12" xfId="15912"/>
    <cellStyle name="Total 3 3 4 13" xfId="15913"/>
    <cellStyle name="Total 3 3 4 14" xfId="15914"/>
    <cellStyle name="Total 3 3 4 2" xfId="15915"/>
    <cellStyle name="Total 3 3 4 2 2" xfId="15916"/>
    <cellStyle name="Total 3 3 4 2 3" xfId="15917"/>
    <cellStyle name="Total 3 3 4 2 4" xfId="15918"/>
    <cellStyle name="Total 3 3 4 2 5" xfId="15919"/>
    <cellStyle name="Total 3 3 4 2 6" xfId="15920"/>
    <cellStyle name="Total 3 3 4 2 7" xfId="15921"/>
    <cellStyle name="Total 3 3 4 3" xfId="15922"/>
    <cellStyle name="Total 3 3 4 3 2" xfId="15923"/>
    <cellStyle name="Total 3 3 4 3 3" xfId="15924"/>
    <cellStyle name="Total 3 3 4 3 4" xfId="15925"/>
    <cellStyle name="Total 3 3 4 3 5" xfId="15926"/>
    <cellStyle name="Total 3 3 4 3 6" xfId="15927"/>
    <cellStyle name="Total 3 3 4 3 7" xfId="15928"/>
    <cellStyle name="Total 3 3 4 4" xfId="15929"/>
    <cellStyle name="Total 3 3 4 4 2" xfId="15930"/>
    <cellStyle name="Total 3 3 4 4 3" xfId="15931"/>
    <cellStyle name="Total 3 3 4 4 4" xfId="15932"/>
    <cellStyle name="Total 3 3 4 4 5" xfId="15933"/>
    <cellStyle name="Total 3 3 4 4 6" xfId="15934"/>
    <cellStyle name="Total 3 3 4 4 7" xfId="15935"/>
    <cellStyle name="Total 3 3 4 5" xfId="15936"/>
    <cellStyle name="Total 3 3 4 5 2" xfId="15937"/>
    <cellStyle name="Total 3 3 4 5 3" xfId="15938"/>
    <cellStyle name="Total 3 3 4 5 4" xfId="15939"/>
    <cellStyle name="Total 3 3 4 5 5" xfId="15940"/>
    <cellStyle name="Total 3 3 4 5 6" xfId="15941"/>
    <cellStyle name="Total 3 3 4 5 7" xfId="15942"/>
    <cellStyle name="Total 3 3 4 6" xfId="15943"/>
    <cellStyle name="Total 3 3 4 6 2" xfId="15944"/>
    <cellStyle name="Total 3 3 4 6 3" xfId="15945"/>
    <cellStyle name="Total 3 3 4 6 4" xfId="15946"/>
    <cellStyle name="Total 3 3 4 6 5" xfId="15947"/>
    <cellStyle name="Total 3 3 4 6 6" xfId="15948"/>
    <cellStyle name="Total 3 3 4 6 7" xfId="15949"/>
    <cellStyle name="Total 3 3 4 7" xfId="15950"/>
    <cellStyle name="Total 3 3 4 7 2" xfId="15951"/>
    <cellStyle name="Total 3 3 4 7 3" xfId="15952"/>
    <cellStyle name="Total 3 3 4 7 4" xfId="15953"/>
    <cellStyle name="Total 3 3 4 7 5" xfId="15954"/>
    <cellStyle name="Total 3 3 4 7 6" xfId="15955"/>
    <cellStyle name="Total 3 3 4 7 7" xfId="15956"/>
    <cellStyle name="Total 3 3 4 8" xfId="15957"/>
    <cellStyle name="Total 3 3 4 8 2" xfId="15958"/>
    <cellStyle name="Total 3 3 4 8 3" xfId="15959"/>
    <cellStyle name="Total 3 3 4 8 4" xfId="15960"/>
    <cellStyle name="Total 3 3 4 8 5" xfId="15961"/>
    <cellStyle name="Total 3 3 4 8 6" xfId="15962"/>
    <cellStyle name="Total 3 3 4 8 7" xfId="15963"/>
    <cellStyle name="Total 3 3 4 9" xfId="15964"/>
    <cellStyle name="Total 3 3 4 9 2" xfId="15965"/>
    <cellStyle name="Total 3 3 4 9 3" xfId="15966"/>
    <cellStyle name="Total 3 3 4 9 4" xfId="15967"/>
    <cellStyle name="Total 3 3 4 9 5" xfId="15968"/>
    <cellStyle name="Total 3 3 4 9 6" xfId="15969"/>
    <cellStyle name="Total 3 3 4 9 7" xfId="15970"/>
    <cellStyle name="Total 3 3 5" xfId="15971"/>
    <cellStyle name="Total 3 3 5 10" xfId="15972"/>
    <cellStyle name="Total 3 3 5 10 2" xfId="15973"/>
    <cellStyle name="Total 3 3 5 10 3" xfId="15974"/>
    <cellStyle name="Total 3 3 5 10 4" xfId="15975"/>
    <cellStyle name="Total 3 3 5 10 5" xfId="15976"/>
    <cellStyle name="Total 3 3 5 10 6" xfId="15977"/>
    <cellStyle name="Total 3 3 5 10 7" xfId="15978"/>
    <cellStyle name="Total 3 3 5 11" xfId="15979"/>
    <cellStyle name="Total 3 3 5 12" xfId="15980"/>
    <cellStyle name="Total 3 3 5 13" xfId="15981"/>
    <cellStyle name="Total 3 3 5 14" xfId="15982"/>
    <cellStyle name="Total 3 3 5 2" xfId="15983"/>
    <cellStyle name="Total 3 3 5 2 2" xfId="15984"/>
    <cellStyle name="Total 3 3 5 2 3" xfId="15985"/>
    <cellStyle name="Total 3 3 5 2 4" xfId="15986"/>
    <cellStyle name="Total 3 3 5 2 5" xfId="15987"/>
    <cellStyle name="Total 3 3 5 2 6" xfId="15988"/>
    <cellStyle name="Total 3 3 5 2 7" xfId="15989"/>
    <cellStyle name="Total 3 3 5 3" xfId="15990"/>
    <cellStyle name="Total 3 3 5 3 2" xfId="15991"/>
    <cellStyle name="Total 3 3 5 3 3" xfId="15992"/>
    <cellStyle name="Total 3 3 5 3 4" xfId="15993"/>
    <cellStyle name="Total 3 3 5 3 5" xfId="15994"/>
    <cellStyle name="Total 3 3 5 3 6" xfId="15995"/>
    <cellStyle name="Total 3 3 5 3 7" xfId="15996"/>
    <cellStyle name="Total 3 3 5 4" xfId="15997"/>
    <cellStyle name="Total 3 3 5 4 2" xfId="15998"/>
    <cellStyle name="Total 3 3 5 4 3" xfId="15999"/>
    <cellStyle name="Total 3 3 5 4 4" xfId="16000"/>
    <cellStyle name="Total 3 3 5 4 5" xfId="16001"/>
    <cellStyle name="Total 3 3 5 4 6" xfId="16002"/>
    <cellStyle name="Total 3 3 5 4 7" xfId="16003"/>
    <cellStyle name="Total 3 3 5 5" xfId="16004"/>
    <cellStyle name="Total 3 3 5 5 2" xfId="16005"/>
    <cellStyle name="Total 3 3 5 5 3" xfId="16006"/>
    <cellStyle name="Total 3 3 5 5 4" xfId="16007"/>
    <cellStyle name="Total 3 3 5 5 5" xfId="16008"/>
    <cellStyle name="Total 3 3 5 5 6" xfId="16009"/>
    <cellStyle name="Total 3 3 5 5 7" xfId="16010"/>
    <cellStyle name="Total 3 3 5 6" xfId="16011"/>
    <cellStyle name="Total 3 3 5 6 2" xfId="16012"/>
    <cellStyle name="Total 3 3 5 6 3" xfId="16013"/>
    <cellStyle name="Total 3 3 5 6 4" xfId="16014"/>
    <cellStyle name="Total 3 3 5 6 5" xfId="16015"/>
    <cellStyle name="Total 3 3 5 6 6" xfId="16016"/>
    <cellStyle name="Total 3 3 5 6 7" xfId="16017"/>
    <cellStyle name="Total 3 3 5 7" xfId="16018"/>
    <cellStyle name="Total 3 3 5 7 2" xfId="16019"/>
    <cellStyle name="Total 3 3 5 7 3" xfId="16020"/>
    <cellStyle name="Total 3 3 5 7 4" xfId="16021"/>
    <cellStyle name="Total 3 3 5 7 5" xfId="16022"/>
    <cellStyle name="Total 3 3 5 7 6" xfId="16023"/>
    <cellStyle name="Total 3 3 5 7 7" xfId="16024"/>
    <cellStyle name="Total 3 3 5 8" xfId="16025"/>
    <cellStyle name="Total 3 3 5 8 2" xfId="16026"/>
    <cellStyle name="Total 3 3 5 8 3" xfId="16027"/>
    <cellStyle name="Total 3 3 5 8 4" xfId="16028"/>
    <cellStyle name="Total 3 3 5 8 5" xfId="16029"/>
    <cellStyle name="Total 3 3 5 8 6" xfId="16030"/>
    <cellStyle name="Total 3 3 5 8 7" xfId="16031"/>
    <cellStyle name="Total 3 3 5 9" xfId="16032"/>
    <cellStyle name="Total 3 3 5 9 2" xfId="16033"/>
    <cellStyle name="Total 3 3 5 9 3" xfId="16034"/>
    <cellStyle name="Total 3 3 5 9 4" xfId="16035"/>
    <cellStyle name="Total 3 3 5 9 5" xfId="16036"/>
    <cellStyle name="Total 3 3 5 9 6" xfId="16037"/>
    <cellStyle name="Total 3 3 5 9 7" xfId="16038"/>
    <cellStyle name="Total 3 3 6" xfId="16039"/>
    <cellStyle name="Total 3 3 6 10" xfId="16040"/>
    <cellStyle name="Total 3 3 6 10 2" xfId="16041"/>
    <cellStyle name="Total 3 3 6 10 3" xfId="16042"/>
    <cellStyle name="Total 3 3 6 10 4" xfId="16043"/>
    <cellStyle name="Total 3 3 6 10 5" xfId="16044"/>
    <cellStyle name="Total 3 3 6 10 6" xfId="16045"/>
    <cellStyle name="Total 3 3 6 10 7" xfId="16046"/>
    <cellStyle name="Total 3 3 6 11" xfId="16047"/>
    <cellStyle name="Total 3 3 6 12" xfId="16048"/>
    <cellStyle name="Total 3 3 6 13" xfId="16049"/>
    <cellStyle name="Total 3 3 6 14" xfId="16050"/>
    <cellStyle name="Total 3 3 6 2" xfId="16051"/>
    <cellStyle name="Total 3 3 6 2 2" xfId="16052"/>
    <cellStyle name="Total 3 3 6 2 3" xfId="16053"/>
    <cellStyle name="Total 3 3 6 2 4" xfId="16054"/>
    <cellStyle name="Total 3 3 6 2 5" xfId="16055"/>
    <cellStyle name="Total 3 3 6 2 6" xfId="16056"/>
    <cellStyle name="Total 3 3 6 2 7" xfId="16057"/>
    <cellStyle name="Total 3 3 6 3" xfId="16058"/>
    <cellStyle name="Total 3 3 6 3 2" xfId="16059"/>
    <cellStyle name="Total 3 3 6 3 3" xfId="16060"/>
    <cellStyle name="Total 3 3 6 3 4" xfId="16061"/>
    <cellStyle name="Total 3 3 6 3 5" xfId="16062"/>
    <cellStyle name="Total 3 3 6 3 6" xfId="16063"/>
    <cellStyle name="Total 3 3 6 3 7" xfId="16064"/>
    <cellStyle name="Total 3 3 6 4" xfId="16065"/>
    <cellStyle name="Total 3 3 6 4 2" xfId="16066"/>
    <cellStyle name="Total 3 3 6 4 3" xfId="16067"/>
    <cellStyle name="Total 3 3 6 4 4" xfId="16068"/>
    <cellStyle name="Total 3 3 6 4 5" xfId="16069"/>
    <cellStyle name="Total 3 3 6 4 6" xfId="16070"/>
    <cellStyle name="Total 3 3 6 4 7" xfId="16071"/>
    <cellStyle name="Total 3 3 6 5" xfId="16072"/>
    <cellStyle name="Total 3 3 6 5 2" xfId="16073"/>
    <cellStyle name="Total 3 3 6 5 3" xfId="16074"/>
    <cellStyle name="Total 3 3 6 5 4" xfId="16075"/>
    <cellStyle name="Total 3 3 6 5 5" xfId="16076"/>
    <cellStyle name="Total 3 3 6 5 6" xfId="16077"/>
    <cellStyle name="Total 3 3 6 5 7" xfId="16078"/>
    <cellStyle name="Total 3 3 6 6" xfId="16079"/>
    <cellStyle name="Total 3 3 6 6 2" xfId="16080"/>
    <cellStyle name="Total 3 3 6 6 3" xfId="16081"/>
    <cellStyle name="Total 3 3 6 6 4" xfId="16082"/>
    <cellStyle name="Total 3 3 6 6 5" xfId="16083"/>
    <cellStyle name="Total 3 3 6 6 6" xfId="16084"/>
    <cellStyle name="Total 3 3 6 6 7" xfId="16085"/>
    <cellStyle name="Total 3 3 6 7" xfId="16086"/>
    <cellStyle name="Total 3 3 6 7 2" xfId="16087"/>
    <cellStyle name="Total 3 3 6 7 3" xfId="16088"/>
    <cellStyle name="Total 3 3 6 7 4" xfId="16089"/>
    <cellStyle name="Total 3 3 6 7 5" xfId="16090"/>
    <cellStyle name="Total 3 3 6 7 6" xfId="16091"/>
    <cellStyle name="Total 3 3 6 7 7" xfId="16092"/>
    <cellStyle name="Total 3 3 6 8" xfId="16093"/>
    <cellStyle name="Total 3 3 6 8 2" xfId="16094"/>
    <cellStyle name="Total 3 3 6 8 3" xfId="16095"/>
    <cellStyle name="Total 3 3 6 8 4" xfId="16096"/>
    <cellStyle name="Total 3 3 6 8 5" xfId="16097"/>
    <cellStyle name="Total 3 3 6 8 6" xfId="16098"/>
    <cellStyle name="Total 3 3 6 8 7" xfId="16099"/>
    <cellStyle name="Total 3 3 6 9" xfId="16100"/>
    <cellStyle name="Total 3 3 6 9 2" xfId="16101"/>
    <cellStyle name="Total 3 3 6 9 3" xfId="16102"/>
    <cellStyle name="Total 3 3 6 9 4" xfId="16103"/>
    <cellStyle name="Total 3 3 6 9 5" xfId="16104"/>
    <cellStyle name="Total 3 3 6 9 6" xfId="16105"/>
    <cellStyle name="Total 3 3 6 9 7" xfId="16106"/>
    <cellStyle name="Total 3 3 7" xfId="16107"/>
    <cellStyle name="Total 3 3 7 2" xfId="16108"/>
    <cellStyle name="Total 3 3 7 3" xfId="16109"/>
    <cellStyle name="Total 3 3 7 4" xfId="16110"/>
    <cellStyle name="Total 3 3 7 5" xfId="16111"/>
    <cellStyle name="Total 3 3 7 6" xfId="16112"/>
    <cellStyle name="Total 3 3 7 7" xfId="16113"/>
    <cellStyle name="Total 3 3 8" xfId="16114"/>
    <cellStyle name="Total 3 3 8 2" xfId="16115"/>
    <cellStyle name="Total 3 3 8 3" xfId="16116"/>
    <cellStyle name="Total 3 3 8 4" xfId="16117"/>
    <cellStyle name="Total 3 3 8 5" xfId="16118"/>
    <cellStyle name="Total 3 3 8 6" xfId="16119"/>
    <cellStyle name="Total 3 3 8 7" xfId="16120"/>
    <cellStyle name="Total 3 3 9" xfId="16121"/>
    <cellStyle name="Total 3 3 9 2" xfId="16122"/>
    <cellStyle name="Total 3 3 9 3" xfId="16123"/>
    <cellStyle name="Total 3 3 9 4" xfId="16124"/>
    <cellStyle name="Total 3 3 9 5" xfId="16125"/>
    <cellStyle name="Total 3 3 9 6" xfId="16126"/>
    <cellStyle name="Total 3 3 9 7" xfId="16127"/>
    <cellStyle name="Total 3 4" xfId="212"/>
    <cellStyle name="Total 3 4 10" xfId="16128"/>
    <cellStyle name="Total 3 4 10 2" xfId="16129"/>
    <cellStyle name="Total 3 4 10 3" xfId="16130"/>
    <cellStyle name="Total 3 4 10 4" xfId="16131"/>
    <cellStyle name="Total 3 4 10 5" xfId="16132"/>
    <cellStyle name="Total 3 4 10 6" xfId="16133"/>
    <cellStyle name="Total 3 4 10 7" xfId="16134"/>
    <cellStyle name="Total 3 4 11" xfId="16135"/>
    <cellStyle name="Total 3 4 11 2" xfId="16136"/>
    <cellStyle name="Total 3 4 11 3" xfId="16137"/>
    <cellStyle name="Total 3 4 11 4" xfId="16138"/>
    <cellStyle name="Total 3 4 11 5" xfId="16139"/>
    <cellStyle name="Total 3 4 11 6" xfId="16140"/>
    <cellStyle name="Total 3 4 11 7" xfId="16141"/>
    <cellStyle name="Total 3 4 12" xfId="16142"/>
    <cellStyle name="Total 3 4 12 2" xfId="16143"/>
    <cellStyle name="Total 3 4 12 3" xfId="16144"/>
    <cellStyle name="Total 3 4 12 4" xfId="16145"/>
    <cellStyle name="Total 3 4 12 5" xfId="16146"/>
    <cellStyle name="Total 3 4 12 6" xfId="16147"/>
    <cellStyle name="Total 3 4 12 7" xfId="16148"/>
    <cellStyle name="Total 3 4 13" xfId="16149"/>
    <cellStyle name="Total 3 4 13 2" xfId="16150"/>
    <cellStyle name="Total 3 4 13 3" xfId="16151"/>
    <cellStyle name="Total 3 4 13 4" xfId="16152"/>
    <cellStyle name="Total 3 4 13 5" xfId="16153"/>
    <cellStyle name="Total 3 4 13 6" xfId="16154"/>
    <cellStyle name="Total 3 4 13 7" xfId="16155"/>
    <cellStyle name="Total 3 4 14" xfId="16156"/>
    <cellStyle name="Total 3 4 15" xfId="16157"/>
    <cellStyle name="Total 3 4 16" xfId="16158"/>
    <cellStyle name="Total 3 4 2" xfId="317"/>
    <cellStyle name="Total 3 4 2 10" xfId="16159"/>
    <cellStyle name="Total 3 4 2 10 2" xfId="16160"/>
    <cellStyle name="Total 3 4 2 10 3" xfId="16161"/>
    <cellStyle name="Total 3 4 2 10 4" xfId="16162"/>
    <cellStyle name="Total 3 4 2 10 5" xfId="16163"/>
    <cellStyle name="Total 3 4 2 10 6" xfId="16164"/>
    <cellStyle name="Total 3 4 2 10 7" xfId="16165"/>
    <cellStyle name="Total 3 4 2 11" xfId="16166"/>
    <cellStyle name="Total 3 4 2 11 2" xfId="16167"/>
    <cellStyle name="Total 3 4 2 11 3" xfId="16168"/>
    <cellStyle name="Total 3 4 2 11 4" xfId="16169"/>
    <cellStyle name="Total 3 4 2 11 5" xfId="16170"/>
    <cellStyle name="Total 3 4 2 11 6" xfId="16171"/>
    <cellStyle name="Total 3 4 2 11 7" xfId="16172"/>
    <cellStyle name="Total 3 4 2 12" xfId="16173"/>
    <cellStyle name="Total 3 4 2 12 2" xfId="16174"/>
    <cellStyle name="Total 3 4 2 12 3" xfId="16175"/>
    <cellStyle name="Total 3 4 2 12 4" xfId="16176"/>
    <cellStyle name="Total 3 4 2 12 5" xfId="16177"/>
    <cellStyle name="Total 3 4 2 12 6" xfId="16178"/>
    <cellStyle name="Total 3 4 2 12 7" xfId="16179"/>
    <cellStyle name="Total 3 4 2 13" xfId="16180"/>
    <cellStyle name="Total 3 4 2 13 2" xfId="16181"/>
    <cellStyle name="Total 3 4 2 13 3" xfId="16182"/>
    <cellStyle name="Total 3 4 2 13 4" xfId="16183"/>
    <cellStyle name="Total 3 4 2 13 5" xfId="16184"/>
    <cellStyle name="Total 3 4 2 13 6" xfId="16185"/>
    <cellStyle name="Total 3 4 2 13 7" xfId="16186"/>
    <cellStyle name="Total 3 4 2 14" xfId="16187"/>
    <cellStyle name="Total 3 4 2 15" xfId="16188"/>
    <cellStyle name="Total 3 4 2 16" xfId="16189"/>
    <cellStyle name="Total 3 4 2 17" xfId="16190"/>
    <cellStyle name="Total 3 4 2 2" xfId="16191"/>
    <cellStyle name="Total 3 4 2 2 10" xfId="16192"/>
    <cellStyle name="Total 3 4 2 2 10 2" xfId="16193"/>
    <cellStyle name="Total 3 4 2 2 10 3" xfId="16194"/>
    <cellStyle name="Total 3 4 2 2 10 4" xfId="16195"/>
    <cellStyle name="Total 3 4 2 2 10 5" xfId="16196"/>
    <cellStyle name="Total 3 4 2 2 10 6" xfId="16197"/>
    <cellStyle name="Total 3 4 2 2 10 7" xfId="16198"/>
    <cellStyle name="Total 3 4 2 2 11" xfId="16199"/>
    <cellStyle name="Total 3 4 2 2 12" xfId="16200"/>
    <cellStyle name="Total 3 4 2 2 13" xfId="16201"/>
    <cellStyle name="Total 3 4 2 2 14" xfId="16202"/>
    <cellStyle name="Total 3 4 2 2 2" xfId="16203"/>
    <cellStyle name="Total 3 4 2 2 2 2" xfId="16204"/>
    <cellStyle name="Total 3 4 2 2 2 3" xfId="16205"/>
    <cellStyle name="Total 3 4 2 2 2 4" xfId="16206"/>
    <cellStyle name="Total 3 4 2 2 2 5" xfId="16207"/>
    <cellStyle name="Total 3 4 2 2 2 6" xfId="16208"/>
    <cellStyle name="Total 3 4 2 2 2 7" xfId="16209"/>
    <cellStyle name="Total 3 4 2 2 3" xfId="16210"/>
    <cellStyle name="Total 3 4 2 2 3 2" xfId="16211"/>
    <cellStyle name="Total 3 4 2 2 3 3" xfId="16212"/>
    <cellStyle name="Total 3 4 2 2 3 4" xfId="16213"/>
    <cellStyle name="Total 3 4 2 2 3 5" xfId="16214"/>
    <cellStyle name="Total 3 4 2 2 3 6" xfId="16215"/>
    <cellStyle name="Total 3 4 2 2 3 7" xfId="16216"/>
    <cellStyle name="Total 3 4 2 2 4" xfId="16217"/>
    <cellStyle name="Total 3 4 2 2 4 2" xfId="16218"/>
    <cellStyle name="Total 3 4 2 2 4 3" xfId="16219"/>
    <cellStyle name="Total 3 4 2 2 4 4" xfId="16220"/>
    <cellStyle name="Total 3 4 2 2 4 5" xfId="16221"/>
    <cellStyle name="Total 3 4 2 2 4 6" xfId="16222"/>
    <cellStyle name="Total 3 4 2 2 4 7" xfId="16223"/>
    <cellStyle name="Total 3 4 2 2 5" xfId="16224"/>
    <cellStyle name="Total 3 4 2 2 5 2" xfId="16225"/>
    <cellStyle name="Total 3 4 2 2 5 3" xfId="16226"/>
    <cellStyle name="Total 3 4 2 2 5 4" xfId="16227"/>
    <cellStyle name="Total 3 4 2 2 5 5" xfId="16228"/>
    <cellStyle name="Total 3 4 2 2 5 6" xfId="16229"/>
    <cellStyle name="Total 3 4 2 2 5 7" xfId="16230"/>
    <cellStyle name="Total 3 4 2 2 6" xfId="16231"/>
    <cellStyle name="Total 3 4 2 2 6 2" xfId="16232"/>
    <cellStyle name="Total 3 4 2 2 6 3" xfId="16233"/>
    <cellStyle name="Total 3 4 2 2 6 4" xfId="16234"/>
    <cellStyle name="Total 3 4 2 2 6 5" xfId="16235"/>
    <cellStyle name="Total 3 4 2 2 6 6" xfId="16236"/>
    <cellStyle name="Total 3 4 2 2 6 7" xfId="16237"/>
    <cellStyle name="Total 3 4 2 2 7" xfId="16238"/>
    <cellStyle name="Total 3 4 2 2 7 2" xfId="16239"/>
    <cellStyle name="Total 3 4 2 2 7 3" xfId="16240"/>
    <cellStyle name="Total 3 4 2 2 7 4" xfId="16241"/>
    <cellStyle name="Total 3 4 2 2 7 5" xfId="16242"/>
    <cellStyle name="Total 3 4 2 2 7 6" xfId="16243"/>
    <cellStyle name="Total 3 4 2 2 7 7" xfId="16244"/>
    <cellStyle name="Total 3 4 2 2 8" xfId="16245"/>
    <cellStyle name="Total 3 4 2 2 8 2" xfId="16246"/>
    <cellStyle name="Total 3 4 2 2 8 3" xfId="16247"/>
    <cellStyle name="Total 3 4 2 2 8 4" xfId="16248"/>
    <cellStyle name="Total 3 4 2 2 8 5" xfId="16249"/>
    <cellStyle name="Total 3 4 2 2 8 6" xfId="16250"/>
    <cellStyle name="Total 3 4 2 2 8 7" xfId="16251"/>
    <cellStyle name="Total 3 4 2 2 9" xfId="16252"/>
    <cellStyle name="Total 3 4 2 2 9 2" xfId="16253"/>
    <cellStyle name="Total 3 4 2 2 9 3" xfId="16254"/>
    <cellStyle name="Total 3 4 2 2 9 4" xfId="16255"/>
    <cellStyle name="Total 3 4 2 2 9 5" xfId="16256"/>
    <cellStyle name="Total 3 4 2 2 9 6" xfId="16257"/>
    <cellStyle name="Total 3 4 2 2 9 7" xfId="16258"/>
    <cellStyle name="Total 3 4 2 3" xfId="16259"/>
    <cellStyle name="Total 3 4 2 3 10" xfId="16260"/>
    <cellStyle name="Total 3 4 2 3 10 2" xfId="16261"/>
    <cellStyle name="Total 3 4 2 3 10 3" xfId="16262"/>
    <cellStyle name="Total 3 4 2 3 10 4" xfId="16263"/>
    <cellStyle name="Total 3 4 2 3 10 5" xfId="16264"/>
    <cellStyle name="Total 3 4 2 3 10 6" xfId="16265"/>
    <cellStyle name="Total 3 4 2 3 10 7" xfId="16266"/>
    <cellStyle name="Total 3 4 2 3 11" xfId="16267"/>
    <cellStyle name="Total 3 4 2 3 12" xfId="16268"/>
    <cellStyle name="Total 3 4 2 3 13" xfId="16269"/>
    <cellStyle name="Total 3 4 2 3 14" xfId="16270"/>
    <cellStyle name="Total 3 4 2 3 2" xfId="16271"/>
    <cellStyle name="Total 3 4 2 3 2 2" xfId="16272"/>
    <cellStyle name="Total 3 4 2 3 2 3" xfId="16273"/>
    <cellStyle name="Total 3 4 2 3 2 4" xfId="16274"/>
    <cellStyle name="Total 3 4 2 3 2 5" xfId="16275"/>
    <cellStyle name="Total 3 4 2 3 2 6" xfId="16276"/>
    <cellStyle name="Total 3 4 2 3 2 7" xfId="16277"/>
    <cellStyle name="Total 3 4 2 3 3" xfId="16278"/>
    <cellStyle name="Total 3 4 2 3 3 2" xfId="16279"/>
    <cellStyle name="Total 3 4 2 3 3 3" xfId="16280"/>
    <cellStyle name="Total 3 4 2 3 3 4" xfId="16281"/>
    <cellStyle name="Total 3 4 2 3 3 5" xfId="16282"/>
    <cellStyle name="Total 3 4 2 3 3 6" xfId="16283"/>
    <cellStyle name="Total 3 4 2 3 3 7" xfId="16284"/>
    <cellStyle name="Total 3 4 2 3 4" xfId="16285"/>
    <cellStyle name="Total 3 4 2 3 4 2" xfId="16286"/>
    <cellStyle name="Total 3 4 2 3 4 3" xfId="16287"/>
    <cellStyle name="Total 3 4 2 3 4 4" xfId="16288"/>
    <cellStyle name="Total 3 4 2 3 4 5" xfId="16289"/>
    <cellStyle name="Total 3 4 2 3 4 6" xfId="16290"/>
    <cellStyle name="Total 3 4 2 3 4 7" xfId="16291"/>
    <cellStyle name="Total 3 4 2 3 5" xfId="16292"/>
    <cellStyle name="Total 3 4 2 3 5 2" xfId="16293"/>
    <cellStyle name="Total 3 4 2 3 5 3" xfId="16294"/>
    <cellStyle name="Total 3 4 2 3 5 4" xfId="16295"/>
    <cellStyle name="Total 3 4 2 3 5 5" xfId="16296"/>
    <cellStyle name="Total 3 4 2 3 5 6" xfId="16297"/>
    <cellStyle name="Total 3 4 2 3 5 7" xfId="16298"/>
    <cellStyle name="Total 3 4 2 3 6" xfId="16299"/>
    <cellStyle name="Total 3 4 2 3 6 2" xfId="16300"/>
    <cellStyle name="Total 3 4 2 3 6 3" xfId="16301"/>
    <cellStyle name="Total 3 4 2 3 6 4" xfId="16302"/>
    <cellStyle name="Total 3 4 2 3 6 5" xfId="16303"/>
    <cellStyle name="Total 3 4 2 3 6 6" xfId="16304"/>
    <cellStyle name="Total 3 4 2 3 6 7" xfId="16305"/>
    <cellStyle name="Total 3 4 2 3 7" xfId="16306"/>
    <cellStyle name="Total 3 4 2 3 7 2" xfId="16307"/>
    <cellStyle name="Total 3 4 2 3 7 3" xfId="16308"/>
    <cellStyle name="Total 3 4 2 3 7 4" xfId="16309"/>
    <cellStyle name="Total 3 4 2 3 7 5" xfId="16310"/>
    <cellStyle name="Total 3 4 2 3 7 6" xfId="16311"/>
    <cellStyle name="Total 3 4 2 3 7 7" xfId="16312"/>
    <cellStyle name="Total 3 4 2 3 8" xfId="16313"/>
    <cellStyle name="Total 3 4 2 3 8 2" xfId="16314"/>
    <cellStyle name="Total 3 4 2 3 8 3" xfId="16315"/>
    <cellStyle name="Total 3 4 2 3 8 4" xfId="16316"/>
    <cellStyle name="Total 3 4 2 3 8 5" xfId="16317"/>
    <cellStyle name="Total 3 4 2 3 8 6" xfId="16318"/>
    <cellStyle name="Total 3 4 2 3 8 7" xfId="16319"/>
    <cellStyle name="Total 3 4 2 3 9" xfId="16320"/>
    <cellStyle name="Total 3 4 2 3 9 2" xfId="16321"/>
    <cellStyle name="Total 3 4 2 3 9 3" xfId="16322"/>
    <cellStyle name="Total 3 4 2 3 9 4" xfId="16323"/>
    <cellStyle name="Total 3 4 2 3 9 5" xfId="16324"/>
    <cellStyle name="Total 3 4 2 3 9 6" xfId="16325"/>
    <cellStyle name="Total 3 4 2 3 9 7" xfId="16326"/>
    <cellStyle name="Total 3 4 2 4" xfId="16327"/>
    <cellStyle name="Total 3 4 2 4 10" xfId="16328"/>
    <cellStyle name="Total 3 4 2 4 10 2" xfId="16329"/>
    <cellStyle name="Total 3 4 2 4 10 3" xfId="16330"/>
    <cellStyle name="Total 3 4 2 4 10 4" xfId="16331"/>
    <cellStyle name="Total 3 4 2 4 10 5" xfId="16332"/>
    <cellStyle name="Total 3 4 2 4 10 6" xfId="16333"/>
    <cellStyle name="Total 3 4 2 4 10 7" xfId="16334"/>
    <cellStyle name="Total 3 4 2 4 11" xfId="16335"/>
    <cellStyle name="Total 3 4 2 4 12" xfId="16336"/>
    <cellStyle name="Total 3 4 2 4 13" xfId="16337"/>
    <cellStyle name="Total 3 4 2 4 14" xfId="16338"/>
    <cellStyle name="Total 3 4 2 4 2" xfId="16339"/>
    <cellStyle name="Total 3 4 2 4 2 2" xfId="16340"/>
    <cellStyle name="Total 3 4 2 4 2 3" xfId="16341"/>
    <cellStyle name="Total 3 4 2 4 2 4" xfId="16342"/>
    <cellStyle name="Total 3 4 2 4 2 5" xfId="16343"/>
    <cellStyle name="Total 3 4 2 4 2 6" xfId="16344"/>
    <cellStyle name="Total 3 4 2 4 2 7" xfId="16345"/>
    <cellStyle name="Total 3 4 2 4 3" xfId="16346"/>
    <cellStyle name="Total 3 4 2 4 3 2" xfId="16347"/>
    <cellStyle name="Total 3 4 2 4 3 3" xfId="16348"/>
    <cellStyle name="Total 3 4 2 4 3 4" xfId="16349"/>
    <cellStyle name="Total 3 4 2 4 3 5" xfId="16350"/>
    <cellStyle name="Total 3 4 2 4 3 6" xfId="16351"/>
    <cellStyle name="Total 3 4 2 4 3 7" xfId="16352"/>
    <cellStyle name="Total 3 4 2 4 4" xfId="16353"/>
    <cellStyle name="Total 3 4 2 4 4 2" xfId="16354"/>
    <cellStyle name="Total 3 4 2 4 4 3" xfId="16355"/>
    <cellStyle name="Total 3 4 2 4 4 4" xfId="16356"/>
    <cellStyle name="Total 3 4 2 4 4 5" xfId="16357"/>
    <cellStyle name="Total 3 4 2 4 4 6" xfId="16358"/>
    <cellStyle name="Total 3 4 2 4 4 7" xfId="16359"/>
    <cellStyle name="Total 3 4 2 4 5" xfId="16360"/>
    <cellStyle name="Total 3 4 2 4 5 2" xfId="16361"/>
    <cellStyle name="Total 3 4 2 4 5 3" xfId="16362"/>
    <cellStyle name="Total 3 4 2 4 5 4" xfId="16363"/>
    <cellStyle name="Total 3 4 2 4 5 5" xfId="16364"/>
    <cellStyle name="Total 3 4 2 4 5 6" xfId="16365"/>
    <cellStyle name="Total 3 4 2 4 5 7" xfId="16366"/>
    <cellStyle name="Total 3 4 2 4 6" xfId="16367"/>
    <cellStyle name="Total 3 4 2 4 6 2" xfId="16368"/>
    <cellStyle name="Total 3 4 2 4 6 3" xfId="16369"/>
    <cellStyle name="Total 3 4 2 4 6 4" xfId="16370"/>
    <cellStyle name="Total 3 4 2 4 6 5" xfId="16371"/>
    <cellStyle name="Total 3 4 2 4 6 6" xfId="16372"/>
    <cellStyle name="Total 3 4 2 4 6 7" xfId="16373"/>
    <cellStyle name="Total 3 4 2 4 7" xfId="16374"/>
    <cellStyle name="Total 3 4 2 4 7 2" xfId="16375"/>
    <cellStyle name="Total 3 4 2 4 7 3" xfId="16376"/>
    <cellStyle name="Total 3 4 2 4 7 4" xfId="16377"/>
    <cellStyle name="Total 3 4 2 4 7 5" xfId="16378"/>
    <cellStyle name="Total 3 4 2 4 7 6" xfId="16379"/>
    <cellStyle name="Total 3 4 2 4 7 7" xfId="16380"/>
    <cellStyle name="Total 3 4 2 4 8" xfId="16381"/>
    <cellStyle name="Total 3 4 2 4 8 2" xfId="16382"/>
    <cellStyle name="Total 3 4 2 4 8 3" xfId="16383"/>
    <cellStyle name="Total 3 4 2 4 8 4" xfId="16384"/>
    <cellStyle name="Total 3 4 2 4 8 5" xfId="16385"/>
    <cellStyle name="Total 3 4 2 4 8 6" xfId="16386"/>
    <cellStyle name="Total 3 4 2 4 8 7" xfId="16387"/>
    <cellStyle name="Total 3 4 2 4 9" xfId="16388"/>
    <cellStyle name="Total 3 4 2 4 9 2" xfId="16389"/>
    <cellStyle name="Total 3 4 2 4 9 3" xfId="16390"/>
    <cellStyle name="Total 3 4 2 4 9 4" xfId="16391"/>
    <cellStyle name="Total 3 4 2 4 9 5" xfId="16392"/>
    <cellStyle name="Total 3 4 2 4 9 6" xfId="16393"/>
    <cellStyle name="Total 3 4 2 4 9 7" xfId="16394"/>
    <cellStyle name="Total 3 4 2 5" xfId="16395"/>
    <cellStyle name="Total 3 4 2 5 10" xfId="16396"/>
    <cellStyle name="Total 3 4 2 5 10 2" xfId="16397"/>
    <cellStyle name="Total 3 4 2 5 10 3" xfId="16398"/>
    <cellStyle name="Total 3 4 2 5 10 4" xfId="16399"/>
    <cellStyle name="Total 3 4 2 5 10 5" xfId="16400"/>
    <cellStyle name="Total 3 4 2 5 10 6" xfId="16401"/>
    <cellStyle name="Total 3 4 2 5 10 7" xfId="16402"/>
    <cellStyle name="Total 3 4 2 5 11" xfId="16403"/>
    <cellStyle name="Total 3 4 2 5 12" xfId="16404"/>
    <cellStyle name="Total 3 4 2 5 13" xfId="16405"/>
    <cellStyle name="Total 3 4 2 5 14" xfId="16406"/>
    <cellStyle name="Total 3 4 2 5 2" xfId="16407"/>
    <cellStyle name="Total 3 4 2 5 2 2" xfId="16408"/>
    <cellStyle name="Total 3 4 2 5 2 3" xfId="16409"/>
    <cellStyle name="Total 3 4 2 5 2 4" xfId="16410"/>
    <cellStyle name="Total 3 4 2 5 2 5" xfId="16411"/>
    <cellStyle name="Total 3 4 2 5 2 6" xfId="16412"/>
    <cellStyle name="Total 3 4 2 5 2 7" xfId="16413"/>
    <cellStyle name="Total 3 4 2 5 3" xfId="16414"/>
    <cellStyle name="Total 3 4 2 5 3 2" xfId="16415"/>
    <cellStyle name="Total 3 4 2 5 3 3" xfId="16416"/>
    <cellStyle name="Total 3 4 2 5 3 4" xfId="16417"/>
    <cellStyle name="Total 3 4 2 5 3 5" xfId="16418"/>
    <cellStyle name="Total 3 4 2 5 3 6" xfId="16419"/>
    <cellStyle name="Total 3 4 2 5 3 7" xfId="16420"/>
    <cellStyle name="Total 3 4 2 5 4" xfId="16421"/>
    <cellStyle name="Total 3 4 2 5 4 2" xfId="16422"/>
    <cellStyle name="Total 3 4 2 5 4 3" xfId="16423"/>
    <cellStyle name="Total 3 4 2 5 4 4" xfId="16424"/>
    <cellStyle name="Total 3 4 2 5 4 5" xfId="16425"/>
    <cellStyle name="Total 3 4 2 5 4 6" xfId="16426"/>
    <cellStyle name="Total 3 4 2 5 4 7" xfId="16427"/>
    <cellStyle name="Total 3 4 2 5 5" xfId="16428"/>
    <cellStyle name="Total 3 4 2 5 5 2" xfId="16429"/>
    <cellStyle name="Total 3 4 2 5 5 3" xfId="16430"/>
    <cellStyle name="Total 3 4 2 5 5 4" xfId="16431"/>
    <cellStyle name="Total 3 4 2 5 5 5" xfId="16432"/>
    <cellStyle name="Total 3 4 2 5 5 6" xfId="16433"/>
    <cellStyle name="Total 3 4 2 5 5 7" xfId="16434"/>
    <cellStyle name="Total 3 4 2 5 6" xfId="16435"/>
    <cellStyle name="Total 3 4 2 5 6 2" xfId="16436"/>
    <cellStyle name="Total 3 4 2 5 6 3" xfId="16437"/>
    <cellStyle name="Total 3 4 2 5 6 4" xfId="16438"/>
    <cellStyle name="Total 3 4 2 5 6 5" xfId="16439"/>
    <cellStyle name="Total 3 4 2 5 6 6" xfId="16440"/>
    <cellStyle name="Total 3 4 2 5 6 7" xfId="16441"/>
    <cellStyle name="Total 3 4 2 5 7" xfId="16442"/>
    <cellStyle name="Total 3 4 2 5 7 2" xfId="16443"/>
    <cellStyle name="Total 3 4 2 5 7 3" xfId="16444"/>
    <cellStyle name="Total 3 4 2 5 7 4" xfId="16445"/>
    <cellStyle name="Total 3 4 2 5 7 5" xfId="16446"/>
    <cellStyle name="Total 3 4 2 5 7 6" xfId="16447"/>
    <cellStyle name="Total 3 4 2 5 7 7" xfId="16448"/>
    <cellStyle name="Total 3 4 2 5 8" xfId="16449"/>
    <cellStyle name="Total 3 4 2 5 8 2" xfId="16450"/>
    <cellStyle name="Total 3 4 2 5 8 3" xfId="16451"/>
    <cellStyle name="Total 3 4 2 5 8 4" xfId="16452"/>
    <cellStyle name="Total 3 4 2 5 8 5" xfId="16453"/>
    <cellStyle name="Total 3 4 2 5 8 6" xfId="16454"/>
    <cellStyle name="Total 3 4 2 5 8 7" xfId="16455"/>
    <cellStyle name="Total 3 4 2 5 9" xfId="16456"/>
    <cellStyle name="Total 3 4 2 5 9 2" xfId="16457"/>
    <cellStyle name="Total 3 4 2 5 9 3" xfId="16458"/>
    <cellStyle name="Total 3 4 2 5 9 4" xfId="16459"/>
    <cellStyle name="Total 3 4 2 5 9 5" xfId="16460"/>
    <cellStyle name="Total 3 4 2 5 9 6" xfId="16461"/>
    <cellStyle name="Total 3 4 2 5 9 7" xfId="16462"/>
    <cellStyle name="Total 3 4 2 6" xfId="16463"/>
    <cellStyle name="Total 3 4 2 6 2" xfId="16464"/>
    <cellStyle name="Total 3 4 2 6 3" xfId="16465"/>
    <cellStyle name="Total 3 4 2 6 4" xfId="16466"/>
    <cellStyle name="Total 3 4 2 6 5" xfId="16467"/>
    <cellStyle name="Total 3 4 2 6 6" xfId="16468"/>
    <cellStyle name="Total 3 4 2 6 7" xfId="16469"/>
    <cellStyle name="Total 3 4 2 7" xfId="16470"/>
    <cellStyle name="Total 3 4 2 7 2" xfId="16471"/>
    <cellStyle name="Total 3 4 2 7 3" xfId="16472"/>
    <cellStyle name="Total 3 4 2 7 4" xfId="16473"/>
    <cellStyle name="Total 3 4 2 7 5" xfId="16474"/>
    <cellStyle name="Total 3 4 2 7 6" xfId="16475"/>
    <cellStyle name="Total 3 4 2 7 7" xfId="16476"/>
    <cellStyle name="Total 3 4 2 8" xfId="16477"/>
    <cellStyle name="Total 3 4 2 8 2" xfId="16478"/>
    <cellStyle name="Total 3 4 2 8 3" xfId="16479"/>
    <cellStyle name="Total 3 4 2 8 4" xfId="16480"/>
    <cellStyle name="Total 3 4 2 8 5" xfId="16481"/>
    <cellStyle name="Total 3 4 2 8 6" xfId="16482"/>
    <cellStyle name="Total 3 4 2 8 7" xfId="16483"/>
    <cellStyle name="Total 3 4 2 9" xfId="16484"/>
    <cellStyle name="Total 3 4 2 9 2" xfId="16485"/>
    <cellStyle name="Total 3 4 2 9 3" xfId="16486"/>
    <cellStyle name="Total 3 4 2 9 4" xfId="16487"/>
    <cellStyle name="Total 3 4 2 9 5" xfId="16488"/>
    <cellStyle name="Total 3 4 2 9 6" xfId="16489"/>
    <cellStyle name="Total 3 4 2 9 7" xfId="16490"/>
    <cellStyle name="Total 3 4 3" xfId="16491"/>
    <cellStyle name="Total 3 4 3 10" xfId="16492"/>
    <cellStyle name="Total 3 4 3 10 2" xfId="16493"/>
    <cellStyle name="Total 3 4 3 10 3" xfId="16494"/>
    <cellStyle name="Total 3 4 3 10 4" xfId="16495"/>
    <cellStyle name="Total 3 4 3 10 5" xfId="16496"/>
    <cellStyle name="Total 3 4 3 10 6" xfId="16497"/>
    <cellStyle name="Total 3 4 3 10 7" xfId="16498"/>
    <cellStyle name="Total 3 4 3 11" xfId="16499"/>
    <cellStyle name="Total 3 4 3 12" xfId="16500"/>
    <cellStyle name="Total 3 4 3 13" xfId="16501"/>
    <cellStyle name="Total 3 4 3 14" xfId="16502"/>
    <cellStyle name="Total 3 4 3 2" xfId="16503"/>
    <cellStyle name="Total 3 4 3 2 2" xfId="16504"/>
    <cellStyle name="Total 3 4 3 2 3" xfId="16505"/>
    <cellStyle name="Total 3 4 3 2 4" xfId="16506"/>
    <cellStyle name="Total 3 4 3 2 5" xfId="16507"/>
    <cellStyle name="Total 3 4 3 2 6" xfId="16508"/>
    <cellStyle name="Total 3 4 3 2 7" xfId="16509"/>
    <cellStyle name="Total 3 4 3 3" xfId="16510"/>
    <cellStyle name="Total 3 4 3 3 2" xfId="16511"/>
    <cellStyle name="Total 3 4 3 3 3" xfId="16512"/>
    <cellStyle name="Total 3 4 3 3 4" xfId="16513"/>
    <cellStyle name="Total 3 4 3 3 5" xfId="16514"/>
    <cellStyle name="Total 3 4 3 3 6" xfId="16515"/>
    <cellStyle name="Total 3 4 3 3 7" xfId="16516"/>
    <cellStyle name="Total 3 4 3 4" xfId="16517"/>
    <cellStyle name="Total 3 4 3 4 2" xfId="16518"/>
    <cellStyle name="Total 3 4 3 4 3" xfId="16519"/>
    <cellStyle name="Total 3 4 3 4 4" xfId="16520"/>
    <cellStyle name="Total 3 4 3 4 5" xfId="16521"/>
    <cellStyle name="Total 3 4 3 4 6" xfId="16522"/>
    <cellStyle name="Total 3 4 3 4 7" xfId="16523"/>
    <cellStyle name="Total 3 4 3 5" xfId="16524"/>
    <cellStyle name="Total 3 4 3 5 2" xfId="16525"/>
    <cellStyle name="Total 3 4 3 5 3" xfId="16526"/>
    <cellStyle name="Total 3 4 3 5 4" xfId="16527"/>
    <cellStyle name="Total 3 4 3 5 5" xfId="16528"/>
    <cellStyle name="Total 3 4 3 5 6" xfId="16529"/>
    <cellStyle name="Total 3 4 3 5 7" xfId="16530"/>
    <cellStyle name="Total 3 4 3 6" xfId="16531"/>
    <cellStyle name="Total 3 4 3 6 2" xfId="16532"/>
    <cellStyle name="Total 3 4 3 6 3" xfId="16533"/>
    <cellStyle name="Total 3 4 3 6 4" xfId="16534"/>
    <cellStyle name="Total 3 4 3 6 5" xfId="16535"/>
    <cellStyle name="Total 3 4 3 6 6" xfId="16536"/>
    <cellStyle name="Total 3 4 3 6 7" xfId="16537"/>
    <cellStyle name="Total 3 4 3 7" xfId="16538"/>
    <cellStyle name="Total 3 4 3 7 2" xfId="16539"/>
    <cellStyle name="Total 3 4 3 7 3" xfId="16540"/>
    <cellStyle name="Total 3 4 3 7 4" xfId="16541"/>
    <cellStyle name="Total 3 4 3 7 5" xfId="16542"/>
    <cellStyle name="Total 3 4 3 7 6" xfId="16543"/>
    <cellStyle name="Total 3 4 3 7 7" xfId="16544"/>
    <cellStyle name="Total 3 4 3 8" xfId="16545"/>
    <cellStyle name="Total 3 4 3 8 2" xfId="16546"/>
    <cellStyle name="Total 3 4 3 8 3" xfId="16547"/>
    <cellStyle name="Total 3 4 3 8 4" xfId="16548"/>
    <cellStyle name="Total 3 4 3 8 5" xfId="16549"/>
    <cellStyle name="Total 3 4 3 8 6" xfId="16550"/>
    <cellStyle name="Total 3 4 3 8 7" xfId="16551"/>
    <cellStyle name="Total 3 4 3 9" xfId="16552"/>
    <cellStyle name="Total 3 4 3 9 2" xfId="16553"/>
    <cellStyle name="Total 3 4 3 9 3" xfId="16554"/>
    <cellStyle name="Total 3 4 3 9 4" xfId="16555"/>
    <cellStyle name="Total 3 4 3 9 5" xfId="16556"/>
    <cellStyle name="Total 3 4 3 9 6" xfId="16557"/>
    <cellStyle name="Total 3 4 3 9 7" xfId="16558"/>
    <cellStyle name="Total 3 4 4" xfId="16559"/>
    <cellStyle name="Total 3 4 4 10" xfId="16560"/>
    <cellStyle name="Total 3 4 4 10 2" xfId="16561"/>
    <cellStyle name="Total 3 4 4 10 3" xfId="16562"/>
    <cellStyle name="Total 3 4 4 10 4" xfId="16563"/>
    <cellStyle name="Total 3 4 4 10 5" xfId="16564"/>
    <cellStyle name="Total 3 4 4 10 6" xfId="16565"/>
    <cellStyle name="Total 3 4 4 10 7" xfId="16566"/>
    <cellStyle name="Total 3 4 4 11" xfId="16567"/>
    <cellStyle name="Total 3 4 4 12" xfId="16568"/>
    <cellStyle name="Total 3 4 4 13" xfId="16569"/>
    <cellStyle name="Total 3 4 4 14" xfId="16570"/>
    <cellStyle name="Total 3 4 4 2" xfId="16571"/>
    <cellStyle name="Total 3 4 4 2 2" xfId="16572"/>
    <cellStyle name="Total 3 4 4 2 3" xfId="16573"/>
    <cellStyle name="Total 3 4 4 2 4" xfId="16574"/>
    <cellStyle name="Total 3 4 4 2 5" xfId="16575"/>
    <cellStyle name="Total 3 4 4 2 6" xfId="16576"/>
    <cellStyle name="Total 3 4 4 2 7" xfId="16577"/>
    <cellStyle name="Total 3 4 4 3" xfId="16578"/>
    <cellStyle name="Total 3 4 4 3 2" xfId="16579"/>
    <cellStyle name="Total 3 4 4 3 3" xfId="16580"/>
    <cellStyle name="Total 3 4 4 3 4" xfId="16581"/>
    <cellStyle name="Total 3 4 4 3 5" xfId="16582"/>
    <cellStyle name="Total 3 4 4 3 6" xfId="16583"/>
    <cellStyle name="Total 3 4 4 3 7" xfId="16584"/>
    <cellStyle name="Total 3 4 4 4" xfId="16585"/>
    <cellStyle name="Total 3 4 4 4 2" xfId="16586"/>
    <cellStyle name="Total 3 4 4 4 3" xfId="16587"/>
    <cellStyle name="Total 3 4 4 4 4" xfId="16588"/>
    <cellStyle name="Total 3 4 4 4 5" xfId="16589"/>
    <cellStyle name="Total 3 4 4 4 6" xfId="16590"/>
    <cellStyle name="Total 3 4 4 4 7" xfId="16591"/>
    <cellStyle name="Total 3 4 4 5" xfId="16592"/>
    <cellStyle name="Total 3 4 4 5 2" xfId="16593"/>
    <cellStyle name="Total 3 4 4 5 3" xfId="16594"/>
    <cellStyle name="Total 3 4 4 5 4" xfId="16595"/>
    <cellStyle name="Total 3 4 4 5 5" xfId="16596"/>
    <cellStyle name="Total 3 4 4 5 6" xfId="16597"/>
    <cellStyle name="Total 3 4 4 5 7" xfId="16598"/>
    <cellStyle name="Total 3 4 4 6" xfId="16599"/>
    <cellStyle name="Total 3 4 4 6 2" xfId="16600"/>
    <cellStyle name="Total 3 4 4 6 3" xfId="16601"/>
    <cellStyle name="Total 3 4 4 6 4" xfId="16602"/>
    <cellStyle name="Total 3 4 4 6 5" xfId="16603"/>
    <cellStyle name="Total 3 4 4 6 6" xfId="16604"/>
    <cellStyle name="Total 3 4 4 6 7" xfId="16605"/>
    <cellStyle name="Total 3 4 4 7" xfId="16606"/>
    <cellStyle name="Total 3 4 4 7 2" xfId="16607"/>
    <cellStyle name="Total 3 4 4 7 3" xfId="16608"/>
    <cellStyle name="Total 3 4 4 7 4" xfId="16609"/>
    <cellStyle name="Total 3 4 4 7 5" xfId="16610"/>
    <cellStyle name="Total 3 4 4 7 6" xfId="16611"/>
    <cellStyle name="Total 3 4 4 7 7" xfId="16612"/>
    <cellStyle name="Total 3 4 4 8" xfId="16613"/>
    <cellStyle name="Total 3 4 4 8 2" xfId="16614"/>
    <cellStyle name="Total 3 4 4 8 3" xfId="16615"/>
    <cellStyle name="Total 3 4 4 8 4" xfId="16616"/>
    <cellStyle name="Total 3 4 4 8 5" xfId="16617"/>
    <cellStyle name="Total 3 4 4 8 6" xfId="16618"/>
    <cellStyle name="Total 3 4 4 8 7" xfId="16619"/>
    <cellStyle name="Total 3 4 4 9" xfId="16620"/>
    <cellStyle name="Total 3 4 4 9 2" xfId="16621"/>
    <cellStyle name="Total 3 4 4 9 3" xfId="16622"/>
    <cellStyle name="Total 3 4 4 9 4" xfId="16623"/>
    <cellStyle name="Total 3 4 4 9 5" xfId="16624"/>
    <cellStyle name="Total 3 4 4 9 6" xfId="16625"/>
    <cellStyle name="Total 3 4 4 9 7" xfId="16626"/>
    <cellStyle name="Total 3 4 5" xfId="16627"/>
    <cellStyle name="Total 3 4 5 10" xfId="16628"/>
    <cellStyle name="Total 3 4 5 10 2" xfId="16629"/>
    <cellStyle name="Total 3 4 5 10 3" xfId="16630"/>
    <cellStyle name="Total 3 4 5 10 4" xfId="16631"/>
    <cellStyle name="Total 3 4 5 10 5" xfId="16632"/>
    <cellStyle name="Total 3 4 5 10 6" xfId="16633"/>
    <cellStyle name="Total 3 4 5 10 7" xfId="16634"/>
    <cellStyle name="Total 3 4 5 11" xfId="16635"/>
    <cellStyle name="Total 3 4 5 12" xfId="16636"/>
    <cellStyle name="Total 3 4 5 13" xfId="16637"/>
    <cellStyle name="Total 3 4 5 14" xfId="16638"/>
    <cellStyle name="Total 3 4 5 2" xfId="16639"/>
    <cellStyle name="Total 3 4 5 2 2" xfId="16640"/>
    <cellStyle name="Total 3 4 5 2 3" xfId="16641"/>
    <cellStyle name="Total 3 4 5 2 4" xfId="16642"/>
    <cellStyle name="Total 3 4 5 2 5" xfId="16643"/>
    <cellStyle name="Total 3 4 5 2 6" xfId="16644"/>
    <cellStyle name="Total 3 4 5 2 7" xfId="16645"/>
    <cellStyle name="Total 3 4 5 3" xfId="16646"/>
    <cellStyle name="Total 3 4 5 3 2" xfId="16647"/>
    <cellStyle name="Total 3 4 5 3 3" xfId="16648"/>
    <cellStyle name="Total 3 4 5 3 4" xfId="16649"/>
    <cellStyle name="Total 3 4 5 3 5" xfId="16650"/>
    <cellStyle name="Total 3 4 5 3 6" xfId="16651"/>
    <cellStyle name="Total 3 4 5 3 7" xfId="16652"/>
    <cellStyle name="Total 3 4 5 4" xfId="16653"/>
    <cellStyle name="Total 3 4 5 4 2" xfId="16654"/>
    <cellStyle name="Total 3 4 5 4 3" xfId="16655"/>
    <cellStyle name="Total 3 4 5 4 4" xfId="16656"/>
    <cellStyle name="Total 3 4 5 4 5" xfId="16657"/>
    <cellStyle name="Total 3 4 5 4 6" xfId="16658"/>
    <cellStyle name="Total 3 4 5 4 7" xfId="16659"/>
    <cellStyle name="Total 3 4 5 5" xfId="16660"/>
    <cellStyle name="Total 3 4 5 5 2" xfId="16661"/>
    <cellStyle name="Total 3 4 5 5 3" xfId="16662"/>
    <cellStyle name="Total 3 4 5 5 4" xfId="16663"/>
    <cellStyle name="Total 3 4 5 5 5" xfId="16664"/>
    <cellStyle name="Total 3 4 5 5 6" xfId="16665"/>
    <cellStyle name="Total 3 4 5 5 7" xfId="16666"/>
    <cellStyle name="Total 3 4 5 6" xfId="16667"/>
    <cellStyle name="Total 3 4 5 6 2" xfId="16668"/>
    <cellStyle name="Total 3 4 5 6 3" xfId="16669"/>
    <cellStyle name="Total 3 4 5 6 4" xfId="16670"/>
    <cellStyle name="Total 3 4 5 6 5" xfId="16671"/>
    <cellStyle name="Total 3 4 5 6 6" xfId="16672"/>
    <cellStyle name="Total 3 4 5 6 7" xfId="16673"/>
    <cellStyle name="Total 3 4 5 7" xfId="16674"/>
    <cellStyle name="Total 3 4 5 7 2" xfId="16675"/>
    <cellStyle name="Total 3 4 5 7 3" xfId="16676"/>
    <cellStyle name="Total 3 4 5 7 4" xfId="16677"/>
    <cellStyle name="Total 3 4 5 7 5" xfId="16678"/>
    <cellStyle name="Total 3 4 5 7 6" xfId="16679"/>
    <cellStyle name="Total 3 4 5 7 7" xfId="16680"/>
    <cellStyle name="Total 3 4 5 8" xfId="16681"/>
    <cellStyle name="Total 3 4 5 8 2" xfId="16682"/>
    <cellStyle name="Total 3 4 5 8 3" xfId="16683"/>
    <cellStyle name="Total 3 4 5 8 4" xfId="16684"/>
    <cellStyle name="Total 3 4 5 8 5" xfId="16685"/>
    <cellStyle name="Total 3 4 5 8 6" xfId="16686"/>
    <cellStyle name="Total 3 4 5 8 7" xfId="16687"/>
    <cellStyle name="Total 3 4 5 9" xfId="16688"/>
    <cellStyle name="Total 3 4 5 9 2" xfId="16689"/>
    <cellStyle name="Total 3 4 5 9 3" xfId="16690"/>
    <cellStyle name="Total 3 4 5 9 4" xfId="16691"/>
    <cellStyle name="Total 3 4 5 9 5" xfId="16692"/>
    <cellStyle name="Total 3 4 5 9 6" xfId="16693"/>
    <cellStyle name="Total 3 4 5 9 7" xfId="16694"/>
    <cellStyle name="Total 3 4 6" xfId="16695"/>
    <cellStyle name="Total 3 4 6 10" xfId="16696"/>
    <cellStyle name="Total 3 4 6 10 2" xfId="16697"/>
    <cellStyle name="Total 3 4 6 10 3" xfId="16698"/>
    <cellStyle name="Total 3 4 6 10 4" xfId="16699"/>
    <cellStyle name="Total 3 4 6 10 5" xfId="16700"/>
    <cellStyle name="Total 3 4 6 10 6" xfId="16701"/>
    <cellStyle name="Total 3 4 6 10 7" xfId="16702"/>
    <cellStyle name="Total 3 4 6 11" xfId="16703"/>
    <cellStyle name="Total 3 4 6 12" xfId="16704"/>
    <cellStyle name="Total 3 4 6 13" xfId="16705"/>
    <cellStyle name="Total 3 4 6 14" xfId="16706"/>
    <cellStyle name="Total 3 4 6 2" xfId="16707"/>
    <cellStyle name="Total 3 4 6 2 2" xfId="16708"/>
    <cellStyle name="Total 3 4 6 2 3" xfId="16709"/>
    <cellStyle name="Total 3 4 6 2 4" xfId="16710"/>
    <cellStyle name="Total 3 4 6 2 5" xfId="16711"/>
    <cellStyle name="Total 3 4 6 2 6" xfId="16712"/>
    <cellStyle name="Total 3 4 6 2 7" xfId="16713"/>
    <cellStyle name="Total 3 4 6 3" xfId="16714"/>
    <cellStyle name="Total 3 4 6 3 2" xfId="16715"/>
    <cellStyle name="Total 3 4 6 3 3" xfId="16716"/>
    <cellStyle name="Total 3 4 6 3 4" xfId="16717"/>
    <cellStyle name="Total 3 4 6 3 5" xfId="16718"/>
    <cellStyle name="Total 3 4 6 3 6" xfId="16719"/>
    <cellStyle name="Total 3 4 6 3 7" xfId="16720"/>
    <cellStyle name="Total 3 4 6 4" xfId="16721"/>
    <cellStyle name="Total 3 4 6 4 2" xfId="16722"/>
    <cellStyle name="Total 3 4 6 4 3" xfId="16723"/>
    <cellStyle name="Total 3 4 6 4 4" xfId="16724"/>
    <cellStyle name="Total 3 4 6 4 5" xfId="16725"/>
    <cellStyle name="Total 3 4 6 4 6" xfId="16726"/>
    <cellStyle name="Total 3 4 6 4 7" xfId="16727"/>
    <cellStyle name="Total 3 4 6 5" xfId="16728"/>
    <cellStyle name="Total 3 4 6 5 2" xfId="16729"/>
    <cellStyle name="Total 3 4 6 5 3" xfId="16730"/>
    <cellStyle name="Total 3 4 6 5 4" xfId="16731"/>
    <cellStyle name="Total 3 4 6 5 5" xfId="16732"/>
    <cellStyle name="Total 3 4 6 5 6" xfId="16733"/>
    <cellStyle name="Total 3 4 6 5 7" xfId="16734"/>
    <cellStyle name="Total 3 4 6 6" xfId="16735"/>
    <cellStyle name="Total 3 4 6 6 2" xfId="16736"/>
    <cellStyle name="Total 3 4 6 6 3" xfId="16737"/>
    <cellStyle name="Total 3 4 6 6 4" xfId="16738"/>
    <cellStyle name="Total 3 4 6 6 5" xfId="16739"/>
    <cellStyle name="Total 3 4 6 6 6" xfId="16740"/>
    <cellStyle name="Total 3 4 6 6 7" xfId="16741"/>
    <cellStyle name="Total 3 4 6 7" xfId="16742"/>
    <cellStyle name="Total 3 4 6 7 2" xfId="16743"/>
    <cellStyle name="Total 3 4 6 7 3" xfId="16744"/>
    <cellStyle name="Total 3 4 6 7 4" xfId="16745"/>
    <cellStyle name="Total 3 4 6 7 5" xfId="16746"/>
    <cellStyle name="Total 3 4 6 7 6" xfId="16747"/>
    <cellStyle name="Total 3 4 6 7 7" xfId="16748"/>
    <cellStyle name="Total 3 4 6 8" xfId="16749"/>
    <cellStyle name="Total 3 4 6 8 2" xfId="16750"/>
    <cellStyle name="Total 3 4 6 8 3" xfId="16751"/>
    <cellStyle name="Total 3 4 6 8 4" xfId="16752"/>
    <cellStyle name="Total 3 4 6 8 5" xfId="16753"/>
    <cellStyle name="Total 3 4 6 8 6" xfId="16754"/>
    <cellStyle name="Total 3 4 6 8 7" xfId="16755"/>
    <cellStyle name="Total 3 4 6 9" xfId="16756"/>
    <cellStyle name="Total 3 4 6 9 2" xfId="16757"/>
    <cellStyle name="Total 3 4 6 9 3" xfId="16758"/>
    <cellStyle name="Total 3 4 6 9 4" xfId="16759"/>
    <cellStyle name="Total 3 4 6 9 5" xfId="16760"/>
    <cellStyle name="Total 3 4 6 9 6" xfId="16761"/>
    <cellStyle name="Total 3 4 6 9 7" xfId="16762"/>
    <cellStyle name="Total 3 4 7" xfId="16763"/>
    <cellStyle name="Total 3 4 7 2" xfId="16764"/>
    <cellStyle name="Total 3 4 7 3" xfId="16765"/>
    <cellStyle name="Total 3 4 7 4" xfId="16766"/>
    <cellStyle name="Total 3 4 7 5" xfId="16767"/>
    <cellStyle name="Total 3 4 7 6" xfId="16768"/>
    <cellStyle name="Total 3 4 7 7" xfId="16769"/>
    <cellStyle name="Total 3 4 8" xfId="16770"/>
    <cellStyle name="Total 3 4 8 2" xfId="16771"/>
    <cellStyle name="Total 3 4 8 3" xfId="16772"/>
    <cellStyle name="Total 3 4 8 4" xfId="16773"/>
    <cellStyle name="Total 3 4 8 5" xfId="16774"/>
    <cellStyle name="Total 3 4 8 6" xfId="16775"/>
    <cellStyle name="Total 3 4 8 7" xfId="16776"/>
    <cellStyle name="Total 3 4 9" xfId="16777"/>
    <cellStyle name="Total 3 4 9 2" xfId="16778"/>
    <cellStyle name="Total 3 4 9 3" xfId="16779"/>
    <cellStyle name="Total 3 4 9 4" xfId="16780"/>
    <cellStyle name="Total 3 4 9 5" xfId="16781"/>
    <cellStyle name="Total 3 4 9 6" xfId="16782"/>
    <cellStyle name="Total 3 4 9 7" xfId="16783"/>
    <cellStyle name="Total 3 5" xfId="314"/>
    <cellStyle name="Total 3 5 10" xfId="16784"/>
    <cellStyle name="Total 3 5 10 2" xfId="16785"/>
    <cellStyle name="Total 3 5 10 3" xfId="16786"/>
    <cellStyle name="Total 3 5 10 4" xfId="16787"/>
    <cellStyle name="Total 3 5 10 5" xfId="16788"/>
    <cellStyle name="Total 3 5 10 6" xfId="16789"/>
    <cellStyle name="Total 3 5 10 7" xfId="16790"/>
    <cellStyle name="Total 3 5 11" xfId="16791"/>
    <cellStyle name="Total 3 5 11 2" xfId="16792"/>
    <cellStyle name="Total 3 5 11 3" xfId="16793"/>
    <cellStyle name="Total 3 5 11 4" xfId="16794"/>
    <cellStyle name="Total 3 5 11 5" xfId="16795"/>
    <cellStyle name="Total 3 5 11 6" xfId="16796"/>
    <cellStyle name="Total 3 5 11 7" xfId="16797"/>
    <cellStyle name="Total 3 5 12" xfId="16798"/>
    <cellStyle name="Total 3 5 12 2" xfId="16799"/>
    <cellStyle name="Total 3 5 12 3" xfId="16800"/>
    <cellStyle name="Total 3 5 12 4" xfId="16801"/>
    <cellStyle name="Total 3 5 12 5" xfId="16802"/>
    <cellStyle name="Total 3 5 12 6" xfId="16803"/>
    <cellStyle name="Total 3 5 12 7" xfId="16804"/>
    <cellStyle name="Total 3 5 13" xfId="16805"/>
    <cellStyle name="Total 3 5 13 2" xfId="16806"/>
    <cellStyle name="Total 3 5 13 3" xfId="16807"/>
    <cellStyle name="Total 3 5 13 4" xfId="16808"/>
    <cellStyle name="Total 3 5 13 5" xfId="16809"/>
    <cellStyle name="Total 3 5 13 6" xfId="16810"/>
    <cellStyle name="Total 3 5 13 7" xfId="16811"/>
    <cellStyle name="Total 3 5 14" xfId="16812"/>
    <cellStyle name="Total 3 5 15" xfId="16813"/>
    <cellStyle name="Total 3 5 16" xfId="16814"/>
    <cellStyle name="Total 3 5 17" xfId="16815"/>
    <cellStyle name="Total 3 5 2" xfId="16816"/>
    <cellStyle name="Total 3 5 2 10" xfId="16817"/>
    <cellStyle name="Total 3 5 2 10 2" xfId="16818"/>
    <cellStyle name="Total 3 5 2 10 3" xfId="16819"/>
    <cellStyle name="Total 3 5 2 10 4" xfId="16820"/>
    <cellStyle name="Total 3 5 2 10 5" xfId="16821"/>
    <cellStyle name="Total 3 5 2 10 6" xfId="16822"/>
    <cellStyle name="Total 3 5 2 10 7" xfId="16823"/>
    <cellStyle name="Total 3 5 2 11" xfId="16824"/>
    <cellStyle name="Total 3 5 2 12" xfId="16825"/>
    <cellStyle name="Total 3 5 2 13" xfId="16826"/>
    <cellStyle name="Total 3 5 2 14" xfId="16827"/>
    <cellStyle name="Total 3 5 2 2" xfId="16828"/>
    <cellStyle name="Total 3 5 2 2 2" xfId="16829"/>
    <cellStyle name="Total 3 5 2 2 3" xfId="16830"/>
    <cellStyle name="Total 3 5 2 2 4" xfId="16831"/>
    <cellStyle name="Total 3 5 2 2 5" xfId="16832"/>
    <cellStyle name="Total 3 5 2 2 6" xfId="16833"/>
    <cellStyle name="Total 3 5 2 2 7" xfId="16834"/>
    <cellStyle name="Total 3 5 2 3" xfId="16835"/>
    <cellStyle name="Total 3 5 2 3 2" xfId="16836"/>
    <cellStyle name="Total 3 5 2 3 3" xfId="16837"/>
    <cellStyle name="Total 3 5 2 3 4" xfId="16838"/>
    <cellStyle name="Total 3 5 2 3 5" xfId="16839"/>
    <cellStyle name="Total 3 5 2 3 6" xfId="16840"/>
    <cellStyle name="Total 3 5 2 3 7" xfId="16841"/>
    <cellStyle name="Total 3 5 2 4" xfId="16842"/>
    <cellStyle name="Total 3 5 2 4 2" xfId="16843"/>
    <cellStyle name="Total 3 5 2 4 3" xfId="16844"/>
    <cellStyle name="Total 3 5 2 4 4" xfId="16845"/>
    <cellStyle name="Total 3 5 2 4 5" xfId="16846"/>
    <cellStyle name="Total 3 5 2 4 6" xfId="16847"/>
    <cellStyle name="Total 3 5 2 4 7" xfId="16848"/>
    <cellStyle name="Total 3 5 2 5" xfId="16849"/>
    <cellStyle name="Total 3 5 2 5 2" xfId="16850"/>
    <cellStyle name="Total 3 5 2 5 3" xfId="16851"/>
    <cellStyle name="Total 3 5 2 5 4" xfId="16852"/>
    <cellStyle name="Total 3 5 2 5 5" xfId="16853"/>
    <cellStyle name="Total 3 5 2 5 6" xfId="16854"/>
    <cellStyle name="Total 3 5 2 5 7" xfId="16855"/>
    <cellStyle name="Total 3 5 2 6" xfId="16856"/>
    <cellStyle name="Total 3 5 2 6 2" xfId="16857"/>
    <cellStyle name="Total 3 5 2 6 3" xfId="16858"/>
    <cellStyle name="Total 3 5 2 6 4" xfId="16859"/>
    <cellStyle name="Total 3 5 2 6 5" xfId="16860"/>
    <cellStyle name="Total 3 5 2 6 6" xfId="16861"/>
    <cellStyle name="Total 3 5 2 6 7" xfId="16862"/>
    <cellStyle name="Total 3 5 2 7" xfId="16863"/>
    <cellStyle name="Total 3 5 2 7 2" xfId="16864"/>
    <cellStyle name="Total 3 5 2 7 3" xfId="16865"/>
    <cellStyle name="Total 3 5 2 7 4" xfId="16866"/>
    <cellStyle name="Total 3 5 2 7 5" xfId="16867"/>
    <cellStyle name="Total 3 5 2 7 6" xfId="16868"/>
    <cellStyle name="Total 3 5 2 7 7" xfId="16869"/>
    <cellStyle name="Total 3 5 2 8" xfId="16870"/>
    <cellStyle name="Total 3 5 2 8 2" xfId="16871"/>
    <cellStyle name="Total 3 5 2 8 3" xfId="16872"/>
    <cellStyle name="Total 3 5 2 8 4" xfId="16873"/>
    <cellStyle name="Total 3 5 2 8 5" xfId="16874"/>
    <cellStyle name="Total 3 5 2 8 6" xfId="16875"/>
    <cellStyle name="Total 3 5 2 8 7" xfId="16876"/>
    <cellStyle name="Total 3 5 2 9" xfId="16877"/>
    <cellStyle name="Total 3 5 2 9 2" xfId="16878"/>
    <cellStyle name="Total 3 5 2 9 3" xfId="16879"/>
    <cellStyle name="Total 3 5 2 9 4" xfId="16880"/>
    <cellStyle name="Total 3 5 2 9 5" xfId="16881"/>
    <cellStyle name="Total 3 5 2 9 6" xfId="16882"/>
    <cellStyle name="Total 3 5 2 9 7" xfId="16883"/>
    <cellStyle name="Total 3 5 3" xfId="16884"/>
    <cellStyle name="Total 3 5 3 10" xfId="16885"/>
    <cellStyle name="Total 3 5 3 10 2" xfId="16886"/>
    <cellStyle name="Total 3 5 3 10 3" xfId="16887"/>
    <cellStyle name="Total 3 5 3 10 4" xfId="16888"/>
    <cellStyle name="Total 3 5 3 10 5" xfId="16889"/>
    <cellStyle name="Total 3 5 3 10 6" xfId="16890"/>
    <cellStyle name="Total 3 5 3 10 7" xfId="16891"/>
    <cellStyle name="Total 3 5 3 11" xfId="16892"/>
    <cellStyle name="Total 3 5 3 12" xfId="16893"/>
    <cellStyle name="Total 3 5 3 13" xfId="16894"/>
    <cellStyle name="Total 3 5 3 14" xfId="16895"/>
    <cellStyle name="Total 3 5 3 2" xfId="16896"/>
    <cellStyle name="Total 3 5 3 2 2" xfId="16897"/>
    <cellStyle name="Total 3 5 3 2 3" xfId="16898"/>
    <cellStyle name="Total 3 5 3 2 4" xfId="16899"/>
    <cellStyle name="Total 3 5 3 2 5" xfId="16900"/>
    <cellStyle name="Total 3 5 3 2 6" xfId="16901"/>
    <cellStyle name="Total 3 5 3 2 7" xfId="16902"/>
    <cellStyle name="Total 3 5 3 3" xfId="16903"/>
    <cellStyle name="Total 3 5 3 3 2" xfId="16904"/>
    <cellStyle name="Total 3 5 3 3 3" xfId="16905"/>
    <cellStyle name="Total 3 5 3 3 4" xfId="16906"/>
    <cellStyle name="Total 3 5 3 3 5" xfId="16907"/>
    <cellStyle name="Total 3 5 3 3 6" xfId="16908"/>
    <cellStyle name="Total 3 5 3 3 7" xfId="16909"/>
    <cellStyle name="Total 3 5 3 4" xfId="16910"/>
    <cellStyle name="Total 3 5 3 4 2" xfId="16911"/>
    <cellStyle name="Total 3 5 3 4 3" xfId="16912"/>
    <cellStyle name="Total 3 5 3 4 4" xfId="16913"/>
    <cellStyle name="Total 3 5 3 4 5" xfId="16914"/>
    <cellStyle name="Total 3 5 3 4 6" xfId="16915"/>
    <cellStyle name="Total 3 5 3 4 7" xfId="16916"/>
    <cellStyle name="Total 3 5 3 5" xfId="16917"/>
    <cellStyle name="Total 3 5 3 5 2" xfId="16918"/>
    <cellStyle name="Total 3 5 3 5 3" xfId="16919"/>
    <cellStyle name="Total 3 5 3 5 4" xfId="16920"/>
    <cellStyle name="Total 3 5 3 5 5" xfId="16921"/>
    <cellStyle name="Total 3 5 3 5 6" xfId="16922"/>
    <cellStyle name="Total 3 5 3 5 7" xfId="16923"/>
    <cellStyle name="Total 3 5 3 6" xfId="16924"/>
    <cellStyle name="Total 3 5 3 6 2" xfId="16925"/>
    <cellStyle name="Total 3 5 3 6 3" xfId="16926"/>
    <cellStyle name="Total 3 5 3 6 4" xfId="16927"/>
    <cellStyle name="Total 3 5 3 6 5" xfId="16928"/>
    <cellStyle name="Total 3 5 3 6 6" xfId="16929"/>
    <cellStyle name="Total 3 5 3 6 7" xfId="16930"/>
    <cellStyle name="Total 3 5 3 7" xfId="16931"/>
    <cellStyle name="Total 3 5 3 7 2" xfId="16932"/>
    <cellStyle name="Total 3 5 3 7 3" xfId="16933"/>
    <cellStyle name="Total 3 5 3 7 4" xfId="16934"/>
    <cellStyle name="Total 3 5 3 7 5" xfId="16935"/>
    <cellStyle name="Total 3 5 3 7 6" xfId="16936"/>
    <cellStyle name="Total 3 5 3 7 7" xfId="16937"/>
    <cellStyle name="Total 3 5 3 8" xfId="16938"/>
    <cellStyle name="Total 3 5 3 8 2" xfId="16939"/>
    <cellStyle name="Total 3 5 3 8 3" xfId="16940"/>
    <cellStyle name="Total 3 5 3 8 4" xfId="16941"/>
    <cellStyle name="Total 3 5 3 8 5" xfId="16942"/>
    <cellStyle name="Total 3 5 3 8 6" xfId="16943"/>
    <cellStyle name="Total 3 5 3 8 7" xfId="16944"/>
    <cellStyle name="Total 3 5 3 9" xfId="16945"/>
    <cellStyle name="Total 3 5 3 9 2" xfId="16946"/>
    <cellStyle name="Total 3 5 3 9 3" xfId="16947"/>
    <cellStyle name="Total 3 5 3 9 4" xfId="16948"/>
    <cellStyle name="Total 3 5 3 9 5" xfId="16949"/>
    <cellStyle name="Total 3 5 3 9 6" xfId="16950"/>
    <cellStyle name="Total 3 5 3 9 7" xfId="16951"/>
    <cellStyle name="Total 3 5 4" xfId="16952"/>
    <cellStyle name="Total 3 5 4 10" xfId="16953"/>
    <cellStyle name="Total 3 5 4 10 2" xfId="16954"/>
    <cellStyle name="Total 3 5 4 10 3" xfId="16955"/>
    <cellStyle name="Total 3 5 4 10 4" xfId="16956"/>
    <cellStyle name="Total 3 5 4 10 5" xfId="16957"/>
    <cellStyle name="Total 3 5 4 10 6" xfId="16958"/>
    <cellStyle name="Total 3 5 4 10 7" xfId="16959"/>
    <cellStyle name="Total 3 5 4 11" xfId="16960"/>
    <cellStyle name="Total 3 5 4 12" xfId="16961"/>
    <cellStyle name="Total 3 5 4 13" xfId="16962"/>
    <cellStyle name="Total 3 5 4 14" xfId="16963"/>
    <cellStyle name="Total 3 5 4 2" xfId="16964"/>
    <cellStyle name="Total 3 5 4 2 2" xfId="16965"/>
    <cellStyle name="Total 3 5 4 2 3" xfId="16966"/>
    <cellStyle name="Total 3 5 4 2 4" xfId="16967"/>
    <cellStyle name="Total 3 5 4 2 5" xfId="16968"/>
    <cellStyle name="Total 3 5 4 2 6" xfId="16969"/>
    <cellStyle name="Total 3 5 4 2 7" xfId="16970"/>
    <cellStyle name="Total 3 5 4 3" xfId="16971"/>
    <cellStyle name="Total 3 5 4 3 2" xfId="16972"/>
    <cellStyle name="Total 3 5 4 3 3" xfId="16973"/>
    <cellStyle name="Total 3 5 4 3 4" xfId="16974"/>
    <cellStyle name="Total 3 5 4 3 5" xfId="16975"/>
    <cellStyle name="Total 3 5 4 3 6" xfId="16976"/>
    <cellStyle name="Total 3 5 4 3 7" xfId="16977"/>
    <cellStyle name="Total 3 5 4 4" xfId="16978"/>
    <cellStyle name="Total 3 5 4 4 2" xfId="16979"/>
    <cellStyle name="Total 3 5 4 4 3" xfId="16980"/>
    <cellStyle name="Total 3 5 4 4 4" xfId="16981"/>
    <cellStyle name="Total 3 5 4 4 5" xfId="16982"/>
    <cellStyle name="Total 3 5 4 4 6" xfId="16983"/>
    <cellStyle name="Total 3 5 4 4 7" xfId="16984"/>
    <cellStyle name="Total 3 5 4 5" xfId="16985"/>
    <cellStyle name="Total 3 5 4 5 2" xfId="16986"/>
    <cellStyle name="Total 3 5 4 5 3" xfId="16987"/>
    <cellStyle name="Total 3 5 4 5 4" xfId="16988"/>
    <cellStyle name="Total 3 5 4 5 5" xfId="16989"/>
    <cellStyle name="Total 3 5 4 5 6" xfId="16990"/>
    <cellStyle name="Total 3 5 4 5 7" xfId="16991"/>
    <cellStyle name="Total 3 5 4 6" xfId="16992"/>
    <cellStyle name="Total 3 5 4 6 2" xfId="16993"/>
    <cellStyle name="Total 3 5 4 6 3" xfId="16994"/>
    <cellStyle name="Total 3 5 4 6 4" xfId="16995"/>
    <cellStyle name="Total 3 5 4 6 5" xfId="16996"/>
    <cellStyle name="Total 3 5 4 6 6" xfId="16997"/>
    <cellStyle name="Total 3 5 4 6 7" xfId="16998"/>
    <cellStyle name="Total 3 5 4 7" xfId="16999"/>
    <cellStyle name="Total 3 5 4 7 2" xfId="17000"/>
    <cellStyle name="Total 3 5 4 7 3" xfId="17001"/>
    <cellStyle name="Total 3 5 4 7 4" xfId="17002"/>
    <cellStyle name="Total 3 5 4 7 5" xfId="17003"/>
    <cellStyle name="Total 3 5 4 7 6" xfId="17004"/>
    <cellStyle name="Total 3 5 4 7 7" xfId="17005"/>
    <cellStyle name="Total 3 5 4 8" xfId="17006"/>
    <cellStyle name="Total 3 5 4 8 2" xfId="17007"/>
    <cellStyle name="Total 3 5 4 8 3" xfId="17008"/>
    <cellStyle name="Total 3 5 4 8 4" xfId="17009"/>
    <cellStyle name="Total 3 5 4 8 5" xfId="17010"/>
    <cellStyle name="Total 3 5 4 8 6" xfId="17011"/>
    <cellStyle name="Total 3 5 4 8 7" xfId="17012"/>
    <cellStyle name="Total 3 5 4 9" xfId="17013"/>
    <cellStyle name="Total 3 5 4 9 2" xfId="17014"/>
    <cellStyle name="Total 3 5 4 9 3" xfId="17015"/>
    <cellStyle name="Total 3 5 4 9 4" xfId="17016"/>
    <cellStyle name="Total 3 5 4 9 5" xfId="17017"/>
    <cellStyle name="Total 3 5 4 9 6" xfId="17018"/>
    <cellStyle name="Total 3 5 4 9 7" xfId="17019"/>
    <cellStyle name="Total 3 5 5" xfId="17020"/>
    <cellStyle name="Total 3 5 5 10" xfId="17021"/>
    <cellStyle name="Total 3 5 5 10 2" xfId="17022"/>
    <cellStyle name="Total 3 5 5 10 3" xfId="17023"/>
    <cellStyle name="Total 3 5 5 10 4" xfId="17024"/>
    <cellStyle name="Total 3 5 5 10 5" xfId="17025"/>
    <cellStyle name="Total 3 5 5 10 6" xfId="17026"/>
    <cellStyle name="Total 3 5 5 10 7" xfId="17027"/>
    <cellStyle name="Total 3 5 5 11" xfId="17028"/>
    <cellStyle name="Total 3 5 5 12" xfId="17029"/>
    <cellStyle name="Total 3 5 5 13" xfId="17030"/>
    <cellStyle name="Total 3 5 5 14" xfId="17031"/>
    <cellStyle name="Total 3 5 5 2" xfId="17032"/>
    <cellStyle name="Total 3 5 5 2 2" xfId="17033"/>
    <cellStyle name="Total 3 5 5 2 3" xfId="17034"/>
    <cellStyle name="Total 3 5 5 2 4" xfId="17035"/>
    <cellStyle name="Total 3 5 5 2 5" xfId="17036"/>
    <cellStyle name="Total 3 5 5 2 6" xfId="17037"/>
    <cellStyle name="Total 3 5 5 2 7" xfId="17038"/>
    <cellStyle name="Total 3 5 5 3" xfId="17039"/>
    <cellStyle name="Total 3 5 5 3 2" xfId="17040"/>
    <cellStyle name="Total 3 5 5 3 3" xfId="17041"/>
    <cellStyle name="Total 3 5 5 3 4" xfId="17042"/>
    <cellStyle name="Total 3 5 5 3 5" xfId="17043"/>
    <cellStyle name="Total 3 5 5 3 6" xfId="17044"/>
    <cellStyle name="Total 3 5 5 3 7" xfId="17045"/>
    <cellStyle name="Total 3 5 5 4" xfId="17046"/>
    <cellStyle name="Total 3 5 5 4 2" xfId="17047"/>
    <cellStyle name="Total 3 5 5 4 3" xfId="17048"/>
    <cellStyle name="Total 3 5 5 4 4" xfId="17049"/>
    <cellStyle name="Total 3 5 5 4 5" xfId="17050"/>
    <cellStyle name="Total 3 5 5 4 6" xfId="17051"/>
    <cellStyle name="Total 3 5 5 4 7" xfId="17052"/>
    <cellStyle name="Total 3 5 5 5" xfId="17053"/>
    <cellStyle name="Total 3 5 5 5 2" xfId="17054"/>
    <cellStyle name="Total 3 5 5 5 3" xfId="17055"/>
    <cellStyle name="Total 3 5 5 5 4" xfId="17056"/>
    <cellStyle name="Total 3 5 5 5 5" xfId="17057"/>
    <cellStyle name="Total 3 5 5 5 6" xfId="17058"/>
    <cellStyle name="Total 3 5 5 5 7" xfId="17059"/>
    <cellStyle name="Total 3 5 5 6" xfId="17060"/>
    <cellStyle name="Total 3 5 5 6 2" xfId="17061"/>
    <cellStyle name="Total 3 5 5 6 3" xfId="17062"/>
    <cellStyle name="Total 3 5 5 6 4" xfId="17063"/>
    <cellStyle name="Total 3 5 5 6 5" xfId="17064"/>
    <cellStyle name="Total 3 5 5 6 6" xfId="17065"/>
    <cellStyle name="Total 3 5 5 6 7" xfId="17066"/>
    <cellStyle name="Total 3 5 5 7" xfId="17067"/>
    <cellStyle name="Total 3 5 5 7 2" xfId="17068"/>
    <cellStyle name="Total 3 5 5 7 3" xfId="17069"/>
    <cellStyle name="Total 3 5 5 7 4" xfId="17070"/>
    <cellStyle name="Total 3 5 5 7 5" xfId="17071"/>
    <cellStyle name="Total 3 5 5 7 6" xfId="17072"/>
    <cellStyle name="Total 3 5 5 7 7" xfId="17073"/>
    <cellStyle name="Total 3 5 5 8" xfId="17074"/>
    <cellStyle name="Total 3 5 5 8 2" xfId="17075"/>
    <cellStyle name="Total 3 5 5 8 3" xfId="17076"/>
    <cellStyle name="Total 3 5 5 8 4" xfId="17077"/>
    <cellStyle name="Total 3 5 5 8 5" xfId="17078"/>
    <cellStyle name="Total 3 5 5 8 6" xfId="17079"/>
    <cellStyle name="Total 3 5 5 8 7" xfId="17080"/>
    <cellStyle name="Total 3 5 5 9" xfId="17081"/>
    <cellStyle name="Total 3 5 5 9 2" xfId="17082"/>
    <cellStyle name="Total 3 5 5 9 3" xfId="17083"/>
    <cellStyle name="Total 3 5 5 9 4" xfId="17084"/>
    <cellStyle name="Total 3 5 5 9 5" xfId="17085"/>
    <cellStyle name="Total 3 5 5 9 6" xfId="17086"/>
    <cellStyle name="Total 3 5 5 9 7" xfId="17087"/>
    <cellStyle name="Total 3 5 6" xfId="17088"/>
    <cellStyle name="Total 3 5 6 2" xfId="17089"/>
    <cellStyle name="Total 3 5 6 3" xfId="17090"/>
    <cellStyle name="Total 3 5 6 4" xfId="17091"/>
    <cellStyle name="Total 3 5 6 5" xfId="17092"/>
    <cellStyle name="Total 3 5 6 6" xfId="17093"/>
    <cellStyle name="Total 3 5 6 7" xfId="17094"/>
    <cellStyle name="Total 3 5 7" xfId="17095"/>
    <cellStyle name="Total 3 5 7 2" xfId="17096"/>
    <cellStyle name="Total 3 5 7 3" xfId="17097"/>
    <cellStyle name="Total 3 5 7 4" xfId="17098"/>
    <cellStyle name="Total 3 5 7 5" xfId="17099"/>
    <cellStyle name="Total 3 5 7 6" xfId="17100"/>
    <cellStyle name="Total 3 5 7 7" xfId="17101"/>
    <cellStyle name="Total 3 5 8" xfId="17102"/>
    <cellStyle name="Total 3 5 8 2" xfId="17103"/>
    <cellStyle name="Total 3 5 8 3" xfId="17104"/>
    <cellStyle name="Total 3 5 8 4" xfId="17105"/>
    <cellStyle name="Total 3 5 8 5" xfId="17106"/>
    <cellStyle name="Total 3 5 8 6" xfId="17107"/>
    <cellStyle name="Total 3 5 8 7" xfId="17108"/>
    <cellStyle name="Total 3 5 9" xfId="17109"/>
    <cellStyle name="Total 3 5 9 2" xfId="17110"/>
    <cellStyle name="Total 3 5 9 3" xfId="17111"/>
    <cellStyle name="Total 3 5 9 4" xfId="17112"/>
    <cellStyle name="Total 3 5 9 5" xfId="17113"/>
    <cellStyle name="Total 3 5 9 6" xfId="17114"/>
    <cellStyle name="Total 3 5 9 7" xfId="17115"/>
    <cellStyle name="Total 3 6" xfId="17116"/>
    <cellStyle name="Total 3 6 10" xfId="17117"/>
    <cellStyle name="Total 3 6 10 2" xfId="17118"/>
    <cellStyle name="Total 3 6 10 3" xfId="17119"/>
    <cellStyle name="Total 3 6 10 4" xfId="17120"/>
    <cellStyle name="Total 3 6 10 5" xfId="17121"/>
    <cellStyle name="Total 3 6 10 6" xfId="17122"/>
    <cellStyle name="Total 3 6 10 7" xfId="17123"/>
    <cellStyle name="Total 3 6 11" xfId="17124"/>
    <cellStyle name="Total 3 6 12" xfId="17125"/>
    <cellStyle name="Total 3 6 13" xfId="17126"/>
    <cellStyle name="Total 3 6 14" xfId="17127"/>
    <cellStyle name="Total 3 6 2" xfId="17128"/>
    <cellStyle name="Total 3 6 2 2" xfId="17129"/>
    <cellStyle name="Total 3 6 2 3" xfId="17130"/>
    <cellStyle name="Total 3 6 2 4" xfId="17131"/>
    <cellStyle name="Total 3 6 2 5" xfId="17132"/>
    <cellStyle name="Total 3 6 2 6" xfId="17133"/>
    <cellStyle name="Total 3 6 2 7" xfId="17134"/>
    <cellStyle name="Total 3 6 3" xfId="17135"/>
    <cellStyle name="Total 3 6 3 2" xfId="17136"/>
    <cellStyle name="Total 3 6 3 3" xfId="17137"/>
    <cellStyle name="Total 3 6 3 4" xfId="17138"/>
    <cellStyle name="Total 3 6 3 5" xfId="17139"/>
    <cellStyle name="Total 3 6 3 6" xfId="17140"/>
    <cellStyle name="Total 3 6 3 7" xfId="17141"/>
    <cellStyle name="Total 3 6 4" xfId="17142"/>
    <cellStyle name="Total 3 6 4 2" xfId="17143"/>
    <cellStyle name="Total 3 6 4 3" xfId="17144"/>
    <cellStyle name="Total 3 6 4 4" xfId="17145"/>
    <cellStyle name="Total 3 6 4 5" xfId="17146"/>
    <cellStyle name="Total 3 6 4 6" xfId="17147"/>
    <cellStyle name="Total 3 6 4 7" xfId="17148"/>
    <cellStyle name="Total 3 6 5" xfId="17149"/>
    <cellStyle name="Total 3 6 5 2" xfId="17150"/>
    <cellStyle name="Total 3 6 5 3" xfId="17151"/>
    <cellStyle name="Total 3 6 5 4" xfId="17152"/>
    <cellStyle name="Total 3 6 5 5" xfId="17153"/>
    <cellStyle name="Total 3 6 5 6" xfId="17154"/>
    <cellStyle name="Total 3 6 5 7" xfId="17155"/>
    <cellStyle name="Total 3 6 6" xfId="17156"/>
    <cellStyle name="Total 3 6 6 2" xfId="17157"/>
    <cellStyle name="Total 3 6 6 3" xfId="17158"/>
    <cellStyle name="Total 3 6 6 4" xfId="17159"/>
    <cellStyle name="Total 3 6 6 5" xfId="17160"/>
    <cellStyle name="Total 3 6 6 6" xfId="17161"/>
    <cellStyle name="Total 3 6 6 7" xfId="17162"/>
    <cellStyle name="Total 3 6 7" xfId="17163"/>
    <cellStyle name="Total 3 6 7 2" xfId="17164"/>
    <cellStyle name="Total 3 6 7 3" xfId="17165"/>
    <cellStyle name="Total 3 6 7 4" xfId="17166"/>
    <cellStyle name="Total 3 6 7 5" xfId="17167"/>
    <cellStyle name="Total 3 6 7 6" xfId="17168"/>
    <cellStyle name="Total 3 6 7 7" xfId="17169"/>
    <cellStyle name="Total 3 6 8" xfId="17170"/>
    <cellStyle name="Total 3 6 8 2" xfId="17171"/>
    <cellStyle name="Total 3 6 8 3" xfId="17172"/>
    <cellStyle name="Total 3 6 8 4" xfId="17173"/>
    <cellStyle name="Total 3 6 8 5" xfId="17174"/>
    <cellStyle name="Total 3 6 8 6" xfId="17175"/>
    <cellStyle name="Total 3 6 8 7" xfId="17176"/>
    <cellStyle name="Total 3 6 9" xfId="17177"/>
    <cellStyle name="Total 3 6 9 2" xfId="17178"/>
    <cellStyle name="Total 3 6 9 3" xfId="17179"/>
    <cellStyle name="Total 3 6 9 4" xfId="17180"/>
    <cellStyle name="Total 3 6 9 5" xfId="17181"/>
    <cellStyle name="Total 3 6 9 6" xfId="17182"/>
    <cellStyle name="Total 3 6 9 7" xfId="17183"/>
    <cellStyle name="Total 3 7" xfId="17184"/>
    <cellStyle name="Total 3 7 10" xfId="17185"/>
    <cellStyle name="Total 3 7 10 2" xfId="17186"/>
    <cellStyle name="Total 3 7 10 3" xfId="17187"/>
    <cellStyle name="Total 3 7 10 4" xfId="17188"/>
    <cellStyle name="Total 3 7 10 5" xfId="17189"/>
    <cellStyle name="Total 3 7 10 6" xfId="17190"/>
    <cellStyle name="Total 3 7 10 7" xfId="17191"/>
    <cellStyle name="Total 3 7 11" xfId="17192"/>
    <cellStyle name="Total 3 7 12" xfId="17193"/>
    <cellStyle name="Total 3 7 13" xfId="17194"/>
    <cellStyle name="Total 3 7 14" xfId="17195"/>
    <cellStyle name="Total 3 7 2" xfId="17196"/>
    <cellStyle name="Total 3 7 2 2" xfId="17197"/>
    <cellStyle name="Total 3 7 2 3" xfId="17198"/>
    <cellStyle name="Total 3 7 2 4" xfId="17199"/>
    <cellStyle name="Total 3 7 2 5" xfId="17200"/>
    <cellStyle name="Total 3 7 2 6" xfId="17201"/>
    <cellStyle name="Total 3 7 2 7" xfId="17202"/>
    <cellStyle name="Total 3 7 3" xfId="17203"/>
    <cellStyle name="Total 3 7 3 2" xfId="17204"/>
    <cellStyle name="Total 3 7 3 3" xfId="17205"/>
    <cellStyle name="Total 3 7 3 4" xfId="17206"/>
    <cellStyle name="Total 3 7 3 5" xfId="17207"/>
    <cellStyle name="Total 3 7 3 6" xfId="17208"/>
    <cellStyle name="Total 3 7 3 7" xfId="17209"/>
    <cellStyle name="Total 3 7 4" xfId="17210"/>
    <cellStyle name="Total 3 7 4 2" xfId="17211"/>
    <cellStyle name="Total 3 7 4 3" xfId="17212"/>
    <cellStyle name="Total 3 7 4 4" xfId="17213"/>
    <cellStyle name="Total 3 7 4 5" xfId="17214"/>
    <cellStyle name="Total 3 7 4 6" xfId="17215"/>
    <cellStyle name="Total 3 7 4 7" xfId="17216"/>
    <cellStyle name="Total 3 7 5" xfId="17217"/>
    <cellStyle name="Total 3 7 5 2" xfId="17218"/>
    <cellStyle name="Total 3 7 5 3" xfId="17219"/>
    <cellStyle name="Total 3 7 5 4" xfId="17220"/>
    <cellStyle name="Total 3 7 5 5" xfId="17221"/>
    <cellStyle name="Total 3 7 5 6" xfId="17222"/>
    <cellStyle name="Total 3 7 5 7" xfId="17223"/>
    <cellStyle name="Total 3 7 6" xfId="17224"/>
    <cellStyle name="Total 3 7 6 2" xfId="17225"/>
    <cellStyle name="Total 3 7 6 3" xfId="17226"/>
    <cellStyle name="Total 3 7 6 4" xfId="17227"/>
    <cellStyle name="Total 3 7 6 5" xfId="17228"/>
    <cellStyle name="Total 3 7 6 6" xfId="17229"/>
    <cellStyle name="Total 3 7 6 7" xfId="17230"/>
    <cellStyle name="Total 3 7 7" xfId="17231"/>
    <cellStyle name="Total 3 7 7 2" xfId="17232"/>
    <cellStyle name="Total 3 7 7 3" xfId="17233"/>
    <cellStyle name="Total 3 7 7 4" xfId="17234"/>
    <cellStyle name="Total 3 7 7 5" xfId="17235"/>
    <cellStyle name="Total 3 7 7 6" xfId="17236"/>
    <cellStyle name="Total 3 7 7 7" xfId="17237"/>
    <cellStyle name="Total 3 7 8" xfId="17238"/>
    <cellStyle name="Total 3 7 8 2" xfId="17239"/>
    <cellStyle name="Total 3 7 8 3" xfId="17240"/>
    <cellStyle name="Total 3 7 8 4" xfId="17241"/>
    <cellStyle name="Total 3 7 8 5" xfId="17242"/>
    <cellStyle name="Total 3 7 8 6" xfId="17243"/>
    <cellStyle name="Total 3 7 8 7" xfId="17244"/>
    <cellStyle name="Total 3 7 9" xfId="17245"/>
    <cellStyle name="Total 3 7 9 2" xfId="17246"/>
    <cellStyle name="Total 3 7 9 3" xfId="17247"/>
    <cellStyle name="Total 3 7 9 4" xfId="17248"/>
    <cellStyle name="Total 3 7 9 5" xfId="17249"/>
    <cellStyle name="Total 3 7 9 6" xfId="17250"/>
    <cellStyle name="Total 3 7 9 7" xfId="17251"/>
    <cellStyle name="Total 3 8" xfId="17252"/>
    <cellStyle name="Total 3 8 10" xfId="17253"/>
    <cellStyle name="Total 3 8 10 2" xfId="17254"/>
    <cellStyle name="Total 3 8 10 3" xfId="17255"/>
    <cellStyle name="Total 3 8 10 4" xfId="17256"/>
    <cellStyle name="Total 3 8 10 5" xfId="17257"/>
    <cellStyle name="Total 3 8 10 6" xfId="17258"/>
    <cellStyle name="Total 3 8 10 7" xfId="17259"/>
    <cellStyle name="Total 3 8 11" xfId="17260"/>
    <cellStyle name="Total 3 8 12" xfId="17261"/>
    <cellStyle name="Total 3 8 13" xfId="17262"/>
    <cellStyle name="Total 3 8 14" xfId="17263"/>
    <cellStyle name="Total 3 8 2" xfId="17264"/>
    <cellStyle name="Total 3 8 2 2" xfId="17265"/>
    <cellStyle name="Total 3 8 2 3" xfId="17266"/>
    <cellStyle name="Total 3 8 2 4" xfId="17267"/>
    <cellStyle name="Total 3 8 2 5" xfId="17268"/>
    <cellStyle name="Total 3 8 2 6" xfId="17269"/>
    <cellStyle name="Total 3 8 2 7" xfId="17270"/>
    <cellStyle name="Total 3 8 3" xfId="17271"/>
    <cellStyle name="Total 3 8 3 2" xfId="17272"/>
    <cellStyle name="Total 3 8 3 3" xfId="17273"/>
    <cellStyle name="Total 3 8 3 4" xfId="17274"/>
    <cellStyle name="Total 3 8 3 5" xfId="17275"/>
    <cellStyle name="Total 3 8 3 6" xfId="17276"/>
    <cellStyle name="Total 3 8 3 7" xfId="17277"/>
    <cellStyle name="Total 3 8 4" xfId="17278"/>
    <cellStyle name="Total 3 8 4 2" xfId="17279"/>
    <cellStyle name="Total 3 8 4 3" xfId="17280"/>
    <cellStyle name="Total 3 8 4 4" xfId="17281"/>
    <cellStyle name="Total 3 8 4 5" xfId="17282"/>
    <cellStyle name="Total 3 8 4 6" xfId="17283"/>
    <cellStyle name="Total 3 8 4 7" xfId="17284"/>
    <cellStyle name="Total 3 8 5" xfId="17285"/>
    <cellStyle name="Total 3 8 5 2" xfId="17286"/>
    <cellStyle name="Total 3 8 5 3" xfId="17287"/>
    <cellStyle name="Total 3 8 5 4" xfId="17288"/>
    <cellStyle name="Total 3 8 5 5" xfId="17289"/>
    <cellStyle name="Total 3 8 5 6" xfId="17290"/>
    <cellStyle name="Total 3 8 5 7" xfId="17291"/>
    <cellStyle name="Total 3 8 6" xfId="17292"/>
    <cellStyle name="Total 3 8 6 2" xfId="17293"/>
    <cellStyle name="Total 3 8 6 3" xfId="17294"/>
    <cellStyle name="Total 3 8 6 4" xfId="17295"/>
    <cellStyle name="Total 3 8 6 5" xfId="17296"/>
    <cellStyle name="Total 3 8 6 6" xfId="17297"/>
    <cellStyle name="Total 3 8 6 7" xfId="17298"/>
    <cellStyle name="Total 3 8 7" xfId="17299"/>
    <cellStyle name="Total 3 8 7 2" xfId="17300"/>
    <cellStyle name="Total 3 8 7 3" xfId="17301"/>
    <cellStyle name="Total 3 8 7 4" xfId="17302"/>
    <cellStyle name="Total 3 8 7 5" xfId="17303"/>
    <cellStyle name="Total 3 8 7 6" xfId="17304"/>
    <cellStyle name="Total 3 8 7 7" xfId="17305"/>
    <cellStyle name="Total 3 8 8" xfId="17306"/>
    <cellStyle name="Total 3 8 8 2" xfId="17307"/>
    <cellStyle name="Total 3 8 8 3" xfId="17308"/>
    <cellStyle name="Total 3 8 8 4" xfId="17309"/>
    <cellStyle name="Total 3 8 8 5" xfId="17310"/>
    <cellStyle name="Total 3 8 8 6" xfId="17311"/>
    <cellStyle name="Total 3 8 8 7" xfId="17312"/>
    <cellStyle name="Total 3 8 9" xfId="17313"/>
    <cellStyle name="Total 3 8 9 2" xfId="17314"/>
    <cellStyle name="Total 3 8 9 3" xfId="17315"/>
    <cellStyle name="Total 3 8 9 4" xfId="17316"/>
    <cellStyle name="Total 3 8 9 5" xfId="17317"/>
    <cellStyle name="Total 3 8 9 6" xfId="17318"/>
    <cellStyle name="Total 3 8 9 7" xfId="17319"/>
    <cellStyle name="Total 3 9" xfId="17320"/>
    <cellStyle name="Total 3 9 10" xfId="17321"/>
    <cellStyle name="Total 3 9 10 2" xfId="17322"/>
    <cellStyle name="Total 3 9 10 3" xfId="17323"/>
    <cellStyle name="Total 3 9 10 4" xfId="17324"/>
    <cellStyle name="Total 3 9 10 5" xfId="17325"/>
    <cellStyle name="Total 3 9 10 6" xfId="17326"/>
    <cellStyle name="Total 3 9 10 7" xfId="17327"/>
    <cellStyle name="Total 3 9 11" xfId="17328"/>
    <cellStyle name="Total 3 9 12" xfId="17329"/>
    <cellStyle name="Total 3 9 13" xfId="17330"/>
    <cellStyle name="Total 3 9 14" xfId="17331"/>
    <cellStyle name="Total 3 9 2" xfId="17332"/>
    <cellStyle name="Total 3 9 2 2" xfId="17333"/>
    <cellStyle name="Total 3 9 2 3" xfId="17334"/>
    <cellStyle name="Total 3 9 2 4" xfId="17335"/>
    <cellStyle name="Total 3 9 2 5" xfId="17336"/>
    <cellStyle name="Total 3 9 2 6" xfId="17337"/>
    <cellStyle name="Total 3 9 2 7" xfId="17338"/>
    <cellStyle name="Total 3 9 3" xfId="17339"/>
    <cellStyle name="Total 3 9 3 2" xfId="17340"/>
    <cellStyle name="Total 3 9 3 3" xfId="17341"/>
    <cellStyle name="Total 3 9 3 4" xfId="17342"/>
    <cellStyle name="Total 3 9 3 5" xfId="17343"/>
    <cellStyle name="Total 3 9 3 6" xfId="17344"/>
    <cellStyle name="Total 3 9 3 7" xfId="17345"/>
    <cellStyle name="Total 3 9 4" xfId="17346"/>
    <cellStyle name="Total 3 9 4 2" xfId="17347"/>
    <cellStyle name="Total 3 9 4 3" xfId="17348"/>
    <cellStyle name="Total 3 9 4 4" xfId="17349"/>
    <cellStyle name="Total 3 9 4 5" xfId="17350"/>
    <cellStyle name="Total 3 9 4 6" xfId="17351"/>
    <cellStyle name="Total 3 9 4 7" xfId="17352"/>
    <cellStyle name="Total 3 9 5" xfId="17353"/>
    <cellStyle name="Total 3 9 5 2" xfId="17354"/>
    <cellStyle name="Total 3 9 5 3" xfId="17355"/>
    <cellStyle name="Total 3 9 5 4" xfId="17356"/>
    <cellStyle name="Total 3 9 5 5" xfId="17357"/>
    <cellStyle name="Total 3 9 5 6" xfId="17358"/>
    <cellStyle name="Total 3 9 5 7" xfId="17359"/>
    <cellStyle name="Total 3 9 6" xfId="17360"/>
    <cellStyle name="Total 3 9 6 2" xfId="17361"/>
    <cellStyle name="Total 3 9 6 3" xfId="17362"/>
    <cellStyle name="Total 3 9 6 4" xfId="17363"/>
    <cellStyle name="Total 3 9 6 5" xfId="17364"/>
    <cellStyle name="Total 3 9 6 6" xfId="17365"/>
    <cellStyle name="Total 3 9 6 7" xfId="17366"/>
    <cellStyle name="Total 3 9 7" xfId="17367"/>
    <cellStyle name="Total 3 9 7 2" xfId="17368"/>
    <cellStyle name="Total 3 9 7 3" xfId="17369"/>
    <cellStyle name="Total 3 9 7 4" xfId="17370"/>
    <cellStyle name="Total 3 9 7 5" xfId="17371"/>
    <cellStyle name="Total 3 9 7 6" xfId="17372"/>
    <cellStyle name="Total 3 9 7 7" xfId="17373"/>
    <cellStyle name="Total 3 9 8" xfId="17374"/>
    <cellStyle name="Total 3 9 8 2" xfId="17375"/>
    <cellStyle name="Total 3 9 8 3" xfId="17376"/>
    <cellStyle name="Total 3 9 8 4" xfId="17377"/>
    <cellStyle name="Total 3 9 8 5" xfId="17378"/>
    <cellStyle name="Total 3 9 8 6" xfId="17379"/>
    <cellStyle name="Total 3 9 8 7" xfId="17380"/>
    <cellStyle name="Total 3 9 9" xfId="17381"/>
    <cellStyle name="Total 3 9 9 2" xfId="17382"/>
    <cellStyle name="Total 3 9 9 3" xfId="17383"/>
    <cellStyle name="Total 3 9 9 4" xfId="17384"/>
    <cellStyle name="Total 3 9 9 5" xfId="17385"/>
    <cellStyle name="Total 3 9 9 6" xfId="17386"/>
    <cellStyle name="Total 3 9 9 7" xfId="17387"/>
    <cellStyle name="Total 4" xfId="213"/>
    <cellStyle name="Total 4 10" xfId="17388"/>
    <cellStyle name="Total 4 10 2" xfId="17389"/>
    <cellStyle name="Total 4 10 3" xfId="17390"/>
    <cellStyle name="Total 4 10 4" xfId="17391"/>
    <cellStyle name="Total 4 10 5" xfId="17392"/>
    <cellStyle name="Total 4 10 6" xfId="17393"/>
    <cellStyle name="Total 4 10 7" xfId="17394"/>
    <cellStyle name="Total 4 11" xfId="17395"/>
    <cellStyle name="Total 4 11 2" xfId="17396"/>
    <cellStyle name="Total 4 11 3" xfId="17397"/>
    <cellStyle name="Total 4 11 4" xfId="17398"/>
    <cellStyle name="Total 4 11 5" xfId="17399"/>
    <cellStyle name="Total 4 11 6" xfId="17400"/>
    <cellStyle name="Total 4 11 7" xfId="17401"/>
    <cellStyle name="Total 4 12" xfId="17402"/>
    <cellStyle name="Total 4 12 2" xfId="17403"/>
    <cellStyle name="Total 4 12 3" xfId="17404"/>
    <cellStyle name="Total 4 12 4" xfId="17405"/>
    <cellStyle name="Total 4 12 5" xfId="17406"/>
    <cellStyle name="Total 4 12 6" xfId="17407"/>
    <cellStyle name="Total 4 12 7" xfId="17408"/>
    <cellStyle name="Total 4 13" xfId="17409"/>
    <cellStyle name="Total 4 13 2" xfId="17410"/>
    <cellStyle name="Total 4 13 3" xfId="17411"/>
    <cellStyle name="Total 4 13 4" xfId="17412"/>
    <cellStyle name="Total 4 13 5" xfId="17413"/>
    <cellStyle name="Total 4 13 6" xfId="17414"/>
    <cellStyle name="Total 4 13 7" xfId="17415"/>
    <cellStyle name="Total 4 14" xfId="17416"/>
    <cellStyle name="Total 4 15" xfId="17417"/>
    <cellStyle name="Total 4 16" xfId="17418"/>
    <cellStyle name="Total 4 2" xfId="318"/>
    <cellStyle name="Total 4 2 10" xfId="17419"/>
    <cellStyle name="Total 4 2 10 2" xfId="17420"/>
    <cellStyle name="Total 4 2 10 3" xfId="17421"/>
    <cellStyle name="Total 4 2 10 4" xfId="17422"/>
    <cellStyle name="Total 4 2 10 5" xfId="17423"/>
    <cellStyle name="Total 4 2 10 6" xfId="17424"/>
    <cellStyle name="Total 4 2 10 7" xfId="17425"/>
    <cellStyle name="Total 4 2 11" xfId="17426"/>
    <cellStyle name="Total 4 2 11 2" xfId="17427"/>
    <cellStyle name="Total 4 2 11 3" xfId="17428"/>
    <cellStyle name="Total 4 2 11 4" xfId="17429"/>
    <cellStyle name="Total 4 2 11 5" xfId="17430"/>
    <cellStyle name="Total 4 2 11 6" xfId="17431"/>
    <cellStyle name="Total 4 2 11 7" xfId="17432"/>
    <cellStyle name="Total 4 2 12" xfId="17433"/>
    <cellStyle name="Total 4 2 12 2" xfId="17434"/>
    <cellStyle name="Total 4 2 12 3" xfId="17435"/>
    <cellStyle name="Total 4 2 12 4" xfId="17436"/>
    <cellStyle name="Total 4 2 12 5" xfId="17437"/>
    <cellStyle name="Total 4 2 12 6" xfId="17438"/>
    <cellStyle name="Total 4 2 12 7" xfId="17439"/>
    <cellStyle name="Total 4 2 13" xfId="17440"/>
    <cellStyle name="Total 4 2 13 2" xfId="17441"/>
    <cellStyle name="Total 4 2 13 3" xfId="17442"/>
    <cellStyle name="Total 4 2 13 4" xfId="17443"/>
    <cellStyle name="Total 4 2 13 5" xfId="17444"/>
    <cellStyle name="Total 4 2 13 6" xfId="17445"/>
    <cellStyle name="Total 4 2 13 7" xfId="17446"/>
    <cellStyle name="Total 4 2 14" xfId="17447"/>
    <cellStyle name="Total 4 2 15" xfId="17448"/>
    <cellStyle name="Total 4 2 16" xfId="17449"/>
    <cellStyle name="Total 4 2 17" xfId="17450"/>
    <cellStyle name="Total 4 2 2" xfId="17451"/>
    <cellStyle name="Total 4 2 2 10" xfId="17452"/>
    <cellStyle name="Total 4 2 2 10 2" xfId="17453"/>
    <cellStyle name="Total 4 2 2 10 3" xfId="17454"/>
    <cellStyle name="Total 4 2 2 10 4" xfId="17455"/>
    <cellStyle name="Total 4 2 2 10 5" xfId="17456"/>
    <cellStyle name="Total 4 2 2 10 6" xfId="17457"/>
    <cellStyle name="Total 4 2 2 10 7" xfId="17458"/>
    <cellStyle name="Total 4 2 2 11" xfId="17459"/>
    <cellStyle name="Total 4 2 2 12" xfId="17460"/>
    <cellStyle name="Total 4 2 2 13" xfId="17461"/>
    <cellStyle name="Total 4 2 2 14" xfId="17462"/>
    <cellStyle name="Total 4 2 2 2" xfId="17463"/>
    <cellStyle name="Total 4 2 2 2 2" xfId="17464"/>
    <cellStyle name="Total 4 2 2 2 3" xfId="17465"/>
    <cellStyle name="Total 4 2 2 2 4" xfId="17466"/>
    <cellStyle name="Total 4 2 2 2 5" xfId="17467"/>
    <cellStyle name="Total 4 2 2 2 6" xfId="17468"/>
    <cellStyle name="Total 4 2 2 2 7" xfId="17469"/>
    <cellStyle name="Total 4 2 2 3" xfId="17470"/>
    <cellStyle name="Total 4 2 2 3 2" xfId="17471"/>
    <cellStyle name="Total 4 2 2 3 3" xfId="17472"/>
    <cellStyle name="Total 4 2 2 3 4" xfId="17473"/>
    <cellStyle name="Total 4 2 2 3 5" xfId="17474"/>
    <cellStyle name="Total 4 2 2 3 6" xfId="17475"/>
    <cellStyle name="Total 4 2 2 3 7" xfId="17476"/>
    <cellStyle name="Total 4 2 2 4" xfId="17477"/>
    <cellStyle name="Total 4 2 2 4 2" xfId="17478"/>
    <cellStyle name="Total 4 2 2 4 3" xfId="17479"/>
    <cellStyle name="Total 4 2 2 4 4" xfId="17480"/>
    <cellStyle name="Total 4 2 2 4 5" xfId="17481"/>
    <cellStyle name="Total 4 2 2 4 6" xfId="17482"/>
    <cellStyle name="Total 4 2 2 4 7" xfId="17483"/>
    <cellStyle name="Total 4 2 2 5" xfId="17484"/>
    <cellStyle name="Total 4 2 2 5 2" xfId="17485"/>
    <cellStyle name="Total 4 2 2 5 3" xfId="17486"/>
    <cellStyle name="Total 4 2 2 5 4" xfId="17487"/>
    <cellStyle name="Total 4 2 2 5 5" xfId="17488"/>
    <cellStyle name="Total 4 2 2 5 6" xfId="17489"/>
    <cellStyle name="Total 4 2 2 5 7" xfId="17490"/>
    <cellStyle name="Total 4 2 2 6" xfId="17491"/>
    <cellStyle name="Total 4 2 2 6 2" xfId="17492"/>
    <cellStyle name="Total 4 2 2 6 3" xfId="17493"/>
    <cellStyle name="Total 4 2 2 6 4" xfId="17494"/>
    <cellStyle name="Total 4 2 2 6 5" xfId="17495"/>
    <cellStyle name="Total 4 2 2 6 6" xfId="17496"/>
    <cellStyle name="Total 4 2 2 6 7" xfId="17497"/>
    <cellStyle name="Total 4 2 2 7" xfId="17498"/>
    <cellStyle name="Total 4 2 2 7 2" xfId="17499"/>
    <cellStyle name="Total 4 2 2 7 3" xfId="17500"/>
    <cellStyle name="Total 4 2 2 7 4" xfId="17501"/>
    <cellStyle name="Total 4 2 2 7 5" xfId="17502"/>
    <cellStyle name="Total 4 2 2 7 6" xfId="17503"/>
    <cellStyle name="Total 4 2 2 7 7" xfId="17504"/>
    <cellStyle name="Total 4 2 2 8" xfId="17505"/>
    <cellStyle name="Total 4 2 2 8 2" xfId="17506"/>
    <cellStyle name="Total 4 2 2 8 3" xfId="17507"/>
    <cellStyle name="Total 4 2 2 8 4" xfId="17508"/>
    <cellStyle name="Total 4 2 2 8 5" xfId="17509"/>
    <cellStyle name="Total 4 2 2 8 6" xfId="17510"/>
    <cellStyle name="Total 4 2 2 8 7" xfId="17511"/>
    <cellStyle name="Total 4 2 2 9" xfId="17512"/>
    <cellStyle name="Total 4 2 2 9 2" xfId="17513"/>
    <cellStyle name="Total 4 2 2 9 3" xfId="17514"/>
    <cellStyle name="Total 4 2 2 9 4" xfId="17515"/>
    <cellStyle name="Total 4 2 2 9 5" xfId="17516"/>
    <cellStyle name="Total 4 2 2 9 6" xfId="17517"/>
    <cellStyle name="Total 4 2 2 9 7" xfId="17518"/>
    <cellStyle name="Total 4 2 3" xfId="17519"/>
    <cellStyle name="Total 4 2 3 10" xfId="17520"/>
    <cellStyle name="Total 4 2 3 10 2" xfId="17521"/>
    <cellStyle name="Total 4 2 3 10 3" xfId="17522"/>
    <cellStyle name="Total 4 2 3 10 4" xfId="17523"/>
    <cellStyle name="Total 4 2 3 10 5" xfId="17524"/>
    <cellStyle name="Total 4 2 3 10 6" xfId="17525"/>
    <cellStyle name="Total 4 2 3 10 7" xfId="17526"/>
    <cellStyle name="Total 4 2 3 11" xfId="17527"/>
    <cellStyle name="Total 4 2 3 12" xfId="17528"/>
    <cellStyle name="Total 4 2 3 13" xfId="17529"/>
    <cellStyle name="Total 4 2 3 14" xfId="17530"/>
    <cellStyle name="Total 4 2 3 2" xfId="17531"/>
    <cellStyle name="Total 4 2 3 2 2" xfId="17532"/>
    <cellStyle name="Total 4 2 3 2 3" xfId="17533"/>
    <cellStyle name="Total 4 2 3 2 4" xfId="17534"/>
    <cellStyle name="Total 4 2 3 2 5" xfId="17535"/>
    <cellStyle name="Total 4 2 3 2 6" xfId="17536"/>
    <cellStyle name="Total 4 2 3 2 7" xfId="17537"/>
    <cellStyle name="Total 4 2 3 3" xfId="17538"/>
    <cellStyle name="Total 4 2 3 3 2" xfId="17539"/>
    <cellStyle name="Total 4 2 3 3 3" xfId="17540"/>
    <cellStyle name="Total 4 2 3 3 4" xfId="17541"/>
    <cellStyle name="Total 4 2 3 3 5" xfId="17542"/>
    <cellStyle name="Total 4 2 3 3 6" xfId="17543"/>
    <cellStyle name="Total 4 2 3 3 7" xfId="17544"/>
    <cellStyle name="Total 4 2 3 4" xfId="17545"/>
    <cellStyle name="Total 4 2 3 4 2" xfId="17546"/>
    <cellStyle name="Total 4 2 3 4 3" xfId="17547"/>
    <cellStyle name="Total 4 2 3 4 4" xfId="17548"/>
    <cellStyle name="Total 4 2 3 4 5" xfId="17549"/>
    <cellStyle name="Total 4 2 3 4 6" xfId="17550"/>
    <cellStyle name="Total 4 2 3 4 7" xfId="17551"/>
    <cellStyle name="Total 4 2 3 5" xfId="17552"/>
    <cellStyle name="Total 4 2 3 5 2" xfId="17553"/>
    <cellStyle name="Total 4 2 3 5 3" xfId="17554"/>
    <cellStyle name="Total 4 2 3 5 4" xfId="17555"/>
    <cellStyle name="Total 4 2 3 5 5" xfId="17556"/>
    <cellStyle name="Total 4 2 3 5 6" xfId="17557"/>
    <cellStyle name="Total 4 2 3 5 7" xfId="17558"/>
    <cellStyle name="Total 4 2 3 6" xfId="17559"/>
    <cellStyle name="Total 4 2 3 6 2" xfId="17560"/>
    <cellStyle name="Total 4 2 3 6 3" xfId="17561"/>
    <cellStyle name="Total 4 2 3 6 4" xfId="17562"/>
    <cellStyle name="Total 4 2 3 6 5" xfId="17563"/>
    <cellStyle name="Total 4 2 3 6 6" xfId="17564"/>
    <cellStyle name="Total 4 2 3 6 7" xfId="17565"/>
    <cellStyle name="Total 4 2 3 7" xfId="17566"/>
    <cellStyle name="Total 4 2 3 7 2" xfId="17567"/>
    <cellStyle name="Total 4 2 3 7 3" xfId="17568"/>
    <cellStyle name="Total 4 2 3 7 4" xfId="17569"/>
    <cellStyle name="Total 4 2 3 7 5" xfId="17570"/>
    <cellStyle name="Total 4 2 3 7 6" xfId="17571"/>
    <cellStyle name="Total 4 2 3 7 7" xfId="17572"/>
    <cellStyle name="Total 4 2 3 8" xfId="17573"/>
    <cellStyle name="Total 4 2 3 8 2" xfId="17574"/>
    <cellStyle name="Total 4 2 3 8 3" xfId="17575"/>
    <cellStyle name="Total 4 2 3 8 4" xfId="17576"/>
    <cellStyle name="Total 4 2 3 8 5" xfId="17577"/>
    <cellStyle name="Total 4 2 3 8 6" xfId="17578"/>
    <cellStyle name="Total 4 2 3 8 7" xfId="17579"/>
    <cellStyle name="Total 4 2 3 9" xfId="17580"/>
    <cellStyle name="Total 4 2 3 9 2" xfId="17581"/>
    <cellStyle name="Total 4 2 3 9 3" xfId="17582"/>
    <cellStyle name="Total 4 2 3 9 4" xfId="17583"/>
    <cellStyle name="Total 4 2 3 9 5" xfId="17584"/>
    <cellStyle name="Total 4 2 3 9 6" xfId="17585"/>
    <cellStyle name="Total 4 2 3 9 7" xfId="17586"/>
    <cellStyle name="Total 4 2 4" xfId="17587"/>
    <cellStyle name="Total 4 2 4 10" xfId="17588"/>
    <cellStyle name="Total 4 2 4 10 2" xfId="17589"/>
    <cellStyle name="Total 4 2 4 10 3" xfId="17590"/>
    <cellStyle name="Total 4 2 4 10 4" xfId="17591"/>
    <cellStyle name="Total 4 2 4 10 5" xfId="17592"/>
    <cellStyle name="Total 4 2 4 10 6" xfId="17593"/>
    <cellStyle name="Total 4 2 4 10 7" xfId="17594"/>
    <cellStyle name="Total 4 2 4 11" xfId="17595"/>
    <cellStyle name="Total 4 2 4 12" xfId="17596"/>
    <cellStyle name="Total 4 2 4 13" xfId="17597"/>
    <cellStyle name="Total 4 2 4 14" xfId="17598"/>
    <cellStyle name="Total 4 2 4 2" xfId="17599"/>
    <cellStyle name="Total 4 2 4 2 2" xfId="17600"/>
    <cellStyle name="Total 4 2 4 2 3" xfId="17601"/>
    <cellStyle name="Total 4 2 4 2 4" xfId="17602"/>
    <cellStyle name="Total 4 2 4 2 5" xfId="17603"/>
    <cellStyle name="Total 4 2 4 2 6" xfId="17604"/>
    <cellStyle name="Total 4 2 4 2 7" xfId="17605"/>
    <cellStyle name="Total 4 2 4 3" xfId="17606"/>
    <cellStyle name="Total 4 2 4 3 2" xfId="17607"/>
    <cellStyle name="Total 4 2 4 3 3" xfId="17608"/>
    <cellStyle name="Total 4 2 4 3 4" xfId="17609"/>
    <cellStyle name="Total 4 2 4 3 5" xfId="17610"/>
    <cellStyle name="Total 4 2 4 3 6" xfId="17611"/>
    <cellStyle name="Total 4 2 4 3 7" xfId="17612"/>
    <cellStyle name="Total 4 2 4 4" xfId="17613"/>
    <cellStyle name="Total 4 2 4 4 2" xfId="17614"/>
    <cellStyle name="Total 4 2 4 4 3" xfId="17615"/>
    <cellStyle name="Total 4 2 4 4 4" xfId="17616"/>
    <cellStyle name="Total 4 2 4 4 5" xfId="17617"/>
    <cellStyle name="Total 4 2 4 4 6" xfId="17618"/>
    <cellStyle name="Total 4 2 4 4 7" xfId="17619"/>
    <cellStyle name="Total 4 2 4 5" xfId="17620"/>
    <cellStyle name="Total 4 2 4 5 2" xfId="17621"/>
    <cellStyle name="Total 4 2 4 5 3" xfId="17622"/>
    <cellStyle name="Total 4 2 4 5 4" xfId="17623"/>
    <cellStyle name="Total 4 2 4 5 5" xfId="17624"/>
    <cellStyle name="Total 4 2 4 5 6" xfId="17625"/>
    <cellStyle name="Total 4 2 4 5 7" xfId="17626"/>
    <cellStyle name="Total 4 2 4 6" xfId="17627"/>
    <cellStyle name="Total 4 2 4 6 2" xfId="17628"/>
    <cellStyle name="Total 4 2 4 6 3" xfId="17629"/>
    <cellStyle name="Total 4 2 4 6 4" xfId="17630"/>
    <cellStyle name="Total 4 2 4 6 5" xfId="17631"/>
    <cellStyle name="Total 4 2 4 6 6" xfId="17632"/>
    <cellStyle name="Total 4 2 4 6 7" xfId="17633"/>
    <cellStyle name="Total 4 2 4 7" xfId="17634"/>
    <cellStyle name="Total 4 2 4 7 2" xfId="17635"/>
    <cellStyle name="Total 4 2 4 7 3" xfId="17636"/>
    <cellStyle name="Total 4 2 4 7 4" xfId="17637"/>
    <cellStyle name="Total 4 2 4 7 5" xfId="17638"/>
    <cellStyle name="Total 4 2 4 7 6" xfId="17639"/>
    <cellStyle name="Total 4 2 4 7 7" xfId="17640"/>
    <cellStyle name="Total 4 2 4 8" xfId="17641"/>
    <cellStyle name="Total 4 2 4 8 2" xfId="17642"/>
    <cellStyle name="Total 4 2 4 8 3" xfId="17643"/>
    <cellStyle name="Total 4 2 4 8 4" xfId="17644"/>
    <cellStyle name="Total 4 2 4 8 5" xfId="17645"/>
    <cellStyle name="Total 4 2 4 8 6" xfId="17646"/>
    <cellStyle name="Total 4 2 4 8 7" xfId="17647"/>
    <cellStyle name="Total 4 2 4 9" xfId="17648"/>
    <cellStyle name="Total 4 2 4 9 2" xfId="17649"/>
    <cellStyle name="Total 4 2 4 9 3" xfId="17650"/>
    <cellStyle name="Total 4 2 4 9 4" xfId="17651"/>
    <cellStyle name="Total 4 2 4 9 5" xfId="17652"/>
    <cellStyle name="Total 4 2 4 9 6" xfId="17653"/>
    <cellStyle name="Total 4 2 4 9 7" xfId="17654"/>
    <cellStyle name="Total 4 2 5" xfId="17655"/>
    <cellStyle name="Total 4 2 5 10" xfId="17656"/>
    <cellStyle name="Total 4 2 5 10 2" xfId="17657"/>
    <cellStyle name="Total 4 2 5 10 3" xfId="17658"/>
    <cellStyle name="Total 4 2 5 10 4" xfId="17659"/>
    <cellStyle name="Total 4 2 5 10 5" xfId="17660"/>
    <cellStyle name="Total 4 2 5 10 6" xfId="17661"/>
    <cellStyle name="Total 4 2 5 10 7" xfId="17662"/>
    <cellStyle name="Total 4 2 5 11" xfId="17663"/>
    <cellStyle name="Total 4 2 5 12" xfId="17664"/>
    <cellStyle name="Total 4 2 5 13" xfId="17665"/>
    <cellStyle name="Total 4 2 5 14" xfId="17666"/>
    <cellStyle name="Total 4 2 5 2" xfId="17667"/>
    <cellStyle name="Total 4 2 5 2 2" xfId="17668"/>
    <cellStyle name="Total 4 2 5 2 3" xfId="17669"/>
    <cellStyle name="Total 4 2 5 2 4" xfId="17670"/>
    <cellStyle name="Total 4 2 5 2 5" xfId="17671"/>
    <cellStyle name="Total 4 2 5 2 6" xfId="17672"/>
    <cellStyle name="Total 4 2 5 2 7" xfId="17673"/>
    <cellStyle name="Total 4 2 5 3" xfId="17674"/>
    <cellStyle name="Total 4 2 5 3 2" xfId="17675"/>
    <cellStyle name="Total 4 2 5 3 3" xfId="17676"/>
    <cellStyle name="Total 4 2 5 3 4" xfId="17677"/>
    <cellStyle name="Total 4 2 5 3 5" xfId="17678"/>
    <cellStyle name="Total 4 2 5 3 6" xfId="17679"/>
    <cellStyle name="Total 4 2 5 3 7" xfId="17680"/>
    <cellStyle name="Total 4 2 5 4" xfId="17681"/>
    <cellStyle name="Total 4 2 5 4 2" xfId="17682"/>
    <cellStyle name="Total 4 2 5 4 3" xfId="17683"/>
    <cellStyle name="Total 4 2 5 4 4" xfId="17684"/>
    <cellStyle name="Total 4 2 5 4 5" xfId="17685"/>
    <cellStyle name="Total 4 2 5 4 6" xfId="17686"/>
    <cellStyle name="Total 4 2 5 4 7" xfId="17687"/>
    <cellStyle name="Total 4 2 5 5" xfId="17688"/>
    <cellStyle name="Total 4 2 5 5 2" xfId="17689"/>
    <cellStyle name="Total 4 2 5 5 3" xfId="17690"/>
    <cellStyle name="Total 4 2 5 5 4" xfId="17691"/>
    <cellStyle name="Total 4 2 5 5 5" xfId="17692"/>
    <cellStyle name="Total 4 2 5 5 6" xfId="17693"/>
    <cellStyle name="Total 4 2 5 5 7" xfId="17694"/>
    <cellStyle name="Total 4 2 5 6" xfId="17695"/>
    <cellStyle name="Total 4 2 5 6 2" xfId="17696"/>
    <cellStyle name="Total 4 2 5 6 3" xfId="17697"/>
    <cellStyle name="Total 4 2 5 6 4" xfId="17698"/>
    <cellStyle name="Total 4 2 5 6 5" xfId="17699"/>
    <cellStyle name="Total 4 2 5 6 6" xfId="17700"/>
    <cellStyle name="Total 4 2 5 6 7" xfId="17701"/>
    <cellStyle name="Total 4 2 5 7" xfId="17702"/>
    <cellStyle name="Total 4 2 5 7 2" xfId="17703"/>
    <cellStyle name="Total 4 2 5 7 3" xfId="17704"/>
    <cellStyle name="Total 4 2 5 7 4" xfId="17705"/>
    <cellStyle name="Total 4 2 5 7 5" xfId="17706"/>
    <cellStyle name="Total 4 2 5 7 6" xfId="17707"/>
    <cellStyle name="Total 4 2 5 7 7" xfId="17708"/>
    <cellStyle name="Total 4 2 5 8" xfId="17709"/>
    <cellStyle name="Total 4 2 5 8 2" xfId="17710"/>
    <cellStyle name="Total 4 2 5 8 3" xfId="17711"/>
    <cellStyle name="Total 4 2 5 8 4" xfId="17712"/>
    <cellStyle name="Total 4 2 5 8 5" xfId="17713"/>
    <cellStyle name="Total 4 2 5 8 6" xfId="17714"/>
    <cellStyle name="Total 4 2 5 8 7" xfId="17715"/>
    <cellStyle name="Total 4 2 5 9" xfId="17716"/>
    <cellStyle name="Total 4 2 5 9 2" xfId="17717"/>
    <cellStyle name="Total 4 2 5 9 3" xfId="17718"/>
    <cellStyle name="Total 4 2 5 9 4" xfId="17719"/>
    <cellStyle name="Total 4 2 5 9 5" xfId="17720"/>
    <cellStyle name="Total 4 2 5 9 6" xfId="17721"/>
    <cellStyle name="Total 4 2 5 9 7" xfId="17722"/>
    <cellStyle name="Total 4 2 6" xfId="17723"/>
    <cellStyle name="Total 4 2 6 2" xfId="17724"/>
    <cellStyle name="Total 4 2 6 3" xfId="17725"/>
    <cellStyle name="Total 4 2 6 4" xfId="17726"/>
    <cellStyle name="Total 4 2 6 5" xfId="17727"/>
    <cellStyle name="Total 4 2 6 6" xfId="17728"/>
    <cellStyle name="Total 4 2 6 7" xfId="17729"/>
    <cellStyle name="Total 4 2 7" xfId="17730"/>
    <cellStyle name="Total 4 2 7 2" xfId="17731"/>
    <cellStyle name="Total 4 2 7 3" xfId="17732"/>
    <cellStyle name="Total 4 2 7 4" xfId="17733"/>
    <cellStyle name="Total 4 2 7 5" xfId="17734"/>
    <cellStyle name="Total 4 2 7 6" xfId="17735"/>
    <cellStyle name="Total 4 2 7 7" xfId="17736"/>
    <cellStyle name="Total 4 2 8" xfId="17737"/>
    <cellStyle name="Total 4 2 8 2" xfId="17738"/>
    <cellStyle name="Total 4 2 8 3" xfId="17739"/>
    <cellStyle name="Total 4 2 8 4" xfId="17740"/>
    <cellStyle name="Total 4 2 8 5" xfId="17741"/>
    <cellStyle name="Total 4 2 8 6" xfId="17742"/>
    <cellStyle name="Total 4 2 8 7" xfId="17743"/>
    <cellStyle name="Total 4 2 9" xfId="17744"/>
    <cellStyle name="Total 4 2 9 2" xfId="17745"/>
    <cellStyle name="Total 4 2 9 3" xfId="17746"/>
    <cellStyle name="Total 4 2 9 4" xfId="17747"/>
    <cellStyle name="Total 4 2 9 5" xfId="17748"/>
    <cellStyle name="Total 4 2 9 6" xfId="17749"/>
    <cellStyle name="Total 4 2 9 7" xfId="17750"/>
    <cellStyle name="Total 4 3" xfId="17751"/>
    <cellStyle name="Total 4 3 10" xfId="17752"/>
    <cellStyle name="Total 4 3 10 2" xfId="17753"/>
    <cellStyle name="Total 4 3 10 3" xfId="17754"/>
    <cellStyle name="Total 4 3 10 4" xfId="17755"/>
    <cellStyle name="Total 4 3 10 5" xfId="17756"/>
    <cellStyle name="Total 4 3 10 6" xfId="17757"/>
    <cellStyle name="Total 4 3 10 7" xfId="17758"/>
    <cellStyle name="Total 4 3 11" xfId="17759"/>
    <cellStyle name="Total 4 3 12" xfId="17760"/>
    <cellStyle name="Total 4 3 13" xfId="17761"/>
    <cellStyle name="Total 4 3 14" xfId="17762"/>
    <cellStyle name="Total 4 3 2" xfId="17763"/>
    <cellStyle name="Total 4 3 2 2" xfId="17764"/>
    <cellStyle name="Total 4 3 2 3" xfId="17765"/>
    <cellStyle name="Total 4 3 2 4" xfId="17766"/>
    <cellStyle name="Total 4 3 2 5" xfId="17767"/>
    <cellStyle name="Total 4 3 2 6" xfId="17768"/>
    <cellStyle name="Total 4 3 2 7" xfId="17769"/>
    <cellStyle name="Total 4 3 3" xfId="17770"/>
    <cellStyle name="Total 4 3 3 2" xfId="17771"/>
    <cellStyle name="Total 4 3 3 3" xfId="17772"/>
    <cellStyle name="Total 4 3 3 4" xfId="17773"/>
    <cellStyle name="Total 4 3 3 5" xfId="17774"/>
    <cellStyle name="Total 4 3 3 6" xfId="17775"/>
    <cellStyle name="Total 4 3 3 7" xfId="17776"/>
    <cellStyle name="Total 4 3 4" xfId="17777"/>
    <cellStyle name="Total 4 3 4 2" xfId="17778"/>
    <cellStyle name="Total 4 3 4 3" xfId="17779"/>
    <cellStyle name="Total 4 3 4 4" xfId="17780"/>
    <cellStyle name="Total 4 3 4 5" xfId="17781"/>
    <cellStyle name="Total 4 3 4 6" xfId="17782"/>
    <cellStyle name="Total 4 3 4 7" xfId="17783"/>
    <cellStyle name="Total 4 3 5" xfId="17784"/>
    <cellStyle name="Total 4 3 5 2" xfId="17785"/>
    <cellStyle name="Total 4 3 5 3" xfId="17786"/>
    <cellStyle name="Total 4 3 5 4" xfId="17787"/>
    <cellStyle name="Total 4 3 5 5" xfId="17788"/>
    <cellStyle name="Total 4 3 5 6" xfId="17789"/>
    <cellStyle name="Total 4 3 5 7" xfId="17790"/>
    <cellStyle name="Total 4 3 6" xfId="17791"/>
    <cellStyle name="Total 4 3 6 2" xfId="17792"/>
    <cellStyle name="Total 4 3 6 3" xfId="17793"/>
    <cellStyle name="Total 4 3 6 4" xfId="17794"/>
    <cellStyle name="Total 4 3 6 5" xfId="17795"/>
    <cellStyle name="Total 4 3 6 6" xfId="17796"/>
    <cellStyle name="Total 4 3 6 7" xfId="17797"/>
    <cellStyle name="Total 4 3 7" xfId="17798"/>
    <cellStyle name="Total 4 3 7 2" xfId="17799"/>
    <cellStyle name="Total 4 3 7 3" xfId="17800"/>
    <cellStyle name="Total 4 3 7 4" xfId="17801"/>
    <cellStyle name="Total 4 3 7 5" xfId="17802"/>
    <cellStyle name="Total 4 3 7 6" xfId="17803"/>
    <cellStyle name="Total 4 3 7 7" xfId="17804"/>
    <cellStyle name="Total 4 3 8" xfId="17805"/>
    <cellStyle name="Total 4 3 8 2" xfId="17806"/>
    <cellStyle name="Total 4 3 8 3" xfId="17807"/>
    <cellStyle name="Total 4 3 8 4" xfId="17808"/>
    <cellStyle name="Total 4 3 8 5" xfId="17809"/>
    <cellStyle name="Total 4 3 8 6" xfId="17810"/>
    <cellStyle name="Total 4 3 8 7" xfId="17811"/>
    <cellStyle name="Total 4 3 9" xfId="17812"/>
    <cellStyle name="Total 4 3 9 2" xfId="17813"/>
    <cellStyle name="Total 4 3 9 3" xfId="17814"/>
    <cellStyle name="Total 4 3 9 4" xfId="17815"/>
    <cellStyle name="Total 4 3 9 5" xfId="17816"/>
    <cellStyle name="Total 4 3 9 6" xfId="17817"/>
    <cellStyle name="Total 4 3 9 7" xfId="17818"/>
    <cellStyle name="Total 4 4" xfId="17819"/>
    <cellStyle name="Total 4 4 10" xfId="17820"/>
    <cellStyle name="Total 4 4 10 2" xfId="17821"/>
    <cellStyle name="Total 4 4 10 3" xfId="17822"/>
    <cellStyle name="Total 4 4 10 4" xfId="17823"/>
    <cellStyle name="Total 4 4 10 5" xfId="17824"/>
    <cellStyle name="Total 4 4 10 6" xfId="17825"/>
    <cellStyle name="Total 4 4 10 7" xfId="17826"/>
    <cellStyle name="Total 4 4 11" xfId="17827"/>
    <cellStyle name="Total 4 4 12" xfId="17828"/>
    <cellStyle name="Total 4 4 13" xfId="17829"/>
    <cellStyle name="Total 4 4 14" xfId="17830"/>
    <cellStyle name="Total 4 4 2" xfId="17831"/>
    <cellStyle name="Total 4 4 2 2" xfId="17832"/>
    <cellStyle name="Total 4 4 2 3" xfId="17833"/>
    <cellStyle name="Total 4 4 2 4" xfId="17834"/>
    <cellStyle name="Total 4 4 2 5" xfId="17835"/>
    <cellStyle name="Total 4 4 2 6" xfId="17836"/>
    <cellStyle name="Total 4 4 2 7" xfId="17837"/>
    <cellStyle name="Total 4 4 3" xfId="17838"/>
    <cellStyle name="Total 4 4 3 2" xfId="17839"/>
    <cellStyle name="Total 4 4 3 3" xfId="17840"/>
    <cellStyle name="Total 4 4 3 4" xfId="17841"/>
    <cellStyle name="Total 4 4 3 5" xfId="17842"/>
    <cellStyle name="Total 4 4 3 6" xfId="17843"/>
    <cellStyle name="Total 4 4 3 7" xfId="17844"/>
    <cellStyle name="Total 4 4 4" xfId="17845"/>
    <cellStyle name="Total 4 4 4 2" xfId="17846"/>
    <cellStyle name="Total 4 4 4 3" xfId="17847"/>
    <cellStyle name="Total 4 4 4 4" xfId="17848"/>
    <cellStyle name="Total 4 4 4 5" xfId="17849"/>
    <cellStyle name="Total 4 4 4 6" xfId="17850"/>
    <cellStyle name="Total 4 4 4 7" xfId="17851"/>
    <cellStyle name="Total 4 4 5" xfId="17852"/>
    <cellStyle name="Total 4 4 5 2" xfId="17853"/>
    <cellStyle name="Total 4 4 5 3" xfId="17854"/>
    <cellStyle name="Total 4 4 5 4" xfId="17855"/>
    <cellStyle name="Total 4 4 5 5" xfId="17856"/>
    <cellStyle name="Total 4 4 5 6" xfId="17857"/>
    <cellStyle name="Total 4 4 5 7" xfId="17858"/>
    <cellStyle name="Total 4 4 6" xfId="17859"/>
    <cellStyle name="Total 4 4 6 2" xfId="17860"/>
    <cellStyle name="Total 4 4 6 3" xfId="17861"/>
    <cellStyle name="Total 4 4 6 4" xfId="17862"/>
    <cellStyle name="Total 4 4 6 5" xfId="17863"/>
    <cellStyle name="Total 4 4 6 6" xfId="17864"/>
    <cellStyle name="Total 4 4 6 7" xfId="17865"/>
    <cellStyle name="Total 4 4 7" xfId="17866"/>
    <cellStyle name="Total 4 4 7 2" xfId="17867"/>
    <cellStyle name="Total 4 4 7 3" xfId="17868"/>
    <cellStyle name="Total 4 4 7 4" xfId="17869"/>
    <cellStyle name="Total 4 4 7 5" xfId="17870"/>
    <cellStyle name="Total 4 4 7 6" xfId="17871"/>
    <cellStyle name="Total 4 4 7 7" xfId="17872"/>
    <cellStyle name="Total 4 4 8" xfId="17873"/>
    <cellStyle name="Total 4 4 8 2" xfId="17874"/>
    <cellStyle name="Total 4 4 8 3" xfId="17875"/>
    <cellStyle name="Total 4 4 8 4" xfId="17876"/>
    <cellStyle name="Total 4 4 8 5" xfId="17877"/>
    <cellStyle name="Total 4 4 8 6" xfId="17878"/>
    <cellStyle name="Total 4 4 8 7" xfId="17879"/>
    <cellStyle name="Total 4 4 9" xfId="17880"/>
    <cellStyle name="Total 4 4 9 2" xfId="17881"/>
    <cellStyle name="Total 4 4 9 3" xfId="17882"/>
    <cellStyle name="Total 4 4 9 4" xfId="17883"/>
    <cellStyle name="Total 4 4 9 5" xfId="17884"/>
    <cellStyle name="Total 4 4 9 6" xfId="17885"/>
    <cellStyle name="Total 4 4 9 7" xfId="17886"/>
    <cellStyle name="Total 4 5" xfId="17887"/>
    <cellStyle name="Total 4 5 10" xfId="17888"/>
    <cellStyle name="Total 4 5 10 2" xfId="17889"/>
    <cellStyle name="Total 4 5 10 3" xfId="17890"/>
    <cellStyle name="Total 4 5 10 4" xfId="17891"/>
    <cellStyle name="Total 4 5 10 5" xfId="17892"/>
    <cellStyle name="Total 4 5 10 6" xfId="17893"/>
    <cellStyle name="Total 4 5 10 7" xfId="17894"/>
    <cellStyle name="Total 4 5 11" xfId="17895"/>
    <cellStyle name="Total 4 5 12" xfId="17896"/>
    <cellStyle name="Total 4 5 13" xfId="17897"/>
    <cellStyle name="Total 4 5 14" xfId="17898"/>
    <cellStyle name="Total 4 5 2" xfId="17899"/>
    <cellStyle name="Total 4 5 2 2" xfId="17900"/>
    <cellStyle name="Total 4 5 2 3" xfId="17901"/>
    <cellStyle name="Total 4 5 2 4" xfId="17902"/>
    <cellStyle name="Total 4 5 2 5" xfId="17903"/>
    <cellStyle name="Total 4 5 2 6" xfId="17904"/>
    <cellStyle name="Total 4 5 2 7" xfId="17905"/>
    <cellStyle name="Total 4 5 3" xfId="17906"/>
    <cellStyle name="Total 4 5 3 2" xfId="17907"/>
    <cellStyle name="Total 4 5 3 3" xfId="17908"/>
    <cellStyle name="Total 4 5 3 4" xfId="17909"/>
    <cellStyle name="Total 4 5 3 5" xfId="17910"/>
    <cellStyle name="Total 4 5 3 6" xfId="17911"/>
    <cellStyle name="Total 4 5 3 7" xfId="17912"/>
    <cellStyle name="Total 4 5 4" xfId="17913"/>
    <cellStyle name="Total 4 5 4 2" xfId="17914"/>
    <cellStyle name="Total 4 5 4 3" xfId="17915"/>
    <cellStyle name="Total 4 5 4 4" xfId="17916"/>
    <cellStyle name="Total 4 5 4 5" xfId="17917"/>
    <cellStyle name="Total 4 5 4 6" xfId="17918"/>
    <cellStyle name="Total 4 5 4 7" xfId="17919"/>
    <cellStyle name="Total 4 5 5" xfId="17920"/>
    <cellStyle name="Total 4 5 5 2" xfId="17921"/>
    <cellStyle name="Total 4 5 5 3" xfId="17922"/>
    <cellStyle name="Total 4 5 5 4" xfId="17923"/>
    <cellStyle name="Total 4 5 5 5" xfId="17924"/>
    <cellStyle name="Total 4 5 5 6" xfId="17925"/>
    <cellStyle name="Total 4 5 5 7" xfId="17926"/>
    <cellStyle name="Total 4 5 6" xfId="17927"/>
    <cellStyle name="Total 4 5 6 2" xfId="17928"/>
    <cellStyle name="Total 4 5 6 3" xfId="17929"/>
    <cellStyle name="Total 4 5 6 4" xfId="17930"/>
    <cellStyle name="Total 4 5 6 5" xfId="17931"/>
    <cellStyle name="Total 4 5 6 6" xfId="17932"/>
    <cellStyle name="Total 4 5 6 7" xfId="17933"/>
    <cellStyle name="Total 4 5 7" xfId="17934"/>
    <cellStyle name="Total 4 5 7 2" xfId="17935"/>
    <cellStyle name="Total 4 5 7 3" xfId="17936"/>
    <cellStyle name="Total 4 5 7 4" xfId="17937"/>
    <cellStyle name="Total 4 5 7 5" xfId="17938"/>
    <cellStyle name="Total 4 5 7 6" xfId="17939"/>
    <cellStyle name="Total 4 5 7 7" xfId="17940"/>
    <cellStyle name="Total 4 5 8" xfId="17941"/>
    <cellStyle name="Total 4 5 8 2" xfId="17942"/>
    <cellStyle name="Total 4 5 8 3" xfId="17943"/>
    <cellStyle name="Total 4 5 8 4" xfId="17944"/>
    <cellStyle name="Total 4 5 8 5" xfId="17945"/>
    <cellStyle name="Total 4 5 8 6" xfId="17946"/>
    <cellStyle name="Total 4 5 8 7" xfId="17947"/>
    <cellStyle name="Total 4 5 9" xfId="17948"/>
    <cellStyle name="Total 4 5 9 2" xfId="17949"/>
    <cellStyle name="Total 4 5 9 3" xfId="17950"/>
    <cellStyle name="Total 4 5 9 4" xfId="17951"/>
    <cellStyle name="Total 4 5 9 5" xfId="17952"/>
    <cellStyle name="Total 4 5 9 6" xfId="17953"/>
    <cellStyle name="Total 4 5 9 7" xfId="17954"/>
    <cellStyle name="Total 4 6" xfId="17955"/>
    <cellStyle name="Total 4 6 10" xfId="17956"/>
    <cellStyle name="Total 4 6 10 2" xfId="17957"/>
    <cellStyle name="Total 4 6 10 3" xfId="17958"/>
    <cellStyle name="Total 4 6 10 4" xfId="17959"/>
    <cellStyle name="Total 4 6 10 5" xfId="17960"/>
    <cellStyle name="Total 4 6 10 6" xfId="17961"/>
    <cellStyle name="Total 4 6 10 7" xfId="17962"/>
    <cellStyle name="Total 4 6 11" xfId="17963"/>
    <cellStyle name="Total 4 6 12" xfId="17964"/>
    <cellStyle name="Total 4 6 13" xfId="17965"/>
    <cellStyle name="Total 4 6 14" xfId="17966"/>
    <cellStyle name="Total 4 6 2" xfId="17967"/>
    <cellStyle name="Total 4 6 2 2" xfId="17968"/>
    <cellStyle name="Total 4 6 2 3" xfId="17969"/>
    <cellStyle name="Total 4 6 2 4" xfId="17970"/>
    <cellStyle name="Total 4 6 2 5" xfId="17971"/>
    <cellStyle name="Total 4 6 2 6" xfId="17972"/>
    <cellStyle name="Total 4 6 2 7" xfId="17973"/>
    <cellStyle name="Total 4 6 3" xfId="17974"/>
    <cellStyle name="Total 4 6 3 2" xfId="17975"/>
    <cellStyle name="Total 4 6 3 3" xfId="17976"/>
    <cellStyle name="Total 4 6 3 4" xfId="17977"/>
    <cellStyle name="Total 4 6 3 5" xfId="17978"/>
    <cellStyle name="Total 4 6 3 6" xfId="17979"/>
    <cellStyle name="Total 4 6 3 7" xfId="17980"/>
    <cellStyle name="Total 4 6 4" xfId="17981"/>
    <cellStyle name="Total 4 6 4 2" xfId="17982"/>
    <cellStyle name="Total 4 6 4 3" xfId="17983"/>
    <cellStyle name="Total 4 6 4 4" xfId="17984"/>
    <cellStyle name="Total 4 6 4 5" xfId="17985"/>
    <cellStyle name="Total 4 6 4 6" xfId="17986"/>
    <cellStyle name="Total 4 6 4 7" xfId="17987"/>
    <cellStyle name="Total 4 6 5" xfId="17988"/>
    <cellStyle name="Total 4 6 5 2" xfId="17989"/>
    <cellStyle name="Total 4 6 5 3" xfId="17990"/>
    <cellStyle name="Total 4 6 5 4" xfId="17991"/>
    <cellStyle name="Total 4 6 5 5" xfId="17992"/>
    <cellStyle name="Total 4 6 5 6" xfId="17993"/>
    <cellStyle name="Total 4 6 5 7" xfId="17994"/>
    <cellStyle name="Total 4 6 6" xfId="17995"/>
    <cellStyle name="Total 4 6 6 2" xfId="17996"/>
    <cellStyle name="Total 4 6 6 3" xfId="17997"/>
    <cellStyle name="Total 4 6 6 4" xfId="17998"/>
    <cellStyle name="Total 4 6 6 5" xfId="17999"/>
    <cellStyle name="Total 4 6 6 6" xfId="18000"/>
    <cellStyle name="Total 4 6 6 7" xfId="18001"/>
    <cellStyle name="Total 4 6 7" xfId="18002"/>
    <cellStyle name="Total 4 6 7 2" xfId="18003"/>
    <cellStyle name="Total 4 6 7 3" xfId="18004"/>
    <cellStyle name="Total 4 6 7 4" xfId="18005"/>
    <cellStyle name="Total 4 6 7 5" xfId="18006"/>
    <cellStyle name="Total 4 6 7 6" xfId="18007"/>
    <cellStyle name="Total 4 6 7 7" xfId="18008"/>
    <cellStyle name="Total 4 6 8" xfId="18009"/>
    <cellStyle name="Total 4 6 8 2" xfId="18010"/>
    <cellStyle name="Total 4 6 8 3" xfId="18011"/>
    <cellStyle name="Total 4 6 8 4" xfId="18012"/>
    <cellStyle name="Total 4 6 8 5" xfId="18013"/>
    <cellStyle name="Total 4 6 8 6" xfId="18014"/>
    <cellStyle name="Total 4 6 8 7" xfId="18015"/>
    <cellStyle name="Total 4 6 9" xfId="18016"/>
    <cellStyle name="Total 4 6 9 2" xfId="18017"/>
    <cellStyle name="Total 4 6 9 3" xfId="18018"/>
    <cellStyle name="Total 4 6 9 4" xfId="18019"/>
    <cellStyle name="Total 4 6 9 5" xfId="18020"/>
    <cellStyle name="Total 4 6 9 6" xfId="18021"/>
    <cellStyle name="Total 4 6 9 7" xfId="18022"/>
    <cellStyle name="Total 4 7" xfId="18023"/>
    <cellStyle name="Total 4 7 2" xfId="18024"/>
    <cellStyle name="Total 4 7 3" xfId="18025"/>
    <cellStyle name="Total 4 7 4" xfId="18026"/>
    <cellStyle name="Total 4 7 5" xfId="18027"/>
    <cellStyle name="Total 4 7 6" xfId="18028"/>
    <cellStyle name="Total 4 7 7" xfId="18029"/>
    <cellStyle name="Total 4 8" xfId="18030"/>
    <cellStyle name="Total 4 8 2" xfId="18031"/>
    <cellStyle name="Total 4 8 3" xfId="18032"/>
    <cellStyle name="Total 4 8 4" xfId="18033"/>
    <cellStyle name="Total 4 8 5" xfId="18034"/>
    <cellStyle name="Total 4 8 6" xfId="18035"/>
    <cellStyle name="Total 4 8 7" xfId="18036"/>
    <cellStyle name="Total 4 9" xfId="18037"/>
    <cellStyle name="Total 4 9 2" xfId="18038"/>
    <cellStyle name="Total 4 9 3" xfId="18039"/>
    <cellStyle name="Total 4 9 4" xfId="18040"/>
    <cellStyle name="Total 4 9 5" xfId="18041"/>
    <cellStyle name="Total 4 9 6" xfId="18042"/>
    <cellStyle name="Total 4 9 7" xfId="18043"/>
    <cellStyle name="Total 5" xfId="214"/>
    <cellStyle name="Total 5 10" xfId="18044"/>
    <cellStyle name="Total 5 10 2" xfId="18045"/>
    <cellStyle name="Total 5 10 3" xfId="18046"/>
    <cellStyle name="Total 5 10 4" xfId="18047"/>
    <cellStyle name="Total 5 10 5" xfId="18048"/>
    <cellStyle name="Total 5 10 6" xfId="18049"/>
    <cellStyle name="Total 5 10 7" xfId="18050"/>
    <cellStyle name="Total 5 11" xfId="18051"/>
    <cellStyle name="Total 5 11 2" xfId="18052"/>
    <cellStyle name="Total 5 11 3" xfId="18053"/>
    <cellStyle name="Total 5 11 4" xfId="18054"/>
    <cellStyle name="Total 5 11 5" xfId="18055"/>
    <cellStyle name="Total 5 11 6" xfId="18056"/>
    <cellStyle name="Total 5 11 7" xfId="18057"/>
    <cellStyle name="Total 5 12" xfId="18058"/>
    <cellStyle name="Total 5 12 2" xfId="18059"/>
    <cellStyle name="Total 5 12 3" xfId="18060"/>
    <cellStyle name="Total 5 12 4" xfId="18061"/>
    <cellStyle name="Total 5 12 5" xfId="18062"/>
    <cellStyle name="Total 5 12 6" xfId="18063"/>
    <cellStyle name="Total 5 12 7" xfId="18064"/>
    <cellStyle name="Total 5 13" xfId="18065"/>
    <cellStyle name="Total 5 13 2" xfId="18066"/>
    <cellStyle name="Total 5 13 3" xfId="18067"/>
    <cellStyle name="Total 5 13 4" xfId="18068"/>
    <cellStyle name="Total 5 13 5" xfId="18069"/>
    <cellStyle name="Total 5 13 6" xfId="18070"/>
    <cellStyle name="Total 5 13 7" xfId="18071"/>
    <cellStyle name="Total 5 14" xfId="18072"/>
    <cellStyle name="Total 5 15" xfId="18073"/>
    <cellStyle name="Total 5 16" xfId="18074"/>
    <cellStyle name="Total 5 2" xfId="319"/>
    <cellStyle name="Total 5 2 10" xfId="18075"/>
    <cellStyle name="Total 5 2 10 2" xfId="18076"/>
    <cellStyle name="Total 5 2 10 3" xfId="18077"/>
    <cellStyle name="Total 5 2 10 4" xfId="18078"/>
    <cellStyle name="Total 5 2 10 5" xfId="18079"/>
    <cellStyle name="Total 5 2 10 6" xfId="18080"/>
    <cellStyle name="Total 5 2 10 7" xfId="18081"/>
    <cellStyle name="Total 5 2 11" xfId="18082"/>
    <cellStyle name="Total 5 2 11 2" xfId="18083"/>
    <cellStyle name="Total 5 2 11 3" xfId="18084"/>
    <cellStyle name="Total 5 2 11 4" xfId="18085"/>
    <cellStyle name="Total 5 2 11 5" xfId="18086"/>
    <cellStyle name="Total 5 2 11 6" xfId="18087"/>
    <cellStyle name="Total 5 2 11 7" xfId="18088"/>
    <cellStyle name="Total 5 2 12" xfId="18089"/>
    <cellStyle name="Total 5 2 12 2" xfId="18090"/>
    <cellStyle name="Total 5 2 12 3" xfId="18091"/>
    <cellStyle name="Total 5 2 12 4" xfId="18092"/>
    <cellStyle name="Total 5 2 12 5" xfId="18093"/>
    <cellStyle name="Total 5 2 12 6" xfId="18094"/>
    <cellStyle name="Total 5 2 12 7" xfId="18095"/>
    <cellStyle name="Total 5 2 13" xfId="18096"/>
    <cellStyle name="Total 5 2 13 2" xfId="18097"/>
    <cellStyle name="Total 5 2 13 3" xfId="18098"/>
    <cellStyle name="Total 5 2 13 4" xfId="18099"/>
    <cellStyle name="Total 5 2 13 5" xfId="18100"/>
    <cellStyle name="Total 5 2 13 6" xfId="18101"/>
    <cellStyle name="Total 5 2 13 7" xfId="18102"/>
    <cellStyle name="Total 5 2 14" xfId="18103"/>
    <cellStyle name="Total 5 2 15" xfId="18104"/>
    <cellStyle name="Total 5 2 16" xfId="18105"/>
    <cellStyle name="Total 5 2 17" xfId="18106"/>
    <cellStyle name="Total 5 2 2" xfId="18107"/>
    <cellStyle name="Total 5 2 2 10" xfId="18108"/>
    <cellStyle name="Total 5 2 2 10 2" xfId="18109"/>
    <cellStyle name="Total 5 2 2 10 3" xfId="18110"/>
    <cellStyle name="Total 5 2 2 10 4" xfId="18111"/>
    <cellStyle name="Total 5 2 2 10 5" xfId="18112"/>
    <cellStyle name="Total 5 2 2 10 6" xfId="18113"/>
    <cellStyle name="Total 5 2 2 10 7" xfId="18114"/>
    <cellStyle name="Total 5 2 2 11" xfId="18115"/>
    <cellStyle name="Total 5 2 2 12" xfId="18116"/>
    <cellStyle name="Total 5 2 2 13" xfId="18117"/>
    <cellStyle name="Total 5 2 2 14" xfId="18118"/>
    <cellStyle name="Total 5 2 2 2" xfId="18119"/>
    <cellStyle name="Total 5 2 2 2 2" xfId="18120"/>
    <cellStyle name="Total 5 2 2 2 3" xfId="18121"/>
    <cellStyle name="Total 5 2 2 2 4" xfId="18122"/>
    <cellStyle name="Total 5 2 2 2 5" xfId="18123"/>
    <cellStyle name="Total 5 2 2 2 6" xfId="18124"/>
    <cellStyle name="Total 5 2 2 2 7" xfId="18125"/>
    <cellStyle name="Total 5 2 2 3" xfId="18126"/>
    <cellStyle name="Total 5 2 2 3 2" xfId="18127"/>
    <cellStyle name="Total 5 2 2 3 3" xfId="18128"/>
    <cellStyle name="Total 5 2 2 3 4" xfId="18129"/>
    <cellStyle name="Total 5 2 2 3 5" xfId="18130"/>
    <cellStyle name="Total 5 2 2 3 6" xfId="18131"/>
    <cellStyle name="Total 5 2 2 3 7" xfId="18132"/>
    <cellStyle name="Total 5 2 2 4" xfId="18133"/>
    <cellStyle name="Total 5 2 2 4 2" xfId="18134"/>
    <cellStyle name="Total 5 2 2 4 3" xfId="18135"/>
    <cellStyle name="Total 5 2 2 4 4" xfId="18136"/>
    <cellStyle name="Total 5 2 2 4 5" xfId="18137"/>
    <cellStyle name="Total 5 2 2 4 6" xfId="18138"/>
    <cellStyle name="Total 5 2 2 4 7" xfId="18139"/>
    <cellStyle name="Total 5 2 2 5" xfId="18140"/>
    <cellStyle name="Total 5 2 2 5 2" xfId="18141"/>
    <cellStyle name="Total 5 2 2 5 3" xfId="18142"/>
    <cellStyle name="Total 5 2 2 5 4" xfId="18143"/>
    <cellStyle name="Total 5 2 2 5 5" xfId="18144"/>
    <cellStyle name="Total 5 2 2 5 6" xfId="18145"/>
    <cellStyle name="Total 5 2 2 5 7" xfId="18146"/>
    <cellStyle name="Total 5 2 2 6" xfId="18147"/>
    <cellStyle name="Total 5 2 2 6 2" xfId="18148"/>
    <cellStyle name="Total 5 2 2 6 3" xfId="18149"/>
    <cellStyle name="Total 5 2 2 6 4" xfId="18150"/>
    <cellStyle name="Total 5 2 2 6 5" xfId="18151"/>
    <cellStyle name="Total 5 2 2 6 6" xfId="18152"/>
    <cellStyle name="Total 5 2 2 6 7" xfId="18153"/>
    <cellStyle name="Total 5 2 2 7" xfId="18154"/>
    <cellStyle name="Total 5 2 2 7 2" xfId="18155"/>
    <cellStyle name="Total 5 2 2 7 3" xfId="18156"/>
    <cellStyle name="Total 5 2 2 7 4" xfId="18157"/>
    <cellStyle name="Total 5 2 2 7 5" xfId="18158"/>
    <cellStyle name="Total 5 2 2 7 6" xfId="18159"/>
    <cellStyle name="Total 5 2 2 7 7" xfId="18160"/>
    <cellStyle name="Total 5 2 2 8" xfId="18161"/>
    <cellStyle name="Total 5 2 2 8 2" xfId="18162"/>
    <cellStyle name="Total 5 2 2 8 3" xfId="18163"/>
    <cellStyle name="Total 5 2 2 8 4" xfId="18164"/>
    <cellStyle name="Total 5 2 2 8 5" xfId="18165"/>
    <cellStyle name="Total 5 2 2 8 6" xfId="18166"/>
    <cellStyle name="Total 5 2 2 8 7" xfId="18167"/>
    <cellStyle name="Total 5 2 2 9" xfId="18168"/>
    <cellStyle name="Total 5 2 2 9 2" xfId="18169"/>
    <cellStyle name="Total 5 2 2 9 3" xfId="18170"/>
    <cellStyle name="Total 5 2 2 9 4" xfId="18171"/>
    <cellStyle name="Total 5 2 2 9 5" xfId="18172"/>
    <cellStyle name="Total 5 2 2 9 6" xfId="18173"/>
    <cellStyle name="Total 5 2 2 9 7" xfId="18174"/>
    <cellStyle name="Total 5 2 3" xfId="18175"/>
    <cellStyle name="Total 5 2 3 10" xfId="18176"/>
    <cellStyle name="Total 5 2 3 10 2" xfId="18177"/>
    <cellStyle name="Total 5 2 3 10 3" xfId="18178"/>
    <cellStyle name="Total 5 2 3 10 4" xfId="18179"/>
    <cellStyle name="Total 5 2 3 10 5" xfId="18180"/>
    <cellStyle name="Total 5 2 3 10 6" xfId="18181"/>
    <cellStyle name="Total 5 2 3 10 7" xfId="18182"/>
    <cellStyle name="Total 5 2 3 11" xfId="18183"/>
    <cellStyle name="Total 5 2 3 12" xfId="18184"/>
    <cellStyle name="Total 5 2 3 13" xfId="18185"/>
    <cellStyle name="Total 5 2 3 14" xfId="18186"/>
    <cellStyle name="Total 5 2 3 2" xfId="18187"/>
    <cellStyle name="Total 5 2 3 2 2" xfId="18188"/>
    <cellStyle name="Total 5 2 3 2 3" xfId="18189"/>
    <cellStyle name="Total 5 2 3 2 4" xfId="18190"/>
    <cellStyle name="Total 5 2 3 2 5" xfId="18191"/>
    <cellStyle name="Total 5 2 3 2 6" xfId="18192"/>
    <cellStyle name="Total 5 2 3 2 7" xfId="18193"/>
    <cellStyle name="Total 5 2 3 3" xfId="18194"/>
    <cellStyle name="Total 5 2 3 3 2" xfId="18195"/>
    <cellStyle name="Total 5 2 3 3 3" xfId="18196"/>
    <cellStyle name="Total 5 2 3 3 4" xfId="18197"/>
    <cellStyle name="Total 5 2 3 3 5" xfId="18198"/>
    <cellStyle name="Total 5 2 3 3 6" xfId="18199"/>
    <cellStyle name="Total 5 2 3 3 7" xfId="18200"/>
    <cellStyle name="Total 5 2 3 4" xfId="18201"/>
    <cellStyle name="Total 5 2 3 4 2" xfId="18202"/>
    <cellStyle name="Total 5 2 3 4 3" xfId="18203"/>
    <cellStyle name="Total 5 2 3 4 4" xfId="18204"/>
    <cellStyle name="Total 5 2 3 4 5" xfId="18205"/>
    <cellStyle name="Total 5 2 3 4 6" xfId="18206"/>
    <cellStyle name="Total 5 2 3 4 7" xfId="18207"/>
    <cellStyle name="Total 5 2 3 5" xfId="18208"/>
    <cellStyle name="Total 5 2 3 5 2" xfId="18209"/>
    <cellStyle name="Total 5 2 3 5 3" xfId="18210"/>
    <cellStyle name="Total 5 2 3 5 4" xfId="18211"/>
    <cellStyle name="Total 5 2 3 5 5" xfId="18212"/>
    <cellStyle name="Total 5 2 3 5 6" xfId="18213"/>
    <cellStyle name="Total 5 2 3 5 7" xfId="18214"/>
    <cellStyle name="Total 5 2 3 6" xfId="18215"/>
    <cellStyle name="Total 5 2 3 6 2" xfId="18216"/>
    <cellStyle name="Total 5 2 3 6 3" xfId="18217"/>
    <cellStyle name="Total 5 2 3 6 4" xfId="18218"/>
    <cellStyle name="Total 5 2 3 6 5" xfId="18219"/>
    <cellStyle name="Total 5 2 3 6 6" xfId="18220"/>
    <cellStyle name="Total 5 2 3 6 7" xfId="18221"/>
    <cellStyle name="Total 5 2 3 7" xfId="18222"/>
    <cellStyle name="Total 5 2 3 7 2" xfId="18223"/>
    <cellStyle name="Total 5 2 3 7 3" xfId="18224"/>
    <cellStyle name="Total 5 2 3 7 4" xfId="18225"/>
    <cellStyle name="Total 5 2 3 7 5" xfId="18226"/>
    <cellStyle name="Total 5 2 3 7 6" xfId="18227"/>
    <cellStyle name="Total 5 2 3 7 7" xfId="18228"/>
    <cellStyle name="Total 5 2 3 8" xfId="18229"/>
    <cellStyle name="Total 5 2 3 8 2" xfId="18230"/>
    <cellStyle name="Total 5 2 3 8 3" xfId="18231"/>
    <cellStyle name="Total 5 2 3 8 4" xfId="18232"/>
    <cellStyle name="Total 5 2 3 8 5" xfId="18233"/>
    <cellStyle name="Total 5 2 3 8 6" xfId="18234"/>
    <cellStyle name="Total 5 2 3 8 7" xfId="18235"/>
    <cellStyle name="Total 5 2 3 9" xfId="18236"/>
    <cellStyle name="Total 5 2 3 9 2" xfId="18237"/>
    <cellStyle name="Total 5 2 3 9 3" xfId="18238"/>
    <cellStyle name="Total 5 2 3 9 4" xfId="18239"/>
    <cellStyle name="Total 5 2 3 9 5" xfId="18240"/>
    <cellStyle name="Total 5 2 3 9 6" xfId="18241"/>
    <cellStyle name="Total 5 2 3 9 7" xfId="18242"/>
    <cellStyle name="Total 5 2 4" xfId="18243"/>
    <cellStyle name="Total 5 2 4 10" xfId="18244"/>
    <cellStyle name="Total 5 2 4 10 2" xfId="18245"/>
    <cellStyle name="Total 5 2 4 10 3" xfId="18246"/>
    <cellStyle name="Total 5 2 4 10 4" xfId="18247"/>
    <cellStyle name="Total 5 2 4 10 5" xfId="18248"/>
    <cellStyle name="Total 5 2 4 10 6" xfId="18249"/>
    <cellStyle name="Total 5 2 4 10 7" xfId="18250"/>
    <cellStyle name="Total 5 2 4 11" xfId="18251"/>
    <cellStyle name="Total 5 2 4 12" xfId="18252"/>
    <cellStyle name="Total 5 2 4 13" xfId="18253"/>
    <cellStyle name="Total 5 2 4 14" xfId="18254"/>
    <cellStyle name="Total 5 2 4 2" xfId="18255"/>
    <cellStyle name="Total 5 2 4 2 2" xfId="18256"/>
    <cellStyle name="Total 5 2 4 2 3" xfId="18257"/>
    <cellStyle name="Total 5 2 4 2 4" xfId="18258"/>
    <cellStyle name="Total 5 2 4 2 5" xfId="18259"/>
    <cellStyle name="Total 5 2 4 2 6" xfId="18260"/>
    <cellStyle name="Total 5 2 4 2 7" xfId="18261"/>
    <cellStyle name="Total 5 2 4 3" xfId="18262"/>
    <cellStyle name="Total 5 2 4 3 2" xfId="18263"/>
    <cellStyle name="Total 5 2 4 3 3" xfId="18264"/>
    <cellStyle name="Total 5 2 4 3 4" xfId="18265"/>
    <cellStyle name="Total 5 2 4 3 5" xfId="18266"/>
    <cellStyle name="Total 5 2 4 3 6" xfId="18267"/>
    <cellStyle name="Total 5 2 4 3 7" xfId="18268"/>
    <cellStyle name="Total 5 2 4 4" xfId="18269"/>
    <cellStyle name="Total 5 2 4 4 2" xfId="18270"/>
    <cellStyle name="Total 5 2 4 4 3" xfId="18271"/>
    <cellStyle name="Total 5 2 4 4 4" xfId="18272"/>
    <cellStyle name="Total 5 2 4 4 5" xfId="18273"/>
    <cellStyle name="Total 5 2 4 4 6" xfId="18274"/>
    <cellStyle name="Total 5 2 4 4 7" xfId="18275"/>
    <cellStyle name="Total 5 2 4 5" xfId="18276"/>
    <cellStyle name="Total 5 2 4 5 2" xfId="18277"/>
    <cellStyle name="Total 5 2 4 5 3" xfId="18278"/>
    <cellStyle name="Total 5 2 4 5 4" xfId="18279"/>
    <cellStyle name="Total 5 2 4 5 5" xfId="18280"/>
    <cellStyle name="Total 5 2 4 5 6" xfId="18281"/>
    <cellStyle name="Total 5 2 4 5 7" xfId="18282"/>
    <cellStyle name="Total 5 2 4 6" xfId="18283"/>
    <cellStyle name="Total 5 2 4 6 2" xfId="18284"/>
    <cellStyle name="Total 5 2 4 6 3" xfId="18285"/>
    <cellStyle name="Total 5 2 4 6 4" xfId="18286"/>
    <cellStyle name="Total 5 2 4 6 5" xfId="18287"/>
    <cellStyle name="Total 5 2 4 6 6" xfId="18288"/>
    <cellStyle name="Total 5 2 4 6 7" xfId="18289"/>
    <cellStyle name="Total 5 2 4 7" xfId="18290"/>
    <cellStyle name="Total 5 2 4 7 2" xfId="18291"/>
    <cellStyle name="Total 5 2 4 7 3" xfId="18292"/>
    <cellStyle name="Total 5 2 4 7 4" xfId="18293"/>
    <cellStyle name="Total 5 2 4 7 5" xfId="18294"/>
    <cellStyle name="Total 5 2 4 7 6" xfId="18295"/>
    <cellStyle name="Total 5 2 4 7 7" xfId="18296"/>
    <cellStyle name="Total 5 2 4 8" xfId="18297"/>
    <cellStyle name="Total 5 2 4 8 2" xfId="18298"/>
    <cellStyle name="Total 5 2 4 8 3" xfId="18299"/>
    <cellStyle name="Total 5 2 4 8 4" xfId="18300"/>
    <cellStyle name="Total 5 2 4 8 5" xfId="18301"/>
    <cellStyle name="Total 5 2 4 8 6" xfId="18302"/>
    <cellStyle name="Total 5 2 4 8 7" xfId="18303"/>
    <cellStyle name="Total 5 2 4 9" xfId="18304"/>
    <cellStyle name="Total 5 2 4 9 2" xfId="18305"/>
    <cellStyle name="Total 5 2 4 9 3" xfId="18306"/>
    <cellStyle name="Total 5 2 4 9 4" xfId="18307"/>
    <cellStyle name="Total 5 2 4 9 5" xfId="18308"/>
    <cellStyle name="Total 5 2 4 9 6" xfId="18309"/>
    <cellStyle name="Total 5 2 4 9 7" xfId="18310"/>
    <cellStyle name="Total 5 2 5" xfId="18311"/>
    <cellStyle name="Total 5 2 5 10" xfId="18312"/>
    <cellStyle name="Total 5 2 5 10 2" xfId="18313"/>
    <cellStyle name="Total 5 2 5 10 3" xfId="18314"/>
    <cellStyle name="Total 5 2 5 10 4" xfId="18315"/>
    <cellStyle name="Total 5 2 5 10 5" xfId="18316"/>
    <cellStyle name="Total 5 2 5 10 6" xfId="18317"/>
    <cellStyle name="Total 5 2 5 10 7" xfId="18318"/>
    <cellStyle name="Total 5 2 5 11" xfId="18319"/>
    <cellStyle name="Total 5 2 5 12" xfId="18320"/>
    <cellStyle name="Total 5 2 5 13" xfId="18321"/>
    <cellStyle name="Total 5 2 5 14" xfId="18322"/>
    <cellStyle name="Total 5 2 5 2" xfId="18323"/>
    <cellStyle name="Total 5 2 5 2 2" xfId="18324"/>
    <cellStyle name="Total 5 2 5 2 3" xfId="18325"/>
    <cellStyle name="Total 5 2 5 2 4" xfId="18326"/>
    <cellStyle name="Total 5 2 5 2 5" xfId="18327"/>
    <cellStyle name="Total 5 2 5 2 6" xfId="18328"/>
    <cellStyle name="Total 5 2 5 2 7" xfId="18329"/>
    <cellStyle name="Total 5 2 5 3" xfId="18330"/>
    <cellStyle name="Total 5 2 5 3 2" xfId="18331"/>
    <cellStyle name="Total 5 2 5 3 3" xfId="18332"/>
    <cellStyle name="Total 5 2 5 3 4" xfId="18333"/>
    <cellStyle name="Total 5 2 5 3 5" xfId="18334"/>
    <cellStyle name="Total 5 2 5 3 6" xfId="18335"/>
    <cellStyle name="Total 5 2 5 3 7" xfId="18336"/>
    <cellStyle name="Total 5 2 5 4" xfId="18337"/>
    <cellStyle name="Total 5 2 5 4 2" xfId="18338"/>
    <cellStyle name="Total 5 2 5 4 3" xfId="18339"/>
    <cellStyle name="Total 5 2 5 4 4" xfId="18340"/>
    <cellStyle name="Total 5 2 5 4 5" xfId="18341"/>
    <cellStyle name="Total 5 2 5 4 6" xfId="18342"/>
    <cellStyle name="Total 5 2 5 4 7" xfId="18343"/>
    <cellStyle name="Total 5 2 5 5" xfId="18344"/>
    <cellStyle name="Total 5 2 5 5 2" xfId="18345"/>
    <cellStyle name="Total 5 2 5 5 3" xfId="18346"/>
    <cellStyle name="Total 5 2 5 5 4" xfId="18347"/>
    <cellStyle name="Total 5 2 5 5 5" xfId="18348"/>
    <cellStyle name="Total 5 2 5 5 6" xfId="18349"/>
    <cellStyle name="Total 5 2 5 5 7" xfId="18350"/>
    <cellStyle name="Total 5 2 5 6" xfId="18351"/>
    <cellStyle name="Total 5 2 5 6 2" xfId="18352"/>
    <cellStyle name="Total 5 2 5 6 3" xfId="18353"/>
    <cellStyle name="Total 5 2 5 6 4" xfId="18354"/>
    <cellStyle name="Total 5 2 5 6 5" xfId="18355"/>
    <cellStyle name="Total 5 2 5 6 6" xfId="18356"/>
    <cellStyle name="Total 5 2 5 6 7" xfId="18357"/>
    <cellStyle name="Total 5 2 5 7" xfId="18358"/>
    <cellStyle name="Total 5 2 5 7 2" xfId="18359"/>
    <cellStyle name="Total 5 2 5 7 3" xfId="18360"/>
    <cellStyle name="Total 5 2 5 7 4" xfId="18361"/>
    <cellStyle name="Total 5 2 5 7 5" xfId="18362"/>
    <cellStyle name="Total 5 2 5 7 6" xfId="18363"/>
    <cellStyle name="Total 5 2 5 7 7" xfId="18364"/>
    <cellStyle name="Total 5 2 5 8" xfId="18365"/>
    <cellStyle name="Total 5 2 5 8 2" xfId="18366"/>
    <cellStyle name="Total 5 2 5 8 3" xfId="18367"/>
    <cellStyle name="Total 5 2 5 8 4" xfId="18368"/>
    <cellStyle name="Total 5 2 5 8 5" xfId="18369"/>
    <cellStyle name="Total 5 2 5 8 6" xfId="18370"/>
    <cellStyle name="Total 5 2 5 8 7" xfId="18371"/>
    <cellStyle name="Total 5 2 5 9" xfId="18372"/>
    <cellStyle name="Total 5 2 5 9 2" xfId="18373"/>
    <cellStyle name="Total 5 2 5 9 3" xfId="18374"/>
    <cellStyle name="Total 5 2 5 9 4" xfId="18375"/>
    <cellStyle name="Total 5 2 5 9 5" xfId="18376"/>
    <cellStyle name="Total 5 2 5 9 6" xfId="18377"/>
    <cellStyle name="Total 5 2 5 9 7" xfId="18378"/>
    <cellStyle name="Total 5 2 6" xfId="18379"/>
    <cellStyle name="Total 5 2 6 2" xfId="18380"/>
    <cellStyle name="Total 5 2 6 3" xfId="18381"/>
    <cellStyle name="Total 5 2 6 4" xfId="18382"/>
    <cellStyle name="Total 5 2 6 5" xfId="18383"/>
    <cellStyle name="Total 5 2 6 6" xfId="18384"/>
    <cellStyle name="Total 5 2 6 7" xfId="18385"/>
    <cellStyle name="Total 5 2 7" xfId="18386"/>
    <cellStyle name="Total 5 2 7 2" xfId="18387"/>
    <cellStyle name="Total 5 2 7 3" xfId="18388"/>
    <cellStyle name="Total 5 2 7 4" xfId="18389"/>
    <cellStyle name="Total 5 2 7 5" xfId="18390"/>
    <cellStyle name="Total 5 2 7 6" xfId="18391"/>
    <cellStyle name="Total 5 2 7 7" xfId="18392"/>
    <cellStyle name="Total 5 2 8" xfId="18393"/>
    <cellStyle name="Total 5 2 8 2" xfId="18394"/>
    <cellStyle name="Total 5 2 8 3" xfId="18395"/>
    <cellStyle name="Total 5 2 8 4" xfId="18396"/>
    <cellStyle name="Total 5 2 8 5" xfId="18397"/>
    <cellStyle name="Total 5 2 8 6" xfId="18398"/>
    <cellStyle name="Total 5 2 8 7" xfId="18399"/>
    <cellStyle name="Total 5 2 9" xfId="18400"/>
    <cellStyle name="Total 5 2 9 2" xfId="18401"/>
    <cellStyle name="Total 5 2 9 3" xfId="18402"/>
    <cellStyle name="Total 5 2 9 4" xfId="18403"/>
    <cellStyle name="Total 5 2 9 5" xfId="18404"/>
    <cellStyle name="Total 5 2 9 6" xfId="18405"/>
    <cellStyle name="Total 5 2 9 7" xfId="18406"/>
    <cellStyle name="Total 5 3" xfId="18407"/>
    <cellStyle name="Total 5 3 10" xfId="18408"/>
    <cellStyle name="Total 5 3 10 2" xfId="18409"/>
    <cellStyle name="Total 5 3 10 3" xfId="18410"/>
    <cellStyle name="Total 5 3 10 4" xfId="18411"/>
    <cellStyle name="Total 5 3 10 5" xfId="18412"/>
    <cellStyle name="Total 5 3 10 6" xfId="18413"/>
    <cellStyle name="Total 5 3 10 7" xfId="18414"/>
    <cellStyle name="Total 5 3 11" xfId="18415"/>
    <cellStyle name="Total 5 3 12" xfId="18416"/>
    <cellStyle name="Total 5 3 13" xfId="18417"/>
    <cellStyle name="Total 5 3 14" xfId="18418"/>
    <cellStyle name="Total 5 3 2" xfId="18419"/>
    <cellStyle name="Total 5 3 2 2" xfId="18420"/>
    <cellStyle name="Total 5 3 2 3" xfId="18421"/>
    <cellStyle name="Total 5 3 2 4" xfId="18422"/>
    <cellStyle name="Total 5 3 2 5" xfId="18423"/>
    <cellStyle name="Total 5 3 2 6" xfId="18424"/>
    <cellStyle name="Total 5 3 2 7" xfId="18425"/>
    <cellStyle name="Total 5 3 3" xfId="18426"/>
    <cellStyle name="Total 5 3 3 2" xfId="18427"/>
    <cellStyle name="Total 5 3 3 3" xfId="18428"/>
    <cellStyle name="Total 5 3 3 4" xfId="18429"/>
    <cellStyle name="Total 5 3 3 5" xfId="18430"/>
    <cellStyle name="Total 5 3 3 6" xfId="18431"/>
    <cellStyle name="Total 5 3 3 7" xfId="18432"/>
    <cellStyle name="Total 5 3 4" xfId="18433"/>
    <cellStyle name="Total 5 3 4 2" xfId="18434"/>
    <cellStyle name="Total 5 3 4 3" xfId="18435"/>
    <cellStyle name="Total 5 3 4 4" xfId="18436"/>
    <cellStyle name="Total 5 3 4 5" xfId="18437"/>
    <cellStyle name="Total 5 3 4 6" xfId="18438"/>
    <cellStyle name="Total 5 3 4 7" xfId="18439"/>
    <cellStyle name="Total 5 3 5" xfId="18440"/>
    <cellStyle name="Total 5 3 5 2" xfId="18441"/>
    <cellStyle name="Total 5 3 5 3" xfId="18442"/>
    <cellStyle name="Total 5 3 5 4" xfId="18443"/>
    <cellStyle name="Total 5 3 5 5" xfId="18444"/>
    <cellStyle name="Total 5 3 5 6" xfId="18445"/>
    <cellStyle name="Total 5 3 5 7" xfId="18446"/>
    <cellStyle name="Total 5 3 6" xfId="18447"/>
    <cellStyle name="Total 5 3 6 2" xfId="18448"/>
    <cellStyle name="Total 5 3 6 3" xfId="18449"/>
    <cellStyle name="Total 5 3 6 4" xfId="18450"/>
    <cellStyle name="Total 5 3 6 5" xfId="18451"/>
    <cellStyle name="Total 5 3 6 6" xfId="18452"/>
    <cellStyle name="Total 5 3 6 7" xfId="18453"/>
    <cellStyle name="Total 5 3 7" xfId="18454"/>
    <cellStyle name="Total 5 3 7 2" xfId="18455"/>
    <cellStyle name="Total 5 3 7 3" xfId="18456"/>
    <cellStyle name="Total 5 3 7 4" xfId="18457"/>
    <cellStyle name="Total 5 3 7 5" xfId="18458"/>
    <cellStyle name="Total 5 3 7 6" xfId="18459"/>
    <cellStyle name="Total 5 3 7 7" xfId="18460"/>
    <cellStyle name="Total 5 3 8" xfId="18461"/>
    <cellStyle name="Total 5 3 8 2" xfId="18462"/>
    <cellStyle name="Total 5 3 8 3" xfId="18463"/>
    <cellStyle name="Total 5 3 8 4" xfId="18464"/>
    <cellStyle name="Total 5 3 8 5" xfId="18465"/>
    <cellStyle name="Total 5 3 8 6" xfId="18466"/>
    <cellStyle name="Total 5 3 8 7" xfId="18467"/>
    <cellStyle name="Total 5 3 9" xfId="18468"/>
    <cellStyle name="Total 5 3 9 2" xfId="18469"/>
    <cellStyle name="Total 5 3 9 3" xfId="18470"/>
    <cellStyle name="Total 5 3 9 4" xfId="18471"/>
    <cellStyle name="Total 5 3 9 5" xfId="18472"/>
    <cellStyle name="Total 5 3 9 6" xfId="18473"/>
    <cellStyle name="Total 5 3 9 7" xfId="18474"/>
    <cellStyle name="Total 5 4" xfId="18475"/>
    <cellStyle name="Total 5 4 10" xfId="18476"/>
    <cellStyle name="Total 5 4 10 2" xfId="18477"/>
    <cellStyle name="Total 5 4 10 3" xfId="18478"/>
    <cellStyle name="Total 5 4 10 4" xfId="18479"/>
    <cellStyle name="Total 5 4 10 5" xfId="18480"/>
    <cellStyle name="Total 5 4 10 6" xfId="18481"/>
    <cellStyle name="Total 5 4 10 7" xfId="18482"/>
    <cellStyle name="Total 5 4 11" xfId="18483"/>
    <cellStyle name="Total 5 4 12" xfId="18484"/>
    <cellStyle name="Total 5 4 13" xfId="18485"/>
    <cellStyle name="Total 5 4 14" xfId="18486"/>
    <cellStyle name="Total 5 4 2" xfId="18487"/>
    <cellStyle name="Total 5 4 2 2" xfId="18488"/>
    <cellStyle name="Total 5 4 2 3" xfId="18489"/>
    <cellStyle name="Total 5 4 2 4" xfId="18490"/>
    <cellStyle name="Total 5 4 2 5" xfId="18491"/>
    <cellStyle name="Total 5 4 2 6" xfId="18492"/>
    <cellStyle name="Total 5 4 2 7" xfId="18493"/>
    <cellStyle name="Total 5 4 3" xfId="18494"/>
    <cellStyle name="Total 5 4 3 2" xfId="18495"/>
    <cellStyle name="Total 5 4 3 3" xfId="18496"/>
    <cellStyle name="Total 5 4 3 4" xfId="18497"/>
    <cellStyle name="Total 5 4 3 5" xfId="18498"/>
    <cellStyle name="Total 5 4 3 6" xfId="18499"/>
    <cellStyle name="Total 5 4 3 7" xfId="18500"/>
    <cellStyle name="Total 5 4 4" xfId="18501"/>
    <cellStyle name="Total 5 4 4 2" xfId="18502"/>
    <cellStyle name="Total 5 4 4 3" xfId="18503"/>
    <cellStyle name="Total 5 4 4 4" xfId="18504"/>
    <cellStyle name="Total 5 4 4 5" xfId="18505"/>
    <cellStyle name="Total 5 4 4 6" xfId="18506"/>
    <cellStyle name="Total 5 4 4 7" xfId="18507"/>
    <cellStyle name="Total 5 4 5" xfId="18508"/>
    <cellStyle name="Total 5 4 5 2" xfId="18509"/>
    <cellStyle name="Total 5 4 5 3" xfId="18510"/>
    <cellStyle name="Total 5 4 5 4" xfId="18511"/>
    <cellStyle name="Total 5 4 5 5" xfId="18512"/>
    <cellStyle name="Total 5 4 5 6" xfId="18513"/>
    <cellStyle name="Total 5 4 5 7" xfId="18514"/>
    <cellStyle name="Total 5 4 6" xfId="18515"/>
    <cellStyle name="Total 5 4 6 2" xfId="18516"/>
    <cellStyle name="Total 5 4 6 3" xfId="18517"/>
    <cellStyle name="Total 5 4 6 4" xfId="18518"/>
    <cellStyle name="Total 5 4 6 5" xfId="18519"/>
    <cellStyle name="Total 5 4 6 6" xfId="18520"/>
    <cellStyle name="Total 5 4 6 7" xfId="18521"/>
    <cellStyle name="Total 5 4 7" xfId="18522"/>
    <cellStyle name="Total 5 4 7 2" xfId="18523"/>
    <cellStyle name="Total 5 4 7 3" xfId="18524"/>
    <cellStyle name="Total 5 4 7 4" xfId="18525"/>
    <cellStyle name="Total 5 4 7 5" xfId="18526"/>
    <cellStyle name="Total 5 4 7 6" xfId="18527"/>
    <cellStyle name="Total 5 4 7 7" xfId="18528"/>
    <cellStyle name="Total 5 4 8" xfId="18529"/>
    <cellStyle name="Total 5 4 8 2" xfId="18530"/>
    <cellStyle name="Total 5 4 8 3" xfId="18531"/>
    <cellStyle name="Total 5 4 8 4" xfId="18532"/>
    <cellStyle name="Total 5 4 8 5" xfId="18533"/>
    <cellStyle name="Total 5 4 8 6" xfId="18534"/>
    <cellStyle name="Total 5 4 8 7" xfId="18535"/>
    <cellStyle name="Total 5 4 9" xfId="18536"/>
    <cellStyle name="Total 5 4 9 2" xfId="18537"/>
    <cellStyle name="Total 5 4 9 3" xfId="18538"/>
    <cellStyle name="Total 5 4 9 4" xfId="18539"/>
    <cellStyle name="Total 5 4 9 5" xfId="18540"/>
    <cellStyle name="Total 5 4 9 6" xfId="18541"/>
    <cellStyle name="Total 5 4 9 7" xfId="18542"/>
    <cellStyle name="Total 5 5" xfId="18543"/>
    <cellStyle name="Total 5 5 10" xfId="18544"/>
    <cellStyle name="Total 5 5 10 2" xfId="18545"/>
    <cellStyle name="Total 5 5 10 3" xfId="18546"/>
    <cellStyle name="Total 5 5 10 4" xfId="18547"/>
    <cellStyle name="Total 5 5 10 5" xfId="18548"/>
    <cellStyle name="Total 5 5 10 6" xfId="18549"/>
    <cellStyle name="Total 5 5 10 7" xfId="18550"/>
    <cellStyle name="Total 5 5 11" xfId="18551"/>
    <cellStyle name="Total 5 5 12" xfId="18552"/>
    <cellStyle name="Total 5 5 13" xfId="18553"/>
    <cellStyle name="Total 5 5 14" xfId="18554"/>
    <cellStyle name="Total 5 5 2" xfId="18555"/>
    <cellStyle name="Total 5 5 2 2" xfId="18556"/>
    <cellStyle name="Total 5 5 2 3" xfId="18557"/>
    <cellStyle name="Total 5 5 2 4" xfId="18558"/>
    <cellStyle name="Total 5 5 2 5" xfId="18559"/>
    <cellStyle name="Total 5 5 2 6" xfId="18560"/>
    <cellStyle name="Total 5 5 2 7" xfId="18561"/>
    <cellStyle name="Total 5 5 3" xfId="18562"/>
    <cellStyle name="Total 5 5 3 2" xfId="18563"/>
    <cellStyle name="Total 5 5 3 3" xfId="18564"/>
    <cellStyle name="Total 5 5 3 4" xfId="18565"/>
    <cellStyle name="Total 5 5 3 5" xfId="18566"/>
    <cellStyle name="Total 5 5 3 6" xfId="18567"/>
    <cellStyle name="Total 5 5 3 7" xfId="18568"/>
    <cellStyle name="Total 5 5 4" xfId="18569"/>
    <cellStyle name="Total 5 5 4 2" xfId="18570"/>
    <cellStyle name="Total 5 5 4 3" xfId="18571"/>
    <cellStyle name="Total 5 5 4 4" xfId="18572"/>
    <cellStyle name="Total 5 5 4 5" xfId="18573"/>
    <cellStyle name="Total 5 5 4 6" xfId="18574"/>
    <cellStyle name="Total 5 5 4 7" xfId="18575"/>
    <cellStyle name="Total 5 5 5" xfId="18576"/>
    <cellStyle name="Total 5 5 5 2" xfId="18577"/>
    <cellStyle name="Total 5 5 5 3" xfId="18578"/>
    <cellStyle name="Total 5 5 5 4" xfId="18579"/>
    <cellStyle name="Total 5 5 5 5" xfId="18580"/>
    <cellStyle name="Total 5 5 5 6" xfId="18581"/>
    <cellStyle name="Total 5 5 5 7" xfId="18582"/>
    <cellStyle name="Total 5 5 6" xfId="18583"/>
    <cellStyle name="Total 5 5 6 2" xfId="18584"/>
    <cellStyle name="Total 5 5 6 3" xfId="18585"/>
    <cellStyle name="Total 5 5 6 4" xfId="18586"/>
    <cellStyle name="Total 5 5 6 5" xfId="18587"/>
    <cellStyle name="Total 5 5 6 6" xfId="18588"/>
    <cellStyle name="Total 5 5 6 7" xfId="18589"/>
    <cellStyle name="Total 5 5 7" xfId="18590"/>
    <cellStyle name="Total 5 5 7 2" xfId="18591"/>
    <cellStyle name="Total 5 5 7 3" xfId="18592"/>
    <cellStyle name="Total 5 5 7 4" xfId="18593"/>
    <cellStyle name="Total 5 5 7 5" xfId="18594"/>
    <cellStyle name="Total 5 5 7 6" xfId="18595"/>
    <cellStyle name="Total 5 5 7 7" xfId="18596"/>
    <cellStyle name="Total 5 5 8" xfId="18597"/>
    <cellStyle name="Total 5 5 8 2" xfId="18598"/>
    <cellStyle name="Total 5 5 8 3" xfId="18599"/>
    <cellStyle name="Total 5 5 8 4" xfId="18600"/>
    <cellStyle name="Total 5 5 8 5" xfId="18601"/>
    <cellStyle name="Total 5 5 8 6" xfId="18602"/>
    <cellStyle name="Total 5 5 8 7" xfId="18603"/>
    <cellStyle name="Total 5 5 9" xfId="18604"/>
    <cellStyle name="Total 5 5 9 2" xfId="18605"/>
    <cellStyle name="Total 5 5 9 3" xfId="18606"/>
    <cellStyle name="Total 5 5 9 4" xfId="18607"/>
    <cellStyle name="Total 5 5 9 5" xfId="18608"/>
    <cellStyle name="Total 5 5 9 6" xfId="18609"/>
    <cellStyle name="Total 5 5 9 7" xfId="18610"/>
    <cellStyle name="Total 5 6" xfId="18611"/>
    <cellStyle name="Total 5 6 10" xfId="18612"/>
    <cellStyle name="Total 5 6 10 2" xfId="18613"/>
    <cellStyle name="Total 5 6 10 3" xfId="18614"/>
    <cellStyle name="Total 5 6 10 4" xfId="18615"/>
    <cellStyle name="Total 5 6 10 5" xfId="18616"/>
    <cellStyle name="Total 5 6 10 6" xfId="18617"/>
    <cellStyle name="Total 5 6 10 7" xfId="18618"/>
    <cellStyle name="Total 5 6 11" xfId="18619"/>
    <cellStyle name="Total 5 6 12" xfId="18620"/>
    <cellStyle name="Total 5 6 13" xfId="18621"/>
    <cellStyle name="Total 5 6 14" xfId="18622"/>
    <cellStyle name="Total 5 6 2" xfId="18623"/>
    <cellStyle name="Total 5 6 2 2" xfId="18624"/>
    <cellStyle name="Total 5 6 2 3" xfId="18625"/>
    <cellStyle name="Total 5 6 2 4" xfId="18626"/>
    <cellStyle name="Total 5 6 2 5" xfId="18627"/>
    <cellStyle name="Total 5 6 2 6" xfId="18628"/>
    <cellStyle name="Total 5 6 2 7" xfId="18629"/>
    <cellStyle name="Total 5 6 3" xfId="18630"/>
    <cellStyle name="Total 5 6 3 2" xfId="18631"/>
    <cellStyle name="Total 5 6 3 3" xfId="18632"/>
    <cellStyle name="Total 5 6 3 4" xfId="18633"/>
    <cellStyle name="Total 5 6 3 5" xfId="18634"/>
    <cellStyle name="Total 5 6 3 6" xfId="18635"/>
    <cellStyle name="Total 5 6 3 7" xfId="18636"/>
    <cellStyle name="Total 5 6 4" xfId="18637"/>
    <cellStyle name="Total 5 6 4 2" xfId="18638"/>
    <cellStyle name="Total 5 6 4 3" xfId="18639"/>
    <cellStyle name="Total 5 6 4 4" xfId="18640"/>
    <cellStyle name="Total 5 6 4 5" xfId="18641"/>
    <cellStyle name="Total 5 6 4 6" xfId="18642"/>
    <cellStyle name="Total 5 6 4 7" xfId="18643"/>
    <cellStyle name="Total 5 6 5" xfId="18644"/>
    <cellStyle name="Total 5 6 5 2" xfId="18645"/>
    <cellStyle name="Total 5 6 5 3" xfId="18646"/>
    <cellStyle name="Total 5 6 5 4" xfId="18647"/>
    <cellStyle name="Total 5 6 5 5" xfId="18648"/>
    <cellStyle name="Total 5 6 5 6" xfId="18649"/>
    <cellStyle name="Total 5 6 5 7" xfId="18650"/>
    <cellStyle name="Total 5 6 6" xfId="18651"/>
    <cellStyle name="Total 5 6 6 2" xfId="18652"/>
    <cellStyle name="Total 5 6 6 3" xfId="18653"/>
    <cellStyle name="Total 5 6 6 4" xfId="18654"/>
    <cellStyle name="Total 5 6 6 5" xfId="18655"/>
    <cellStyle name="Total 5 6 6 6" xfId="18656"/>
    <cellStyle name="Total 5 6 6 7" xfId="18657"/>
    <cellStyle name="Total 5 6 7" xfId="18658"/>
    <cellStyle name="Total 5 6 7 2" xfId="18659"/>
    <cellStyle name="Total 5 6 7 3" xfId="18660"/>
    <cellStyle name="Total 5 6 7 4" xfId="18661"/>
    <cellStyle name="Total 5 6 7 5" xfId="18662"/>
    <cellStyle name="Total 5 6 7 6" xfId="18663"/>
    <cellStyle name="Total 5 6 7 7" xfId="18664"/>
    <cellStyle name="Total 5 6 8" xfId="18665"/>
    <cellStyle name="Total 5 6 8 2" xfId="18666"/>
    <cellStyle name="Total 5 6 8 3" xfId="18667"/>
    <cellStyle name="Total 5 6 8 4" xfId="18668"/>
    <cellStyle name="Total 5 6 8 5" xfId="18669"/>
    <cellStyle name="Total 5 6 8 6" xfId="18670"/>
    <cellStyle name="Total 5 6 8 7" xfId="18671"/>
    <cellStyle name="Total 5 6 9" xfId="18672"/>
    <cellStyle name="Total 5 6 9 2" xfId="18673"/>
    <cellStyle name="Total 5 6 9 3" xfId="18674"/>
    <cellStyle name="Total 5 6 9 4" xfId="18675"/>
    <cellStyle name="Total 5 6 9 5" xfId="18676"/>
    <cellStyle name="Total 5 6 9 6" xfId="18677"/>
    <cellStyle name="Total 5 6 9 7" xfId="18678"/>
    <cellStyle name="Total 5 7" xfId="18679"/>
    <cellStyle name="Total 5 7 2" xfId="18680"/>
    <cellStyle name="Total 5 7 3" xfId="18681"/>
    <cellStyle name="Total 5 7 4" xfId="18682"/>
    <cellStyle name="Total 5 7 5" xfId="18683"/>
    <cellStyle name="Total 5 7 6" xfId="18684"/>
    <cellStyle name="Total 5 7 7" xfId="18685"/>
    <cellStyle name="Total 5 8" xfId="18686"/>
    <cellStyle name="Total 5 8 2" xfId="18687"/>
    <cellStyle name="Total 5 8 3" xfId="18688"/>
    <cellStyle name="Total 5 8 4" xfId="18689"/>
    <cellStyle name="Total 5 8 5" xfId="18690"/>
    <cellStyle name="Total 5 8 6" xfId="18691"/>
    <cellStyle name="Total 5 8 7" xfId="18692"/>
    <cellStyle name="Total 5 9" xfId="18693"/>
    <cellStyle name="Total 5 9 2" xfId="18694"/>
    <cellStyle name="Total 5 9 3" xfId="18695"/>
    <cellStyle name="Total 5 9 4" xfId="18696"/>
    <cellStyle name="Total 5 9 5" xfId="18697"/>
    <cellStyle name="Total 5 9 6" xfId="18698"/>
    <cellStyle name="Total 5 9 7" xfId="18699"/>
    <cellStyle name="UnitValuation" xfId="215"/>
    <cellStyle name="Unlocked Input" xfId="216"/>
    <cellStyle name="Warning Text 2" xfId="217"/>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22"/>
      </font>
    </dxf>
  </dxfs>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78441</xdr:colOff>
      <xdr:row>0</xdr:row>
      <xdr:rowOff>78442</xdr:rowOff>
    </xdr:from>
    <xdr:to>
      <xdr:col>2</xdr:col>
      <xdr:colOff>493059</xdr:colOff>
      <xdr:row>0</xdr:row>
      <xdr:rowOff>760951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1" y="78442"/>
          <a:ext cx="2229971" cy="6825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entral-portal/FISDInsuranceReportingForms/Shared%20Documents/Annual%20Act%20Accounts/TT%20Insurance%20Act%20Annual%20State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SDInsuranceReportingForms/Shared%20Documents/Annual%20Act%20Accounts/TT%20Insurance%20Act%20Annual%20Stat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of Contents "/>
      <sheetName val="A1"/>
      <sheetName val="A1 FX"/>
      <sheetName val="A2"/>
      <sheetName val="A2 FX"/>
      <sheetName val="A3"/>
      <sheetName val="A4"/>
      <sheetName val="B1"/>
      <sheetName val="B1 FX"/>
      <sheetName val="B2"/>
      <sheetName val="B2 FX"/>
      <sheetName val="B3"/>
      <sheetName val="B4"/>
      <sheetName val="B4 MOTOR"/>
      <sheetName val="B5"/>
      <sheetName val="C"/>
      <sheetName val="D1"/>
      <sheetName val="AVAL"/>
      <sheetName val="D2"/>
      <sheetName val="D3"/>
      <sheetName val="E"/>
      <sheetName val="NOTES"/>
      <sheetName val="Validations"/>
    </sheetNames>
    <sheetDataSet>
      <sheetData sheetId="0">
        <row r="8">
          <cell r="B8" t="str">
            <v>Please Enter Company Name Here</v>
          </cell>
        </row>
        <row r="12">
          <cell r="B12">
            <v>2009</v>
          </cell>
        </row>
        <row r="16">
          <cell r="B16">
            <v>40178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of Contents "/>
      <sheetName val="A1"/>
      <sheetName val="A1 FX"/>
      <sheetName val="A2"/>
      <sheetName val="A2 FX"/>
      <sheetName val="A3"/>
      <sheetName val="A4"/>
      <sheetName val="B1"/>
      <sheetName val="B1 FX"/>
      <sheetName val="B2"/>
      <sheetName val="B2 FX"/>
      <sheetName val="B3"/>
      <sheetName val="B4"/>
      <sheetName val="B4 MOTOR"/>
      <sheetName val="B5"/>
      <sheetName val="C"/>
      <sheetName val="D1"/>
      <sheetName val="AVAL"/>
      <sheetName val="D2"/>
      <sheetName val="D3"/>
      <sheetName val="E"/>
      <sheetName val="NOTES"/>
      <sheetName val="Validations"/>
    </sheetNames>
    <sheetDataSet>
      <sheetData sheetId="0">
        <row r="8">
          <cell r="B8" t="str">
            <v>Please Enter Company Name Here</v>
          </cell>
        </row>
        <row r="12">
          <cell r="B12">
            <v>2009</v>
          </cell>
        </row>
        <row r="16">
          <cell r="B16">
            <v>40178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2"/>
  <sheetViews>
    <sheetView tabSelected="1" zoomScale="85" zoomScaleNormal="85" workbookViewId="0">
      <selection activeCell="A2" sqref="A2:E2"/>
    </sheetView>
  </sheetViews>
  <sheetFormatPr defaultColWidth="0" defaultRowHeight="15" customHeight="1" zeroHeight="1" outlineLevelCol="1"/>
  <cols>
    <col min="1" max="1" width="14.21875" style="362" customWidth="1"/>
    <col min="2" max="2" width="6.88671875" style="362" customWidth="1"/>
    <col min="3" max="3" width="40" style="362" customWidth="1"/>
    <col min="4" max="4" width="13.88671875" style="362" customWidth="1"/>
    <col min="5" max="5" width="13.77734375" style="362" customWidth="1"/>
    <col min="6" max="6" width="0.33203125" style="362" customWidth="1" outlineLevel="1"/>
    <col min="7" max="14" width="8.88671875" style="362" hidden="1" customWidth="1" outlineLevel="1"/>
    <col min="15" max="15" width="8.77734375" style="362" hidden="1" customWidth="1" outlineLevel="1"/>
    <col min="16" max="39" width="8.88671875" style="362" hidden="1" customWidth="1" outlineLevel="1"/>
    <col min="40" max="40" width="51.21875" style="362" hidden="1" customWidth="1" outlineLevel="1"/>
    <col min="41" max="16384" width="8.88671875" style="362" hidden="1" outlineLevel="1"/>
  </cols>
  <sheetData>
    <row r="1" spans="1:39" ht="65.25" customHeight="1">
      <c r="A1" s="399"/>
      <c r="B1" s="400"/>
      <c r="C1" s="400"/>
      <c r="D1" s="400"/>
      <c r="E1" s="401"/>
    </row>
    <row r="2" spans="1:39" ht="45" customHeight="1">
      <c r="A2" s="431" t="s">
        <v>1</v>
      </c>
      <c r="B2" s="432"/>
      <c r="C2" s="432"/>
      <c r="D2" s="432"/>
      <c r="E2" s="433"/>
    </row>
    <row r="3" spans="1:39" ht="45.75" thickBot="1">
      <c r="A3" s="403"/>
      <c r="B3" s="364"/>
      <c r="C3" s="365"/>
      <c r="D3" s="364"/>
      <c r="E3" s="402"/>
      <c r="AM3" s="366" t="s">
        <v>421</v>
      </c>
    </row>
    <row r="4" spans="1:39" ht="21" thickTop="1">
      <c r="A4" s="404"/>
      <c r="B4" s="363"/>
      <c r="C4" s="363"/>
      <c r="D4" s="363"/>
      <c r="E4" s="405"/>
      <c r="AM4" s="366" t="s">
        <v>511</v>
      </c>
    </row>
    <row r="5" spans="1:39" ht="45" customHeight="1" thickBot="1">
      <c r="A5" s="443" t="s">
        <v>423</v>
      </c>
      <c r="B5" s="444"/>
      <c r="C5" s="444"/>
      <c r="D5" s="444"/>
      <c r="E5" s="445"/>
      <c r="AM5" s="367" t="s">
        <v>422</v>
      </c>
    </row>
    <row r="6" spans="1:39" ht="6" customHeight="1" thickTop="1">
      <c r="A6" s="406"/>
      <c r="B6" s="368"/>
      <c r="C6" s="368"/>
      <c r="D6" s="368"/>
      <c r="E6" s="407"/>
      <c r="AM6" s="367" t="s">
        <v>512</v>
      </c>
    </row>
    <row r="7" spans="1:39" ht="24.75" customHeight="1">
      <c r="A7" s="446" t="s">
        <v>486</v>
      </c>
      <c r="B7" s="447"/>
      <c r="C7" s="447"/>
      <c r="D7" s="447"/>
      <c r="E7" s="448"/>
      <c r="AM7" s="367" t="s">
        <v>424</v>
      </c>
    </row>
    <row r="8" spans="1:39" ht="27.75" thickBot="1">
      <c r="A8" s="449" t="s">
        <v>425</v>
      </c>
      <c r="B8" s="450"/>
      <c r="C8" s="450"/>
      <c r="D8" s="450"/>
      <c r="E8" s="451"/>
      <c r="AM8" s="366" t="s">
        <v>513</v>
      </c>
    </row>
    <row r="9" spans="1:39" ht="15.75" customHeight="1" thickTop="1">
      <c r="A9" s="408"/>
      <c r="B9" s="361"/>
      <c r="C9" s="361"/>
      <c r="D9" s="361"/>
      <c r="E9" s="405"/>
      <c r="AM9" s="367" t="s">
        <v>439</v>
      </c>
    </row>
    <row r="10" spans="1:39" ht="20.25">
      <c r="A10" s="404"/>
      <c r="B10" s="363"/>
      <c r="C10" s="363"/>
      <c r="D10" s="363"/>
      <c r="E10" s="402"/>
      <c r="AM10" s="366" t="s">
        <v>514</v>
      </c>
    </row>
    <row r="11" spans="1:39" ht="20.25">
      <c r="A11" s="404"/>
      <c r="B11" s="363"/>
      <c r="C11" s="363"/>
      <c r="D11" s="363"/>
      <c r="E11" s="402"/>
      <c r="AM11" s="367" t="s">
        <v>515</v>
      </c>
    </row>
    <row r="12" spans="1:39" ht="20.25">
      <c r="A12" s="404"/>
      <c r="B12" s="363"/>
      <c r="C12" s="363"/>
      <c r="D12" s="363"/>
      <c r="E12" s="402"/>
      <c r="AM12" s="367" t="s">
        <v>516</v>
      </c>
    </row>
    <row r="13" spans="1:39" ht="21" thickBot="1">
      <c r="A13" s="403"/>
      <c r="B13" s="364"/>
      <c r="C13" s="364"/>
      <c r="D13" s="364"/>
      <c r="E13" s="409"/>
      <c r="AM13" s="366" t="s">
        <v>517</v>
      </c>
    </row>
    <row r="14" spans="1:39" ht="33" customHeight="1" thickTop="1" thickBot="1">
      <c r="A14" s="458" t="s">
        <v>421</v>
      </c>
      <c r="B14" s="459"/>
      <c r="C14" s="459"/>
      <c r="D14" s="459"/>
      <c r="E14" s="460"/>
      <c r="AM14" s="366" t="s">
        <v>518</v>
      </c>
    </row>
    <row r="15" spans="1:39" ht="33" customHeight="1" thickTop="1" thickBot="1">
      <c r="A15" s="461" t="s">
        <v>569</v>
      </c>
      <c r="B15" s="462"/>
      <c r="C15" s="462"/>
      <c r="D15" s="462"/>
      <c r="E15" s="463"/>
      <c r="AM15" s="367" t="s">
        <v>537</v>
      </c>
    </row>
    <row r="16" spans="1:39" ht="33" customHeight="1" thickTop="1" thickBot="1">
      <c r="A16" s="473" t="s">
        <v>571</v>
      </c>
      <c r="B16" s="474"/>
      <c r="C16" s="475"/>
      <c r="D16" s="423" t="s">
        <v>570</v>
      </c>
      <c r="E16" s="422"/>
      <c r="AM16" s="370" t="s">
        <v>519</v>
      </c>
    </row>
    <row r="17" spans="1:39" ht="21" thickTop="1">
      <c r="A17" s="408"/>
      <c r="B17" s="361"/>
      <c r="C17" s="361"/>
      <c r="D17" s="361"/>
      <c r="E17" s="405"/>
      <c r="AM17" s="366" t="s">
        <v>520</v>
      </c>
    </row>
    <row r="18" spans="1:39" ht="20.25">
      <c r="A18" s="404"/>
      <c r="B18" s="363"/>
      <c r="C18" s="363"/>
      <c r="D18" s="363"/>
      <c r="E18" s="402"/>
      <c r="AM18" s="367" t="s">
        <v>440</v>
      </c>
    </row>
    <row r="19" spans="1:39" ht="26.25" customHeight="1" thickBot="1">
      <c r="A19" s="434" t="s">
        <v>428</v>
      </c>
      <c r="B19" s="435"/>
      <c r="C19" s="435"/>
      <c r="D19" s="435"/>
      <c r="E19" s="436"/>
      <c r="AM19" s="366" t="s">
        <v>521</v>
      </c>
    </row>
    <row r="20" spans="1:39" ht="31.5" thickTop="1" thickBot="1">
      <c r="A20" s="464">
        <v>2020</v>
      </c>
      <c r="B20" s="465"/>
      <c r="C20" s="465"/>
      <c r="D20" s="465"/>
      <c r="E20" s="466"/>
      <c r="AM20" s="367" t="s">
        <v>522</v>
      </c>
    </row>
    <row r="21" spans="1:39" ht="21" thickTop="1">
      <c r="A21" s="404"/>
      <c r="B21" s="363"/>
      <c r="C21" s="363"/>
      <c r="D21" s="363"/>
      <c r="E21" s="402"/>
      <c r="AM21" s="366" t="s">
        <v>523</v>
      </c>
    </row>
    <row r="22" spans="1:39" ht="27" customHeight="1" thickBot="1">
      <c r="A22" s="434" t="s">
        <v>429</v>
      </c>
      <c r="B22" s="435"/>
      <c r="C22" s="435"/>
      <c r="D22" s="435"/>
      <c r="E22" s="436"/>
      <c r="AM22" s="369" t="s">
        <v>524</v>
      </c>
    </row>
    <row r="23" spans="1:39" ht="30.75" customHeight="1" thickTop="1" thickBot="1">
      <c r="A23" s="467">
        <v>44196</v>
      </c>
      <c r="B23" s="468"/>
      <c r="C23" s="468"/>
      <c r="D23" s="468"/>
      <c r="E23" s="469"/>
      <c r="AM23" s="362" t="s">
        <v>525</v>
      </c>
    </row>
    <row r="24" spans="1:39" ht="15.75" thickTop="1">
      <c r="A24" s="440" t="s">
        <v>572</v>
      </c>
      <c r="B24" s="441"/>
      <c r="C24" s="441"/>
      <c r="D24" s="441"/>
      <c r="E24" s="442"/>
      <c r="AM24" s="362" t="s">
        <v>526</v>
      </c>
    </row>
    <row r="25" spans="1:39">
      <c r="A25" s="404"/>
      <c r="B25" s="363"/>
      <c r="C25" s="371"/>
      <c r="D25" s="363"/>
      <c r="E25" s="402"/>
      <c r="AM25" s="362" t="s">
        <v>441</v>
      </c>
    </row>
    <row r="26" spans="1:39">
      <c r="A26" s="404"/>
      <c r="B26" s="363"/>
      <c r="C26" s="371"/>
      <c r="D26" s="363"/>
      <c r="E26" s="402"/>
      <c r="AM26" s="362" t="s">
        <v>426</v>
      </c>
    </row>
    <row r="27" spans="1:39">
      <c r="A27" s="404"/>
      <c r="B27" s="363"/>
      <c r="C27" s="371"/>
      <c r="D27" s="363"/>
      <c r="E27" s="402"/>
      <c r="AM27" s="362" t="s">
        <v>427</v>
      </c>
    </row>
    <row r="28" spans="1:39" ht="20.25">
      <c r="A28" s="470"/>
      <c r="B28" s="471"/>
      <c r="C28" s="471"/>
      <c r="D28" s="471"/>
      <c r="E28" s="472"/>
      <c r="AM28" s="362" t="s">
        <v>527</v>
      </c>
    </row>
    <row r="29" spans="1:39">
      <c r="A29" s="452" t="s">
        <v>430</v>
      </c>
      <c r="B29" s="453"/>
      <c r="C29" s="453"/>
      <c r="D29" s="453"/>
      <c r="E29" s="454"/>
      <c r="AM29" s="362" t="s">
        <v>528</v>
      </c>
    </row>
    <row r="30" spans="1:39" ht="15.75" thickBot="1">
      <c r="A30" s="452"/>
      <c r="B30" s="453"/>
      <c r="C30" s="453"/>
      <c r="D30" s="453"/>
      <c r="E30" s="454"/>
      <c r="AM30" s="362" t="s">
        <v>529</v>
      </c>
    </row>
    <row r="31" spans="1:39" ht="21.75" thickTop="1" thickBot="1">
      <c r="A31" s="455"/>
      <c r="B31" s="456"/>
      <c r="C31" s="456"/>
      <c r="D31" s="456"/>
      <c r="E31" s="457"/>
      <c r="AM31" s="362" t="s">
        <v>530</v>
      </c>
    </row>
    <row r="32" spans="1:39" ht="15.75" thickTop="1">
      <c r="A32" s="437" t="s">
        <v>572</v>
      </c>
      <c r="B32" s="438"/>
      <c r="C32" s="438"/>
      <c r="D32" s="438"/>
      <c r="E32" s="439"/>
      <c r="AM32" s="362" t="s">
        <v>531</v>
      </c>
    </row>
    <row r="33" spans="1:39" ht="15.75">
      <c r="A33" s="404"/>
      <c r="B33" s="363"/>
      <c r="C33" s="372"/>
      <c r="D33" s="363"/>
      <c r="E33" s="402"/>
      <c r="AM33" s="362" t="s">
        <v>532</v>
      </c>
    </row>
    <row r="34" spans="1:39">
      <c r="A34" s="404"/>
      <c r="B34" s="363"/>
      <c r="C34" s="371"/>
      <c r="D34" s="363"/>
      <c r="E34" s="402"/>
      <c r="AM34" s="362" t="s">
        <v>533</v>
      </c>
    </row>
    <row r="35" spans="1:39">
      <c r="A35" s="404"/>
      <c r="B35" s="363"/>
      <c r="C35" s="363"/>
      <c r="D35" s="363"/>
      <c r="E35" s="402"/>
      <c r="AM35" s="362" t="s">
        <v>534</v>
      </c>
    </row>
    <row r="36" spans="1:39">
      <c r="A36" s="404"/>
      <c r="B36" s="363"/>
      <c r="C36" s="363"/>
      <c r="D36" s="363"/>
      <c r="E36" s="402"/>
      <c r="AM36" s="362" t="s">
        <v>535</v>
      </c>
    </row>
    <row r="37" spans="1:39">
      <c r="A37" s="404"/>
      <c r="B37" s="363"/>
      <c r="C37" s="363"/>
      <c r="D37" s="363"/>
      <c r="E37" s="402"/>
      <c r="AM37" s="362" t="s">
        <v>536</v>
      </c>
    </row>
    <row r="38" spans="1:39">
      <c r="A38" s="404"/>
      <c r="B38" s="363"/>
      <c r="C38" s="363"/>
      <c r="D38" s="363"/>
      <c r="E38" s="402"/>
    </row>
    <row r="39" spans="1:39">
      <c r="A39" s="404"/>
      <c r="B39" s="363"/>
      <c r="C39" s="363"/>
      <c r="D39" s="363"/>
      <c r="E39" s="402"/>
    </row>
    <row r="40" spans="1:39">
      <c r="A40" s="404"/>
      <c r="B40" s="363"/>
      <c r="C40" s="363"/>
      <c r="D40" s="363"/>
      <c r="E40" s="402"/>
    </row>
    <row r="41" spans="1:39">
      <c r="A41" s="404"/>
      <c r="B41" s="373" t="s">
        <v>446</v>
      </c>
      <c r="C41" s="363"/>
      <c r="D41" s="363"/>
      <c r="E41" s="402"/>
    </row>
    <row r="42" spans="1:39">
      <c r="A42" s="404"/>
      <c r="B42" s="363"/>
      <c r="C42" s="363"/>
      <c r="D42" s="363"/>
      <c r="E42" s="402"/>
    </row>
    <row r="43" spans="1:39" ht="18.75">
      <c r="A43" s="404"/>
      <c r="B43" s="363"/>
      <c r="C43" s="374"/>
      <c r="D43" s="363"/>
      <c r="E43" s="402"/>
    </row>
    <row r="44" spans="1:39">
      <c r="A44" s="404"/>
      <c r="B44" s="363"/>
      <c r="C44" s="375"/>
      <c r="D44" s="363"/>
      <c r="E44" s="402"/>
    </row>
    <row r="45" spans="1:39">
      <c r="A45" s="410"/>
      <c r="B45" s="363"/>
      <c r="C45" s="363"/>
      <c r="D45" s="363"/>
      <c r="E45" s="402"/>
    </row>
    <row r="46" spans="1:39" ht="15.75" thickBot="1">
      <c r="A46" s="411" t="s">
        <v>485</v>
      </c>
      <c r="B46" s="412"/>
      <c r="C46" s="412"/>
      <c r="D46" s="412"/>
      <c r="E46" s="413" t="s">
        <v>557</v>
      </c>
    </row>
    <row r="47" spans="1:39" hidden="1">
      <c r="A47" s="376"/>
      <c r="B47" s="376"/>
      <c r="C47" s="376"/>
      <c r="D47" s="376"/>
    </row>
    <row r="48" spans="1:39" hidden="1">
      <c r="A48"/>
      <c r="B48"/>
      <c r="C48" s="377" t="s">
        <v>431</v>
      </c>
      <c r="D48"/>
    </row>
    <row r="49" spans="1:4" hidden="1">
      <c r="A49"/>
      <c r="B49"/>
      <c r="C49"/>
      <c r="D49"/>
    </row>
    <row r="50" spans="1:4" hidden="1">
      <c r="A50" s="378"/>
      <c r="B50"/>
      <c r="C50"/>
      <c r="D50"/>
    </row>
    <row r="51" spans="1:4" ht="15" hidden="1" customHeight="1"/>
    <row r="52" spans="1:4" ht="15" hidden="1" customHeight="1"/>
  </sheetData>
  <sheetProtection password="DF61" sheet="1" objects="1" scenarios="1"/>
  <mergeCells count="16">
    <mergeCell ref="A2:E2"/>
    <mergeCell ref="A19:E19"/>
    <mergeCell ref="A22:E22"/>
    <mergeCell ref="A32:E32"/>
    <mergeCell ref="A24:E24"/>
    <mergeCell ref="A5:E5"/>
    <mergeCell ref="A7:E7"/>
    <mergeCell ref="A8:E8"/>
    <mergeCell ref="A29:E30"/>
    <mergeCell ref="A31:E31"/>
    <mergeCell ref="A14:E14"/>
    <mergeCell ref="A15:E15"/>
    <mergeCell ref="A20:E20"/>
    <mergeCell ref="A23:E23"/>
    <mergeCell ref="A28:E28"/>
    <mergeCell ref="A16:C16"/>
  </mergeCells>
  <dataValidations count="2">
    <dataValidation type="date" operator="greaterThanOrEqual" allowBlank="1" showInputMessage="1" showErrorMessage="1" error="Only Dates ending after December 31  2003 can be entered on this shedule!" sqref="A31:E31">
      <formula1>43831</formula1>
    </dataValidation>
    <dataValidation type="list" allowBlank="1" showInputMessage="1" showErrorMessage="1" sqref="A14:E14">
      <formula1>$AM$3:$AM$37</formula1>
    </dataValidation>
  </dataValidations>
  <printOptions horizontalCentered="1"/>
  <pageMargins left="0.51181102362204722" right="0.51181102362204722" top="0.98425196850393704" bottom="0.59055118110236227" header="0.59055118110236227" footer="0.59055118110236227"/>
  <pageSetup paperSize="5" scale="8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56"/>
  <sheetViews>
    <sheetView zoomScaleNormal="100" workbookViewId="0">
      <selection activeCell="A11" sqref="A11:H11"/>
    </sheetView>
  </sheetViews>
  <sheetFormatPr defaultColWidth="0" defaultRowHeight="12.75" zeroHeight="1"/>
  <cols>
    <col min="1" max="1" width="41.77734375" style="93" customWidth="1"/>
    <col min="2" max="2" width="12.77734375" style="93" customWidth="1"/>
    <col min="3" max="3" width="12.77734375" style="112" customWidth="1"/>
    <col min="4" max="5" width="12.77734375" style="93" customWidth="1"/>
    <col min="6" max="6" width="12.77734375" style="112" customWidth="1"/>
    <col min="7" max="7" width="12.77734375" style="93" customWidth="1"/>
    <col min="8" max="8" width="13.77734375" style="93" customWidth="1"/>
    <col min="9" max="16384" width="8.77734375" style="93" hidden="1"/>
  </cols>
  <sheetData>
    <row r="1" spans="1:8">
      <c r="A1" s="478">
        <v>40032</v>
      </c>
      <c r="B1" s="511"/>
      <c r="C1" s="511"/>
      <c r="D1" s="511"/>
      <c r="E1" s="479"/>
      <c r="F1" s="479"/>
      <c r="G1" s="479"/>
      <c r="H1" s="94"/>
    </row>
    <row r="2" spans="1:8">
      <c r="A2" s="94"/>
      <c r="B2" s="94"/>
      <c r="C2" s="297"/>
      <c r="D2" s="94"/>
      <c r="E2" s="94"/>
      <c r="F2" s="286"/>
      <c r="G2" s="96"/>
      <c r="H2" s="94"/>
    </row>
    <row r="3" spans="1:8">
      <c r="A3" s="97" t="str">
        <f>Cover!$A$14</f>
        <v>Select Name of Insurer/ Financial Holding Company</v>
      </c>
      <c r="B3" s="98"/>
      <c r="C3" s="317"/>
      <c r="D3" s="94"/>
      <c r="E3" s="94"/>
      <c r="F3" s="286"/>
      <c r="G3" s="414" t="s">
        <v>487</v>
      </c>
      <c r="H3" s="94"/>
    </row>
    <row r="4" spans="1:8">
      <c r="A4" s="99" t="s">
        <v>432</v>
      </c>
      <c r="B4" s="98"/>
      <c r="C4" s="297"/>
      <c r="D4" s="94"/>
      <c r="E4" s="94"/>
      <c r="F4" s="286"/>
      <c r="G4" s="94"/>
      <c r="H4" s="94"/>
    </row>
    <row r="5" spans="1:8">
      <c r="A5" s="99"/>
      <c r="B5" s="98"/>
      <c r="C5" s="297"/>
      <c r="D5" s="94"/>
      <c r="E5" s="94"/>
      <c r="F5" s="286"/>
      <c r="G5" s="94"/>
      <c r="H5" s="94"/>
    </row>
    <row r="6" spans="1:8">
      <c r="A6" s="99" t="s">
        <v>1</v>
      </c>
      <c r="B6" s="98"/>
      <c r="C6" s="297"/>
      <c r="D6" s="126"/>
      <c r="E6" s="94"/>
      <c r="F6" s="286"/>
      <c r="G6" s="94"/>
      <c r="H6" s="94"/>
    </row>
    <row r="7" spans="1:8">
      <c r="A7" s="100" t="s">
        <v>198</v>
      </c>
      <c r="B7" s="101"/>
      <c r="C7" s="293"/>
      <c r="D7" s="94"/>
      <c r="E7" s="94"/>
      <c r="F7" s="286"/>
      <c r="G7" s="12">
        <f>Cover!$A$23</f>
        <v>44196</v>
      </c>
      <c r="H7" s="94"/>
    </row>
    <row r="8" spans="1:8">
      <c r="A8" s="485"/>
      <c r="B8" s="486"/>
      <c r="C8" s="486"/>
      <c r="D8" s="486"/>
      <c r="E8" s="522"/>
      <c r="F8" s="522"/>
      <c r="G8" s="522"/>
      <c r="H8" s="522"/>
    </row>
    <row r="9" spans="1:8">
      <c r="A9" s="485" t="s">
        <v>0</v>
      </c>
      <c r="B9" s="486"/>
      <c r="C9" s="486"/>
      <c r="D9" s="486"/>
      <c r="E9" s="522"/>
      <c r="F9" s="522"/>
      <c r="G9" s="522"/>
      <c r="H9" s="522"/>
    </row>
    <row r="10" spans="1:8">
      <c r="A10" s="485" t="s">
        <v>373</v>
      </c>
      <c r="B10" s="486"/>
      <c r="C10" s="486"/>
      <c r="D10" s="486"/>
      <c r="E10" s="522"/>
      <c r="F10" s="522"/>
      <c r="G10" s="522"/>
      <c r="H10" s="522"/>
    </row>
    <row r="11" spans="1:8">
      <c r="A11" s="486" t="s">
        <v>199</v>
      </c>
      <c r="B11" s="486"/>
      <c r="C11" s="486"/>
      <c r="D11" s="486"/>
      <c r="E11" s="486"/>
      <c r="F11" s="486"/>
      <c r="G11" s="486"/>
      <c r="H11" s="486"/>
    </row>
    <row r="12" spans="1:8">
      <c r="A12" s="94"/>
      <c r="B12" s="94"/>
      <c r="C12" s="297"/>
      <c r="D12" s="94"/>
      <c r="E12" s="94"/>
      <c r="F12" s="286"/>
      <c r="G12" s="94"/>
      <c r="H12" s="94"/>
    </row>
    <row r="13" spans="1:8">
      <c r="A13" s="6"/>
      <c r="B13" s="516" t="s">
        <v>169</v>
      </c>
      <c r="C13" s="516"/>
      <c r="D13" s="516"/>
      <c r="E13" s="516" t="s">
        <v>170</v>
      </c>
      <c r="F13" s="516"/>
      <c r="G13" s="516"/>
      <c r="H13" s="517" t="s">
        <v>399</v>
      </c>
    </row>
    <row r="14" spans="1:8" ht="25.5">
      <c r="A14" s="65" t="s">
        <v>171</v>
      </c>
      <c r="B14" s="65" t="s">
        <v>200</v>
      </c>
      <c r="C14" s="295" t="s">
        <v>77</v>
      </c>
      <c r="D14" s="65" t="s">
        <v>201</v>
      </c>
      <c r="E14" s="65" t="s">
        <v>202</v>
      </c>
      <c r="F14" s="283" t="s">
        <v>77</v>
      </c>
      <c r="G14" s="65" t="s">
        <v>203</v>
      </c>
      <c r="H14" s="517"/>
    </row>
    <row r="15" spans="1:8">
      <c r="A15" s="232"/>
      <c r="B15" s="294" t="s">
        <v>14</v>
      </c>
      <c r="C15" s="294" t="s">
        <v>16</v>
      </c>
      <c r="D15" s="294" t="s">
        <v>205</v>
      </c>
      <c r="E15" s="294" t="s">
        <v>48</v>
      </c>
      <c r="F15" s="294" t="s">
        <v>53</v>
      </c>
      <c r="G15" s="294" t="s">
        <v>55</v>
      </c>
      <c r="H15" s="294" t="s">
        <v>56</v>
      </c>
    </row>
    <row r="16" spans="1:8">
      <c r="A16" s="232" t="s">
        <v>204</v>
      </c>
      <c r="B16" s="17" t="s">
        <v>4</v>
      </c>
      <c r="C16" s="294"/>
      <c r="D16" s="17"/>
      <c r="E16" s="17" t="s">
        <v>4</v>
      </c>
      <c r="F16" s="282"/>
      <c r="G16" s="17"/>
      <c r="H16" s="17"/>
    </row>
    <row r="17" spans="1:8">
      <c r="A17" s="519" t="s">
        <v>206</v>
      </c>
      <c r="B17" s="519"/>
      <c r="C17" s="520"/>
      <c r="D17" s="519"/>
      <c r="E17" s="519"/>
      <c r="F17" s="519"/>
      <c r="G17" s="519"/>
      <c r="H17" s="519"/>
    </row>
    <row r="18" spans="1:8">
      <c r="A18" s="6" t="s">
        <v>181</v>
      </c>
      <c r="B18" s="57"/>
      <c r="C18" s="340">
        <v>0.12</v>
      </c>
      <c r="D18" s="49">
        <f>+B18*C18</f>
        <v>0</v>
      </c>
      <c r="E18" s="84"/>
      <c r="F18" s="340">
        <v>0.12</v>
      </c>
      <c r="G18" s="49">
        <f>+E18*F18</f>
        <v>0</v>
      </c>
      <c r="H18" s="49">
        <f>+D18-G18</f>
        <v>0</v>
      </c>
    </row>
    <row r="19" spans="1:8">
      <c r="A19" s="6" t="s">
        <v>182</v>
      </c>
      <c r="B19" s="57"/>
      <c r="C19" s="340">
        <v>0.2</v>
      </c>
      <c r="D19" s="49">
        <f>+B19*C19</f>
        <v>0</v>
      </c>
      <c r="E19" s="84"/>
      <c r="F19" s="340">
        <v>0.2</v>
      </c>
      <c r="G19" s="49">
        <f>+E19*F19</f>
        <v>0</v>
      </c>
      <c r="H19" s="49">
        <f>+D19-G19</f>
        <v>0</v>
      </c>
    </row>
    <row r="20" spans="1:8">
      <c r="A20" s="6" t="s">
        <v>183</v>
      </c>
      <c r="B20" s="57"/>
      <c r="C20" s="340">
        <v>0.3</v>
      </c>
      <c r="D20" s="49">
        <f>+B20*C20</f>
        <v>0</v>
      </c>
      <c r="E20" s="84"/>
      <c r="F20" s="340">
        <v>0.3</v>
      </c>
      <c r="G20" s="49">
        <f>+E20*F20</f>
        <v>0</v>
      </c>
      <c r="H20" s="49">
        <f>+D20-G20</f>
        <v>0</v>
      </c>
    </row>
    <row r="21" spans="1:8">
      <c r="A21" s="6" t="s">
        <v>114</v>
      </c>
      <c r="B21" s="53">
        <f>SUM(B18:B20)</f>
        <v>0</v>
      </c>
      <c r="C21" s="342"/>
      <c r="D21" s="53">
        <f>SUM(D18:D20)</f>
        <v>0</v>
      </c>
      <c r="E21" s="53">
        <f>SUM(E18:E20)</f>
        <v>0</v>
      </c>
      <c r="F21" s="342"/>
      <c r="G21" s="53">
        <f>SUM(G18:G20)</f>
        <v>0</v>
      </c>
      <c r="H21" s="53">
        <f>SUM(H18:H20)</f>
        <v>0</v>
      </c>
    </row>
    <row r="22" spans="1:8">
      <c r="A22" s="519" t="s">
        <v>207</v>
      </c>
      <c r="B22" s="519"/>
      <c r="C22" s="519"/>
      <c r="D22" s="519"/>
      <c r="E22" s="519"/>
      <c r="F22" s="519"/>
      <c r="G22" s="519"/>
      <c r="H22" s="519"/>
    </row>
    <row r="23" spans="1:8">
      <c r="A23" s="6" t="s">
        <v>181</v>
      </c>
      <c r="B23" s="84"/>
      <c r="C23" s="340">
        <v>0.12</v>
      </c>
      <c r="D23" s="49">
        <f>+B23*C23</f>
        <v>0</v>
      </c>
      <c r="E23" s="84"/>
      <c r="F23" s="340">
        <v>0.12</v>
      </c>
      <c r="G23" s="49">
        <f>+E23*F23</f>
        <v>0</v>
      </c>
      <c r="H23" s="49">
        <f>+D23-G23</f>
        <v>0</v>
      </c>
    </row>
    <row r="24" spans="1:8">
      <c r="A24" s="6" t="s">
        <v>182</v>
      </c>
      <c r="B24" s="84"/>
      <c r="C24" s="340">
        <v>0.25</v>
      </c>
      <c r="D24" s="49">
        <f>+B24*C24</f>
        <v>0</v>
      </c>
      <c r="E24" s="84"/>
      <c r="F24" s="340">
        <v>0.25</v>
      </c>
      <c r="G24" s="49">
        <f>+E24*F24</f>
        <v>0</v>
      </c>
      <c r="H24" s="49">
        <f>+D24-G24</f>
        <v>0</v>
      </c>
    </row>
    <row r="25" spans="1:8">
      <c r="A25" s="6" t="s">
        <v>183</v>
      </c>
      <c r="B25" s="57"/>
      <c r="C25" s="340">
        <v>0.4</v>
      </c>
      <c r="D25" s="49">
        <f>+B25*C25</f>
        <v>0</v>
      </c>
      <c r="E25" s="84"/>
      <c r="F25" s="340">
        <v>0.4</v>
      </c>
      <c r="G25" s="49">
        <f>+E25*F25</f>
        <v>0</v>
      </c>
      <c r="H25" s="49">
        <f>+D25-G25</f>
        <v>0</v>
      </c>
    </row>
    <row r="26" spans="1:8">
      <c r="A26" s="6" t="s">
        <v>114</v>
      </c>
      <c r="B26" s="53">
        <f>SUM(B23:B25)</f>
        <v>0</v>
      </c>
      <c r="C26" s="342"/>
      <c r="D26" s="53">
        <f>SUM(D23:D25)</f>
        <v>0</v>
      </c>
      <c r="E26" s="53">
        <f>SUM(E23:E25)</f>
        <v>0</v>
      </c>
      <c r="F26" s="342"/>
      <c r="G26" s="53">
        <f>SUM(G23:G25)</f>
        <v>0</v>
      </c>
      <c r="H26" s="53">
        <f>SUM(H23:H25)</f>
        <v>0</v>
      </c>
    </row>
    <row r="27" spans="1:8">
      <c r="A27" s="6" t="s">
        <v>208</v>
      </c>
      <c r="B27" s="84"/>
      <c r="C27" s="340">
        <v>0.12</v>
      </c>
      <c r="D27" s="169">
        <f>+B27*C27</f>
        <v>0</v>
      </c>
      <c r="E27" s="57"/>
      <c r="F27" s="340">
        <v>0.12</v>
      </c>
      <c r="G27" s="49">
        <f>+E27*F27</f>
        <v>0</v>
      </c>
      <c r="H27" s="49">
        <f>+D27-G27</f>
        <v>0</v>
      </c>
    </row>
    <row r="28" spans="1:8">
      <c r="A28" s="41" t="s">
        <v>209</v>
      </c>
      <c r="B28" s="228"/>
      <c r="C28" s="340">
        <v>0.2</v>
      </c>
      <c r="D28" s="169">
        <f>+B28*C28</f>
        <v>0</v>
      </c>
      <c r="E28" s="57"/>
      <c r="F28" s="340">
        <v>0.2</v>
      </c>
      <c r="G28" s="49">
        <f>+E28*F28</f>
        <v>0</v>
      </c>
      <c r="H28" s="49">
        <f>+D28-G28</f>
        <v>0</v>
      </c>
    </row>
    <row r="29" spans="1:8">
      <c r="A29" s="6" t="s">
        <v>114</v>
      </c>
      <c r="B29" s="28">
        <f>SUM(B27:B28)</f>
        <v>0</v>
      </c>
      <c r="C29" s="339"/>
      <c r="D29" s="28">
        <f>SUM(D27:D28)</f>
        <v>0</v>
      </c>
      <c r="E29" s="28">
        <f>SUM(E27:E28)</f>
        <v>0</v>
      </c>
      <c r="F29" s="342"/>
      <c r="G29" s="28">
        <f>SUM(G27:G28)</f>
        <v>0</v>
      </c>
      <c r="H29" s="28">
        <f>SUM(H27:H28)</f>
        <v>0</v>
      </c>
    </row>
    <row r="30" spans="1:8">
      <c r="A30" s="18" t="s">
        <v>210</v>
      </c>
      <c r="B30" s="30">
        <f>+B29+B26+B21</f>
        <v>0</v>
      </c>
      <c r="C30" s="296"/>
      <c r="D30" s="30">
        <f>+D29+D26+D21</f>
        <v>0</v>
      </c>
      <c r="E30" s="30">
        <f>+E29+E26+E21</f>
        <v>0</v>
      </c>
      <c r="F30" s="319"/>
      <c r="G30" s="30">
        <f>+G29+G26+G21</f>
        <v>0</v>
      </c>
      <c r="H30" s="30">
        <f>+H29+H26+H21</f>
        <v>0</v>
      </c>
    </row>
    <row r="31" spans="1:8">
      <c r="A31" s="487"/>
      <c r="B31" s="487"/>
      <c r="C31" s="487"/>
      <c r="D31" s="487"/>
      <c r="E31" s="487"/>
      <c r="F31" s="487"/>
      <c r="G31" s="487"/>
      <c r="H31" s="487"/>
    </row>
    <row r="32" spans="1:8">
      <c r="A32" s="520"/>
      <c r="B32" s="520"/>
      <c r="C32" s="520"/>
      <c r="D32" s="520"/>
      <c r="E32" s="520"/>
      <c r="F32" s="520"/>
      <c r="G32" s="520"/>
      <c r="H32" s="520"/>
    </row>
    <row r="33" spans="1:8">
      <c r="A33" s="521" t="s">
        <v>211</v>
      </c>
      <c r="B33" s="516" t="s">
        <v>169</v>
      </c>
      <c r="C33" s="516"/>
      <c r="D33" s="516"/>
      <c r="E33" s="516" t="s">
        <v>170</v>
      </c>
      <c r="F33" s="516"/>
      <c r="G33" s="516"/>
      <c r="H33" s="517" t="s">
        <v>399</v>
      </c>
    </row>
    <row r="34" spans="1:8" ht="25.5">
      <c r="A34" s="521"/>
      <c r="B34" s="65" t="s">
        <v>212</v>
      </c>
      <c r="C34" s="295" t="s">
        <v>77</v>
      </c>
      <c r="D34" s="65" t="s">
        <v>201</v>
      </c>
      <c r="E34" s="65" t="s">
        <v>213</v>
      </c>
      <c r="F34" s="283" t="s">
        <v>77</v>
      </c>
      <c r="G34" s="65" t="s">
        <v>203</v>
      </c>
      <c r="H34" s="517"/>
    </row>
    <row r="35" spans="1:8">
      <c r="A35" s="521"/>
      <c r="B35" s="65" t="s">
        <v>4</v>
      </c>
      <c r="C35" s="295"/>
      <c r="D35" s="65"/>
      <c r="E35" s="65" t="s">
        <v>4</v>
      </c>
      <c r="F35" s="283"/>
      <c r="G35" s="65"/>
      <c r="H35" s="65"/>
    </row>
    <row r="36" spans="1:8">
      <c r="A36" s="521"/>
      <c r="B36" s="17" t="s">
        <v>14</v>
      </c>
      <c r="C36" s="294" t="s">
        <v>16</v>
      </c>
      <c r="D36" s="17" t="s">
        <v>205</v>
      </c>
      <c r="E36" s="17" t="s">
        <v>48</v>
      </c>
      <c r="F36" s="282" t="s">
        <v>53</v>
      </c>
      <c r="G36" s="17" t="s">
        <v>55</v>
      </c>
      <c r="H36" s="17" t="s">
        <v>56</v>
      </c>
    </row>
    <row r="37" spans="1:8">
      <c r="A37" s="232" t="s">
        <v>214</v>
      </c>
      <c r="B37" s="204"/>
      <c r="C37" s="318"/>
      <c r="D37" s="166"/>
      <c r="E37" s="160"/>
      <c r="F37" s="318"/>
      <c r="G37" s="166"/>
      <c r="H37" s="166"/>
    </row>
    <row r="38" spans="1:8">
      <c r="A38" s="233" t="s">
        <v>215</v>
      </c>
      <c r="B38" s="204"/>
      <c r="C38" s="337"/>
      <c r="D38" s="166"/>
      <c r="E38" s="160"/>
      <c r="F38" s="318"/>
      <c r="G38" s="166"/>
      <c r="H38" s="166"/>
    </row>
    <row r="39" spans="1:8">
      <c r="A39" s="6" t="s">
        <v>216</v>
      </c>
      <c r="B39" s="204"/>
      <c r="C39" s="340">
        <v>0.04</v>
      </c>
      <c r="D39" s="49">
        <f>+B39*C39</f>
        <v>0</v>
      </c>
      <c r="E39" s="160"/>
      <c r="F39" s="340">
        <v>0.04</v>
      </c>
      <c r="G39" s="49">
        <f>+E39*F39</f>
        <v>0</v>
      </c>
      <c r="H39" s="49">
        <f>+D39-G39</f>
        <v>0</v>
      </c>
    </row>
    <row r="40" spans="1:8">
      <c r="A40" s="6" t="s">
        <v>217</v>
      </c>
      <c r="B40" s="204"/>
      <c r="C40" s="340">
        <v>0.03</v>
      </c>
      <c r="D40" s="49">
        <f>+B40*C40</f>
        <v>0</v>
      </c>
      <c r="E40" s="160"/>
      <c r="F40" s="340">
        <v>0.03</v>
      </c>
      <c r="G40" s="49">
        <f>+E40*F40</f>
        <v>0</v>
      </c>
      <c r="H40" s="49">
        <f>+D40-G40</f>
        <v>0</v>
      </c>
    </row>
    <row r="41" spans="1:8">
      <c r="A41" s="6" t="s">
        <v>218</v>
      </c>
      <c r="B41" s="204"/>
      <c r="C41" s="340">
        <v>0.02</v>
      </c>
      <c r="D41" s="49">
        <f>+B41*C41</f>
        <v>0</v>
      </c>
      <c r="E41" s="160"/>
      <c r="F41" s="340">
        <v>0.02</v>
      </c>
      <c r="G41" s="49">
        <f>+E41*F41</f>
        <v>0</v>
      </c>
      <c r="H41" s="49">
        <f>+D41-G41</f>
        <v>0</v>
      </c>
    </row>
    <row r="42" spans="1:8" ht="25.5">
      <c r="A42" s="233" t="s">
        <v>219</v>
      </c>
      <c r="B42" s="204"/>
      <c r="C42" s="341"/>
      <c r="D42" s="166"/>
      <c r="E42" s="160"/>
      <c r="F42" s="341"/>
      <c r="G42" s="166"/>
      <c r="H42" s="166"/>
    </row>
    <row r="43" spans="1:8">
      <c r="A43" s="6" t="s">
        <v>216</v>
      </c>
      <c r="B43" s="204"/>
      <c r="C43" s="340">
        <v>0.06</v>
      </c>
      <c r="D43" s="49">
        <f>+B43*C43</f>
        <v>0</v>
      </c>
      <c r="E43" s="160"/>
      <c r="F43" s="340">
        <v>0.06</v>
      </c>
      <c r="G43" s="49">
        <f>+E43*F43</f>
        <v>0</v>
      </c>
      <c r="H43" s="49">
        <f>+D43-G43</f>
        <v>0</v>
      </c>
    </row>
    <row r="44" spans="1:8">
      <c r="A44" s="6" t="s">
        <v>217</v>
      </c>
      <c r="B44" s="204"/>
      <c r="C44" s="340">
        <v>4.4999999999999998E-2</v>
      </c>
      <c r="D44" s="49">
        <f>+B44*C44</f>
        <v>0</v>
      </c>
      <c r="E44" s="160"/>
      <c r="F44" s="340">
        <v>4.4999999999999998E-2</v>
      </c>
      <c r="G44" s="49">
        <f>+E44*F44</f>
        <v>0</v>
      </c>
      <c r="H44" s="49">
        <f>+D44-G44</f>
        <v>0</v>
      </c>
    </row>
    <row r="45" spans="1:8">
      <c r="A45" s="6" t="s">
        <v>218</v>
      </c>
      <c r="B45" s="204"/>
      <c r="C45" s="340">
        <v>0.03</v>
      </c>
      <c r="D45" s="49">
        <f>+B45*C45</f>
        <v>0</v>
      </c>
      <c r="E45" s="160"/>
      <c r="F45" s="340">
        <v>0.03</v>
      </c>
      <c r="G45" s="49">
        <f>+E45*F45</f>
        <v>0</v>
      </c>
      <c r="H45" s="49">
        <f>+D45-G45</f>
        <v>0</v>
      </c>
    </row>
    <row r="46" spans="1:8">
      <c r="A46" s="233" t="s">
        <v>220</v>
      </c>
      <c r="B46" s="204"/>
      <c r="C46" s="340"/>
      <c r="D46" s="166"/>
      <c r="E46" s="160"/>
      <c r="F46" s="341"/>
      <c r="G46" s="166"/>
      <c r="H46" s="166"/>
    </row>
    <row r="47" spans="1:8">
      <c r="A47" s="6" t="s">
        <v>216</v>
      </c>
      <c r="B47" s="204"/>
      <c r="C47" s="340">
        <v>0.08</v>
      </c>
      <c r="D47" s="49">
        <f>+B47*C47</f>
        <v>0</v>
      </c>
      <c r="E47" s="160"/>
      <c r="F47" s="340">
        <v>0.08</v>
      </c>
      <c r="G47" s="49">
        <f>+E47*F47</f>
        <v>0</v>
      </c>
      <c r="H47" s="49">
        <f>+D47-G47</f>
        <v>0</v>
      </c>
    </row>
    <row r="48" spans="1:8">
      <c r="A48" s="6" t="s">
        <v>217</v>
      </c>
      <c r="B48" s="204"/>
      <c r="C48" s="340">
        <v>0.06</v>
      </c>
      <c r="D48" s="49">
        <f>+B48*C48</f>
        <v>0</v>
      </c>
      <c r="E48" s="160"/>
      <c r="F48" s="340">
        <v>0.06</v>
      </c>
      <c r="G48" s="49">
        <f>+E48*F48</f>
        <v>0</v>
      </c>
      <c r="H48" s="49">
        <f>+D48-G48</f>
        <v>0</v>
      </c>
    </row>
    <row r="49" spans="1:8">
      <c r="A49" s="6" t="s">
        <v>218</v>
      </c>
      <c r="B49" s="204"/>
      <c r="C49" s="340">
        <v>0.04</v>
      </c>
      <c r="D49" s="49">
        <f>+B49*C49</f>
        <v>0</v>
      </c>
      <c r="E49" s="160"/>
      <c r="F49" s="340">
        <v>0.04</v>
      </c>
      <c r="G49" s="49">
        <f>+E49*F49</f>
        <v>0</v>
      </c>
      <c r="H49" s="49">
        <f>+D49-G49</f>
        <v>0</v>
      </c>
    </row>
    <row r="50" spans="1:8">
      <c r="A50" s="6" t="s">
        <v>208</v>
      </c>
      <c r="B50" s="204"/>
      <c r="C50" s="340">
        <v>0.1</v>
      </c>
      <c r="D50" s="49">
        <f>+B50*C50</f>
        <v>0</v>
      </c>
      <c r="E50" s="160"/>
      <c r="F50" s="340">
        <v>0.1</v>
      </c>
      <c r="G50" s="49">
        <f>+E50*F50</f>
        <v>0</v>
      </c>
      <c r="H50" s="49">
        <f>+D50-G50</f>
        <v>0</v>
      </c>
    </row>
    <row r="51" spans="1:8">
      <c r="A51" s="41" t="s">
        <v>209</v>
      </c>
      <c r="B51" s="204"/>
      <c r="C51" s="340">
        <v>0.1</v>
      </c>
      <c r="D51" s="49">
        <f>+B51*C51</f>
        <v>0</v>
      </c>
      <c r="E51" s="84"/>
      <c r="F51" s="340">
        <v>0.1</v>
      </c>
      <c r="G51" s="49">
        <f>+E51*F51</f>
        <v>0</v>
      </c>
      <c r="H51" s="49">
        <f>+D51-G51</f>
        <v>0</v>
      </c>
    </row>
    <row r="52" spans="1:8">
      <c r="A52" s="18" t="s">
        <v>221</v>
      </c>
      <c r="B52" s="30">
        <f>SUM(B39:B51)</f>
        <v>0</v>
      </c>
      <c r="C52" s="294"/>
      <c r="D52" s="30">
        <f>SUM(D39:D51)</f>
        <v>0</v>
      </c>
      <c r="E52" s="30">
        <f>SUM(E39:E51)</f>
        <v>0</v>
      </c>
      <c r="F52" s="282"/>
      <c r="G52" s="30">
        <f>SUM(G39:G51)</f>
        <v>0</v>
      </c>
      <c r="H52" s="30">
        <f>SUM(H39:H51)</f>
        <v>0</v>
      </c>
    </row>
    <row r="53" spans="1:8">
      <c r="A53" s="22" t="s">
        <v>222</v>
      </c>
      <c r="B53" s="22"/>
      <c r="C53" s="294"/>
      <c r="D53" s="22"/>
      <c r="E53" s="22"/>
      <c r="F53" s="282"/>
      <c r="G53" s="22"/>
      <c r="H53" s="163">
        <f>+H52+H30</f>
        <v>0</v>
      </c>
    </row>
    <row r="54" spans="1:8">
      <c r="A54" s="94"/>
      <c r="B54" s="94"/>
      <c r="C54" s="297"/>
      <c r="D54" s="94"/>
      <c r="E54" s="94"/>
      <c r="F54" s="286"/>
      <c r="G54" s="94"/>
      <c r="H54" s="94"/>
    </row>
    <row r="55" spans="1:8">
      <c r="A55" s="94"/>
      <c r="B55" s="94"/>
      <c r="C55" s="297"/>
      <c r="D55" s="94"/>
      <c r="E55" s="94"/>
      <c r="F55" s="286"/>
      <c r="G55" s="380"/>
      <c r="H55" s="379" t="str">
        <f>'40.010'!$D$41</f>
        <v>Capital Adequacy Returns</v>
      </c>
    </row>
    <row r="56" spans="1:8">
      <c r="A56" s="94"/>
      <c r="B56" s="94"/>
      <c r="C56" s="297"/>
      <c r="D56" s="94"/>
      <c r="E56" s="94"/>
      <c r="F56" s="286"/>
      <c r="G56" s="380"/>
      <c r="H56" s="4" t="s">
        <v>453</v>
      </c>
    </row>
  </sheetData>
  <sheetProtection password="DF61" sheet="1" objects="1" scenarios="1"/>
  <mergeCells count="16">
    <mergeCell ref="A1:G1"/>
    <mergeCell ref="A9:H9"/>
    <mergeCell ref="B13:D13"/>
    <mergeCell ref="E13:G13"/>
    <mergeCell ref="H13:H14"/>
    <mergeCell ref="A8:H8"/>
    <mergeCell ref="A10:H10"/>
    <mergeCell ref="A11:H11"/>
    <mergeCell ref="A17:H17"/>
    <mergeCell ref="A22:H22"/>
    <mergeCell ref="A31:H31"/>
    <mergeCell ref="A32:H32"/>
    <mergeCell ref="A33:A36"/>
    <mergeCell ref="B33:D33"/>
    <mergeCell ref="E33:G33"/>
    <mergeCell ref="H33:H34"/>
  </mergeCells>
  <hyperlinks>
    <hyperlink ref="A1:G1" location="'40.010'!A1" display="'40.010'!A1"/>
  </hyperlinks>
  <printOptions horizontalCentered="1"/>
  <pageMargins left="0.51181102362204722" right="0.51181102362204722" top="0.98425196850393704" bottom="0.59055118110236227" header="0.59055118110236227" footer="0.59055118110236227"/>
  <pageSetup paperSize="5" scale="6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35"/>
  <sheetViews>
    <sheetView zoomScaleNormal="100" workbookViewId="0">
      <selection activeCell="A3" sqref="A3"/>
    </sheetView>
  </sheetViews>
  <sheetFormatPr defaultColWidth="0" defaultRowHeight="12.75" zeroHeight="1"/>
  <cols>
    <col min="1" max="1" width="12.77734375" style="93" customWidth="1"/>
    <col min="2" max="2" width="29.77734375" style="93" customWidth="1"/>
    <col min="3" max="4" width="12.77734375" style="93" customWidth="1"/>
    <col min="5" max="5" width="15.77734375" style="93" customWidth="1"/>
    <col min="6" max="8" width="0" style="93" hidden="1" customWidth="1"/>
    <col min="9" max="16384" width="8.77734375" style="93" hidden="1"/>
  </cols>
  <sheetData>
    <row r="1" spans="1:8">
      <c r="A1" s="478">
        <v>40033</v>
      </c>
      <c r="B1" s="478"/>
      <c r="C1" s="478"/>
      <c r="D1" s="478"/>
      <c r="E1" s="122"/>
      <c r="F1" s="121"/>
      <c r="G1" s="121"/>
      <c r="H1" s="121"/>
    </row>
    <row r="2" spans="1:8">
      <c r="A2" s="94"/>
      <c r="B2" s="94"/>
      <c r="C2" s="94"/>
      <c r="D2" s="96"/>
      <c r="E2" s="94"/>
      <c r="F2" s="123"/>
      <c r="H2" s="123"/>
    </row>
    <row r="3" spans="1:8">
      <c r="A3" s="97" t="str">
        <f>Cover!$A$14</f>
        <v>Select Name of Insurer/ Financial Holding Company</v>
      </c>
      <c r="B3" s="222"/>
      <c r="C3" s="98"/>
      <c r="D3" s="414" t="s">
        <v>487</v>
      </c>
      <c r="E3" s="94"/>
      <c r="F3" s="124"/>
      <c r="G3" s="124"/>
      <c r="H3" s="125"/>
    </row>
    <row r="4" spans="1:8">
      <c r="A4" s="99" t="s">
        <v>432</v>
      </c>
      <c r="B4" s="98"/>
      <c r="C4" s="94"/>
      <c r="D4" s="94"/>
      <c r="E4" s="94"/>
      <c r="F4" s="124"/>
      <c r="G4" s="124"/>
    </row>
    <row r="5" spans="1:8">
      <c r="A5" s="99"/>
      <c r="B5" s="98"/>
      <c r="C5" s="94"/>
      <c r="D5" s="94"/>
      <c r="E5" s="94"/>
      <c r="F5" s="124"/>
      <c r="G5" s="124"/>
    </row>
    <row r="6" spans="1:8">
      <c r="A6" s="99" t="s">
        <v>1</v>
      </c>
      <c r="B6" s="98"/>
      <c r="C6" s="94"/>
      <c r="D6" s="126"/>
      <c r="E6" s="94"/>
      <c r="F6" s="124"/>
      <c r="G6" s="124"/>
    </row>
    <row r="7" spans="1:8">
      <c r="A7" s="100" t="s">
        <v>433</v>
      </c>
      <c r="B7" s="101"/>
      <c r="C7" s="101"/>
      <c r="D7" s="12">
        <f>Cover!$A$23</f>
        <v>44196</v>
      </c>
      <c r="E7" s="94"/>
      <c r="F7" s="124"/>
      <c r="G7" s="124"/>
    </row>
    <row r="8" spans="1:8">
      <c r="A8" s="485"/>
      <c r="B8" s="486"/>
      <c r="C8" s="486"/>
      <c r="D8" s="486"/>
      <c r="E8" s="523"/>
      <c r="F8" s="124"/>
      <c r="G8" s="124"/>
      <c r="H8" s="127"/>
    </row>
    <row r="9" spans="1:8">
      <c r="A9" s="485" t="s">
        <v>0</v>
      </c>
      <c r="B9" s="486"/>
      <c r="C9" s="486"/>
      <c r="D9" s="486"/>
      <c r="E9" s="523"/>
      <c r="F9" s="112"/>
      <c r="G9" s="112"/>
      <c r="H9" s="112"/>
    </row>
    <row r="10" spans="1:8">
      <c r="A10" s="485" t="s">
        <v>373</v>
      </c>
      <c r="B10" s="486"/>
      <c r="C10" s="486"/>
      <c r="D10" s="486"/>
      <c r="E10" s="523"/>
    </row>
    <row r="11" spans="1:8">
      <c r="A11" s="486" t="s">
        <v>223</v>
      </c>
      <c r="B11" s="486"/>
      <c r="C11" s="486"/>
      <c r="D11" s="486"/>
      <c r="E11" s="486"/>
    </row>
    <row r="12" spans="1:8">
      <c r="A12" s="94"/>
      <c r="B12" s="94"/>
      <c r="C12" s="94"/>
      <c r="D12" s="94"/>
      <c r="E12" s="94"/>
    </row>
    <row r="13" spans="1:8" ht="39.75">
      <c r="A13" s="524" t="s">
        <v>171</v>
      </c>
      <c r="B13" s="525"/>
      <c r="C13" s="65" t="s">
        <v>147</v>
      </c>
      <c r="D13" s="65" t="s">
        <v>318</v>
      </c>
      <c r="E13" s="223" t="s">
        <v>407</v>
      </c>
    </row>
    <row r="14" spans="1:8">
      <c r="A14" s="526"/>
      <c r="B14" s="527"/>
      <c r="C14" s="65" t="s">
        <v>14</v>
      </c>
      <c r="D14" s="65" t="s">
        <v>16</v>
      </c>
      <c r="E14" s="65" t="s">
        <v>18</v>
      </c>
    </row>
    <row r="15" spans="1:8">
      <c r="A15" s="528"/>
      <c r="B15" s="529"/>
      <c r="C15" s="17" t="s">
        <v>4</v>
      </c>
      <c r="D15" s="17" t="s">
        <v>4</v>
      </c>
      <c r="E15" s="224" t="s">
        <v>4</v>
      </c>
    </row>
    <row r="16" spans="1:8">
      <c r="A16" s="530" t="s">
        <v>224</v>
      </c>
      <c r="B16" s="225" t="s">
        <v>225</v>
      </c>
      <c r="C16" s="204"/>
      <c r="D16" s="204"/>
      <c r="E16" s="226">
        <f>D16-C16</f>
        <v>0</v>
      </c>
    </row>
    <row r="17" spans="1:5">
      <c r="A17" s="530"/>
      <c r="B17" s="227" t="s">
        <v>226</v>
      </c>
      <c r="C17" s="228"/>
      <c r="D17" s="204"/>
      <c r="E17" s="226">
        <f>D17-C17</f>
        <v>0</v>
      </c>
    </row>
    <row r="18" spans="1:5">
      <c r="A18" s="487" t="s">
        <v>393</v>
      </c>
      <c r="B18" s="487"/>
      <c r="C18" s="229">
        <f>SUM(C16:C17)</f>
        <v>0</v>
      </c>
      <c r="D18" s="229">
        <f>SUM(D16:D17)</f>
        <v>0</v>
      </c>
      <c r="E18" s="230"/>
    </row>
    <row r="19" spans="1:5">
      <c r="A19" s="487" t="s">
        <v>227</v>
      </c>
      <c r="B19" s="487"/>
      <c r="C19" s="487"/>
      <c r="D19" s="487"/>
      <c r="E19" s="231">
        <f>SUM(E16:E17)</f>
        <v>0</v>
      </c>
    </row>
    <row r="20" spans="1:5">
      <c r="A20" s="94"/>
      <c r="B20" s="94"/>
      <c r="C20" s="94"/>
      <c r="D20" s="94"/>
      <c r="E20" s="94"/>
    </row>
    <row r="21" spans="1:5">
      <c r="A21" s="94" t="s">
        <v>73</v>
      </c>
      <c r="B21" s="94"/>
      <c r="C21" s="94"/>
      <c r="D21" s="94"/>
      <c r="E21" s="94"/>
    </row>
    <row r="22" spans="1:5" ht="27.75" customHeight="1">
      <c r="A22" s="484" t="s">
        <v>228</v>
      </c>
      <c r="B22" s="484"/>
      <c r="C22" s="484"/>
      <c r="D22" s="484"/>
      <c r="E22" s="94"/>
    </row>
    <row r="23" spans="1:5" ht="27.75" customHeight="1">
      <c r="A23" s="484" t="s">
        <v>229</v>
      </c>
      <c r="B23" s="484"/>
      <c r="C23" s="484"/>
      <c r="D23" s="484"/>
      <c r="E23" s="94"/>
    </row>
    <row r="24" spans="1:5" ht="30.75" customHeight="1">
      <c r="A24" s="484" t="s">
        <v>230</v>
      </c>
      <c r="B24" s="484"/>
      <c r="C24" s="484"/>
      <c r="D24" s="484"/>
      <c r="E24" s="94"/>
    </row>
    <row r="25" spans="1:5" ht="27" customHeight="1">
      <c r="A25" s="484" t="s">
        <v>231</v>
      </c>
      <c r="B25" s="484"/>
      <c r="C25" s="484"/>
      <c r="D25" s="484"/>
      <c r="E25" s="94"/>
    </row>
    <row r="26" spans="1:5" ht="31.5" customHeight="1">
      <c r="A26" s="484" t="s">
        <v>232</v>
      </c>
      <c r="B26" s="484"/>
      <c r="C26" s="484"/>
      <c r="D26" s="484"/>
      <c r="E26" s="94"/>
    </row>
    <row r="27" spans="1:5">
      <c r="A27" s="94"/>
      <c r="B27" s="94"/>
      <c r="C27" s="94"/>
      <c r="D27" s="94"/>
      <c r="E27" s="94"/>
    </row>
    <row r="28" spans="1:5">
      <c r="A28" s="94"/>
      <c r="B28" s="94"/>
      <c r="C28" s="94"/>
      <c r="D28" s="94"/>
      <c r="E28" s="94"/>
    </row>
    <row r="29" spans="1:5">
      <c r="A29" s="94"/>
      <c r="B29" s="94"/>
      <c r="C29" s="94"/>
      <c r="D29" s="94"/>
      <c r="E29" s="94"/>
    </row>
    <row r="30" spans="1:5">
      <c r="A30" s="94"/>
      <c r="B30" s="94"/>
      <c r="C30" s="94"/>
      <c r="D30" s="380"/>
      <c r="E30" s="379" t="str">
        <f>'40.010'!$D$41</f>
        <v>Capital Adequacy Returns</v>
      </c>
    </row>
    <row r="31" spans="1:5">
      <c r="A31" s="94"/>
      <c r="B31" s="94"/>
      <c r="C31" s="94"/>
      <c r="D31" s="380"/>
      <c r="E31" s="4" t="s">
        <v>454</v>
      </c>
    </row>
    <row r="32" spans="1:5" hidden="1"/>
    <row r="33" hidden="1"/>
    <row r="34" hidden="1"/>
    <row r="35" hidden="1"/>
  </sheetData>
  <sheetProtection password="DF61" sheet="1" objects="1" scenarios="1"/>
  <mergeCells count="14">
    <mergeCell ref="A26:D26"/>
    <mergeCell ref="A1:D1"/>
    <mergeCell ref="A9:E9"/>
    <mergeCell ref="A13:B15"/>
    <mergeCell ref="A16:A17"/>
    <mergeCell ref="A18:B18"/>
    <mergeCell ref="A19:D19"/>
    <mergeCell ref="A22:D22"/>
    <mergeCell ref="A23:D23"/>
    <mergeCell ref="A24:D24"/>
    <mergeCell ref="A25:D25"/>
    <mergeCell ref="A8:E8"/>
    <mergeCell ref="A10:E10"/>
    <mergeCell ref="A11:E11"/>
  </mergeCells>
  <hyperlinks>
    <hyperlink ref="A1:D1" location="'40.010'!A1" display="'40.010'!A1"/>
  </hyperlinks>
  <printOptions horizontalCentered="1"/>
  <pageMargins left="0.51181102362204722" right="0.51181102362204722" top="0.98425196850393704" bottom="0.59055118110236227" header="0.59055118110236227" footer="0.59055118110236227"/>
  <pageSetup paperSize="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23"/>
  <sheetViews>
    <sheetView zoomScaleNormal="100" workbookViewId="0">
      <selection activeCell="A11" sqref="A11:D11"/>
    </sheetView>
  </sheetViews>
  <sheetFormatPr defaultColWidth="0" defaultRowHeight="0" customHeight="1" zeroHeight="1"/>
  <cols>
    <col min="1" max="1" width="71.77734375" style="93" customWidth="1"/>
    <col min="2" max="4" width="12.77734375" style="93" customWidth="1"/>
    <col min="5" max="8" width="0" style="93" hidden="1" customWidth="1"/>
    <col min="9" max="16384" width="8.77734375" style="93" hidden="1"/>
  </cols>
  <sheetData>
    <row r="1" spans="1:8" ht="12.75">
      <c r="A1" s="478">
        <v>40034</v>
      </c>
      <c r="B1" s="478"/>
      <c r="C1" s="478"/>
      <c r="D1" s="478"/>
      <c r="E1" s="121"/>
      <c r="F1" s="121"/>
      <c r="G1" s="121"/>
      <c r="H1" s="121"/>
    </row>
    <row r="2" spans="1:8" ht="12.75">
      <c r="A2" s="99"/>
      <c r="B2" s="94"/>
      <c r="C2" s="96"/>
      <c r="D2" s="122"/>
      <c r="F2" s="123"/>
      <c r="H2" s="123"/>
    </row>
    <row r="3" spans="1:8" ht="12.75">
      <c r="A3" s="97" t="str">
        <f>Cover!$A$14</f>
        <v>Select Name of Insurer/ Financial Holding Company</v>
      </c>
      <c r="B3" s="98"/>
      <c r="C3" s="95"/>
      <c r="D3" s="414" t="s">
        <v>487</v>
      </c>
      <c r="E3" s="165"/>
      <c r="F3" s="124"/>
      <c r="G3" s="124"/>
      <c r="H3" s="125"/>
    </row>
    <row r="4" spans="1:8" ht="12.75">
      <c r="A4" s="99" t="s">
        <v>432</v>
      </c>
      <c r="B4" s="98"/>
      <c r="C4" s="94"/>
      <c r="D4" s="94"/>
      <c r="E4" s="165"/>
      <c r="F4" s="124"/>
      <c r="G4" s="124"/>
    </row>
    <row r="5" spans="1:8" ht="12.75">
      <c r="A5" s="99"/>
      <c r="B5" s="98"/>
      <c r="C5" s="94"/>
      <c r="D5" s="94"/>
      <c r="E5" s="165"/>
      <c r="F5" s="124"/>
      <c r="G5" s="124"/>
    </row>
    <row r="6" spans="1:8" ht="12.75">
      <c r="A6" s="99" t="s">
        <v>1</v>
      </c>
      <c r="B6" s="98"/>
      <c r="C6" s="94"/>
      <c r="D6" s="126"/>
      <c r="E6" s="165"/>
      <c r="F6" s="124"/>
      <c r="G6" s="124"/>
    </row>
    <row r="7" spans="1:8" ht="12.75">
      <c r="A7" s="100" t="s">
        <v>433</v>
      </c>
      <c r="B7" s="101"/>
      <c r="C7" s="101"/>
      <c r="D7" s="12">
        <f>Cover!$A$23</f>
        <v>44196</v>
      </c>
      <c r="E7" s="165"/>
      <c r="F7" s="124"/>
      <c r="G7" s="124"/>
    </row>
    <row r="8" spans="1:8" ht="12.75">
      <c r="A8" s="485"/>
      <c r="B8" s="485"/>
      <c r="C8" s="485"/>
      <c r="D8" s="485"/>
      <c r="E8" s="165"/>
      <c r="F8" s="124"/>
      <c r="G8" s="124"/>
      <c r="H8" s="127"/>
    </row>
    <row r="9" spans="1:8" ht="12.75">
      <c r="A9" s="485" t="s">
        <v>0</v>
      </c>
      <c r="B9" s="485"/>
      <c r="C9" s="485"/>
      <c r="D9" s="485"/>
      <c r="E9" s="112"/>
      <c r="F9" s="112"/>
      <c r="G9" s="112"/>
      <c r="H9" s="112"/>
    </row>
    <row r="10" spans="1:8" ht="12.75">
      <c r="A10" s="485" t="s">
        <v>373</v>
      </c>
      <c r="B10" s="485"/>
      <c r="C10" s="485"/>
      <c r="D10" s="485"/>
      <c r="E10" s="112"/>
      <c r="F10" s="112"/>
      <c r="G10" s="112"/>
      <c r="H10" s="112"/>
    </row>
    <row r="11" spans="1:8" ht="12.75">
      <c r="A11" s="502" t="s">
        <v>233</v>
      </c>
      <c r="B11" s="486"/>
      <c r="C11" s="486"/>
      <c r="D11" s="486"/>
      <c r="E11" s="112"/>
      <c r="F11" s="112"/>
      <c r="G11" s="112"/>
      <c r="H11" s="112"/>
    </row>
    <row r="12" spans="1:8" ht="12.75">
      <c r="A12" s="104"/>
      <c r="B12" s="104"/>
      <c r="C12" s="104"/>
      <c r="D12" s="104"/>
      <c r="E12" s="112"/>
      <c r="F12" s="112"/>
      <c r="G12" s="112"/>
      <c r="H12" s="112"/>
    </row>
    <row r="13" spans="1:8" ht="38.25">
      <c r="A13" s="509" t="s">
        <v>171</v>
      </c>
      <c r="B13" s="65" t="s">
        <v>234</v>
      </c>
      <c r="C13" s="65" t="s">
        <v>77</v>
      </c>
      <c r="D13" s="65" t="s">
        <v>235</v>
      </c>
    </row>
    <row r="14" spans="1:8" ht="12.75">
      <c r="A14" s="498"/>
      <c r="B14" s="65" t="s">
        <v>14</v>
      </c>
      <c r="C14" s="65" t="s">
        <v>16</v>
      </c>
      <c r="D14" s="65" t="s">
        <v>18</v>
      </c>
    </row>
    <row r="15" spans="1:8" ht="12.75">
      <c r="A15" s="499"/>
      <c r="B15" s="17" t="s">
        <v>4</v>
      </c>
      <c r="C15" s="17"/>
      <c r="D15" s="17" t="s">
        <v>4</v>
      </c>
    </row>
    <row r="16" spans="1:8" ht="25.5">
      <c r="A16" s="5" t="s">
        <v>236</v>
      </c>
      <c r="B16" s="72"/>
      <c r="C16" s="306">
        <v>0</v>
      </c>
      <c r="D16" s="21">
        <f>+B16*C16</f>
        <v>0</v>
      </c>
    </row>
    <row r="17" spans="1:4" ht="25.5">
      <c r="A17" s="5" t="s">
        <v>237</v>
      </c>
      <c r="B17" s="72"/>
      <c r="C17" s="306">
        <v>5.0000000000000001E-3</v>
      </c>
      <c r="D17" s="21">
        <f>+B17*C17</f>
        <v>0</v>
      </c>
    </row>
    <row r="18" spans="1:4" ht="12.75">
      <c r="A18" s="6" t="s">
        <v>238</v>
      </c>
      <c r="B18" s="72"/>
      <c r="C18" s="306">
        <v>0.01</v>
      </c>
      <c r="D18" s="21">
        <f>+B18*C18</f>
        <v>0</v>
      </c>
    </row>
    <row r="19" spans="1:4" ht="12.75">
      <c r="A19" s="22" t="s">
        <v>396</v>
      </c>
      <c r="B19" s="64">
        <f>SUM(B16:B18)</f>
        <v>0</v>
      </c>
      <c r="C19" s="306"/>
      <c r="D19" s="21"/>
    </row>
    <row r="20" spans="1:4" ht="12.75">
      <c r="A20" s="22" t="s">
        <v>239</v>
      </c>
      <c r="B20" s="6"/>
      <c r="C20" s="43"/>
      <c r="D20" s="64">
        <f>SUM(D16:D18)</f>
        <v>0</v>
      </c>
    </row>
    <row r="21" spans="1:4" ht="12.75">
      <c r="A21" s="94"/>
      <c r="B21" s="94"/>
      <c r="C21" s="94"/>
      <c r="D21" s="94"/>
    </row>
    <row r="22" spans="1:4" ht="12.75">
      <c r="A22" s="94"/>
      <c r="B22" s="94"/>
      <c r="C22" s="380"/>
      <c r="D22" s="379" t="str">
        <f>'40.010'!$D$41</f>
        <v>Capital Adequacy Returns</v>
      </c>
    </row>
    <row r="23" spans="1:4" ht="12.75">
      <c r="A23" s="94"/>
      <c r="B23" s="94"/>
      <c r="C23" s="380"/>
      <c r="D23" s="4" t="s">
        <v>455</v>
      </c>
    </row>
  </sheetData>
  <sheetProtection password="DF61" sheet="1" objects="1" scenarios="1"/>
  <mergeCells count="6">
    <mergeCell ref="A1:D1"/>
    <mergeCell ref="A9:D9"/>
    <mergeCell ref="A11:D11"/>
    <mergeCell ref="A13:A15"/>
    <mergeCell ref="A8:D8"/>
    <mergeCell ref="A10:D10"/>
  </mergeCells>
  <hyperlinks>
    <hyperlink ref="A1:D1" location="'40.010'!A1" display="'40.010'!A1"/>
  </hyperlinks>
  <printOptions horizontalCentered="1"/>
  <pageMargins left="0.51181102362204722" right="0.51181102362204722" top="0.98425196850393704" bottom="0.59055118110236227" header="0.59055118110236227" footer="0.59055118110236227"/>
  <pageSetup paperSize="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1"/>
  <sheetViews>
    <sheetView zoomScaleNormal="100" workbookViewId="0">
      <selection activeCell="A10" sqref="A10:C10"/>
    </sheetView>
  </sheetViews>
  <sheetFormatPr defaultColWidth="0" defaultRowHeight="0" customHeight="1" zeroHeight="1"/>
  <cols>
    <col min="1" max="1" width="73.77734375" style="93" customWidth="1"/>
    <col min="2" max="2" width="12.77734375" style="93" customWidth="1"/>
    <col min="3" max="3" width="8.77734375" style="93" customWidth="1"/>
    <col min="4" max="4" width="14" style="93" customWidth="1"/>
    <col min="5" max="12" width="0" style="93" hidden="1" customWidth="1"/>
    <col min="13" max="16384" width="8.77734375" style="93" hidden="1"/>
  </cols>
  <sheetData>
    <row r="1" spans="1:12" ht="12.75">
      <c r="A1" s="478">
        <v>40035</v>
      </c>
      <c r="B1" s="511"/>
      <c r="C1" s="511"/>
      <c r="D1" s="511"/>
      <c r="E1" s="115"/>
      <c r="F1" s="115"/>
      <c r="G1" s="115"/>
      <c r="H1" s="115"/>
      <c r="I1" s="115"/>
      <c r="J1" s="115"/>
      <c r="K1" s="115"/>
      <c r="L1" s="115"/>
    </row>
    <row r="2" spans="1:12" ht="12.75">
      <c r="A2" s="486"/>
      <c r="B2" s="486"/>
      <c r="C2" s="486"/>
      <c r="D2" s="486"/>
      <c r="E2" s="121"/>
    </row>
    <row r="3" spans="1:12" ht="12.75">
      <c r="A3" s="97" t="str">
        <f>Cover!$A$14</f>
        <v>Select Name of Insurer/ Financial Holding Company</v>
      </c>
      <c r="B3" s="98"/>
      <c r="C3" s="98"/>
      <c r="D3" s="414" t="s">
        <v>487</v>
      </c>
    </row>
    <row r="4" spans="1:12" ht="12.75">
      <c r="A4" s="99" t="s">
        <v>432</v>
      </c>
      <c r="B4" s="98"/>
      <c r="C4" s="94"/>
      <c r="D4" s="94"/>
    </row>
    <row r="5" spans="1:12" ht="12.75">
      <c r="A5" s="99"/>
      <c r="B5" s="98"/>
      <c r="C5" s="94"/>
      <c r="D5" s="94"/>
    </row>
    <row r="6" spans="1:12" ht="12.75">
      <c r="A6" s="99" t="s">
        <v>1</v>
      </c>
      <c r="B6" s="98"/>
      <c r="C6" s="94"/>
      <c r="D6" s="126"/>
    </row>
    <row r="7" spans="1:12" ht="12.75">
      <c r="A7" s="100" t="s">
        <v>433</v>
      </c>
      <c r="B7" s="101"/>
      <c r="C7" s="94"/>
      <c r="D7" s="12">
        <f>Cover!$A$23</f>
        <v>44196</v>
      </c>
    </row>
    <row r="8" spans="1:12" ht="12.75">
      <c r="A8" s="532"/>
      <c r="B8" s="532"/>
      <c r="C8" s="532"/>
      <c r="D8" s="94"/>
    </row>
    <row r="9" spans="1:12" ht="12.75">
      <c r="A9" s="485" t="s">
        <v>0</v>
      </c>
      <c r="B9" s="486"/>
      <c r="C9" s="486"/>
      <c r="D9" s="111"/>
      <c r="E9" s="115"/>
      <c r="F9" s="115"/>
      <c r="G9" s="115"/>
      <c r="H9" s="115"/>
      <c r="I9" s="115"/>
      <c r="J9" s="115"/>
      <c r="K9" s="115"/>
      <c r="L9" s="115"/>
    </row>
    <row r="10" spans="1:12" ht="12.75">
      <c r="A10" s="533" t="s">
        <v>373</v>
      </c>
      <c r="B10" s="533"/>
      <c r="C10" s="533"/>
      <c r="D10" s="94"/>
    </row>
    <row r="11" spans="1:12" ht="12.75">
      <c r="A11" s="486" t="s">
        <v>165</v>
      </c>
      <c r="B11" s="531"/>
      <c r="C11" s="531"/>
      <c r="D11" s="94"/>
    </row>
    <row r="12" spans="1:12" ht="12.75">
      <c r="A12" s="94"/>
      <c r="B12" s="94"/>
      <c r="C12" s="94"/>
      <c r="D12" s="94"/>
    </row>
    <row r="13" spans="1:12" ht="38.25">
      <c r="A13" s="65" t="s">
        <v>346</v>
      </c>
      <c r="B13" s="65" t="s">
        <v>166</v>
      </c>
      <c r="C13" s="65" t="s">
        <v>77</v>
      </c>
      <c r="D13" s="106" t="s">
        <v>397</v>
      </c>
    </row>
    <row r="14" spans="1:12" ht="12.75">
      <c r="A14" s="6"/>
      <c r="B14" s="17" t="s">
        <v>14</v>
      </c>
      <c r="C14" s="17" t="s">
        <v>16</v>
      </c>
      <c r="D14" s="107" t="s">
        <v>18</v>
      </c>
    </row>
    <row r="15" spans="1:12" ht="12.75">
      <c r="A15" s="22"/>
      <c r="B15" s="107" t="s">
        <v>136</v>
      </c>
      <c r="C15" s="236"/>
      <c r="D15" s="116" t="s">
        <v>136</v>
      </c>
    </row>
    <row r="16" spans="1:12" ht="12.75">
      <c r="A16" s="252" t="s">
        <v>347</v>
      </c>
      <c r="B16" s="237">
        <f>'40.020'!F137+'40.021'!F51</f>
        <v>0</v>
      </c>
      <c r="C16" s="307">
        <v>0.01</v>
      </c>
      <c r="D16" s="118">
        <f>+B16*C16</f>
        <v>0</v>
      </c>
    </row>
    <row r="17" spans="1:4" ht="12.75">
      <c r="A17" s="18" t="s">
        <v>167</v>
      </c>
      <c r="B17" s="44"/>
      <c r="C17" s="47"/>
      <c r="D17" s="305">
        <f>SUM(D16:D16)</f>
        <v>0</v>
      </c>
    </row>
    <row r="18" spans="1:4" ht="12.75">
      <c r="A18" s="94"/>
      <c r="B18" s="94"/>
      <c r="C18" s="94"/>
      <c r="D18" s="94"/>
    </row>
    <row r="19" spans="1:4" s="254" customFormat="1" ht="12.75">
      <c r="A19" s="255"/>
      <c r="B19" s="255"/>
      <c r="C19" s="255"/>
      <c r="D19" s="255"/>
    </row>
    <row r="20" spans="1:4" ht="12.75">
      <c r="A20" s="255"/>
      <c r="B20" s="94"/>
      <c r="C20" s="380"/>
      <c r="D20" s="379" t="str">
        <f>'40.010'!$D$41</f>
        <v>Capital Adequacy Returns</v>
      </c>
    </row>
    <row r="21" spans="1:4" ht="12.75">
      <c r="A21" s="94"/>
      <c r="B21" s="94"/>
      <c r="C21" s="380"/>
      <c r="D21" s="4" t="s">
        <v>456</v>
      </c>
    </row>
  </sheetData>
  <sheetProtection password="DF61" sheet="1" objects="1" scenarios="1"/>
  <mergeCells count="6">
    <mergeCell ref="A1:D1"/>
    <mergeCell ref="A2:D2"/>
    <mergeCell ref="A9:C9"/>
    <mergeCell ref="A11:C11"/>
    <mergeCell ref="A8:C8"/>
    <mergeCell ref="A10:C10"/>
  </mergeCells>
  <hyperlinks>
    <hyperlink ref="A1:D1" location="'40.010'!A1" display="'40.010'!A1"/>
  </hyperlinks>
  <printOptions horizontalCentered="1"/>
  <pageMargins left="0.51181102362204722" right="0.51181102362204722" top="0.98425196850393704" bottom="0.59055118110236227" header="0.59055118110236227" footer="0.59055118110236227"/>
  <pageSetup paperSize="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24"/>
  <sheetViews>
    <sheetView zoomScaleNormal="100" workbookViewId="0">
      <selection activeCell="A23" sqref="A23"/>
    </sheetView>
  </sheetViews>
  <sheetFormatPr defaultColWidth="0" defaultRowHeight="0" customHeight="1" zeroHeight="1"/>
  <cols>
    <col min="1" max="1" width="73.77734375" style="93" customWidth="1"/>
    <col min="2" max="4" width="12.77734375" style="93" customWidth="1"/>
    <col min="5" max="8" width="0" style="93" hidden="1" customWidth="1"/>
    <col min="9" max="16384" width="8.77734375" style="93" hidden="1"/>
  </cols>
  <sheetData>
    <row r="1" spans="1:8" ht="12.75">
      <c r="A1" s="478">
        <v>40036</v>
      </c>
      <c r="B1" s="478"/>
      <c r="C1" s="478"/>
      <c r="D1" s="478"/>
      <c r="E1" s="215"/>
      <c r="F1" s="215"/>
      <c r="G1" s="215"/>
      <c r="H1" s="215"/>
    </row>
    <row r="2" spans="1:8" ht="12.75">
      <c r="A2" s="99"/>
      <c r="B2" s="94"/>
      <c r="C2" s="96"/>
      <c r="D2" s="122"/>
      <c r="F2" s="123"/>
      <c r="H2" s="123"/>
    </row>
    <row r="3" spans="1:8" ht="12.75">
      <c r="A3" s="97" t="str">
        <f>Cover!$A$14</f>
        <v>Select Name of Insurer/ Financial Holding Company</v>
      </c>
      <c r="B3" s="98"/>
      <c r="C3" s="98"/>
      <c r="D3" s="414" t="s">
        <v>487</v>
      </c>
      <c r="E3" s="165"/>
      <c r="F3" s="124"/>
      <c r="G3" s="124"/>
      <c r="H3" s="125"/>
    </row>
    <row r="4" spans="1:8" ht="12.75">
      <c r="A4" s="99" t="s">
        <v>432</v>
      </c>
      <c r="B4" s="98"/>
      <c r="C4" s="94"/>
      <c r="D4" s="94"/>
      <c r="E4" s="165"/>
      <c r="F4" s="124"/>
      <c r="G4" s="124"/>
    </row>
    <row r="5" spans="1:8" ht="12.75">
      <c r="A5" s="99"/>
      <c r="B5" s="98"/>
      <c r="C5" s="94"/>
      <c r="D5" s="94"/>
      <c r="E5" s="165"/>
      <c r="F5" s="124"/>
      <c r="G5" s="124"/>
    </row>
    <row r="6" spans="1:8" ht="12.75">
      <c r="A6" s="99" t="s">
        <v>1</v>
      </c>
      <c r="B6" s="98"/>
      <c r="C6" s="94"/>
      <c r="D6" s="126"/>
      <c r="E6" s="165"/>
      <c r="F6" s="124"/>
      <c r="G6" s="124"/>
    </row>
    <row r="7" spans="1:8" ht="12.75">
      <c r="A7" s="100" t="s">
        <v>433</v>
      </c>
      <c r="B7" s="101"/>
      <c r="C7" s="101"/>
      <c r="D7" s="12">
        <f>Cover!$A$23</f>
        <v>44196</v>
      </c>
      <c r="E7" s="165"/>
      <c r="F7" s="124"/>
      <c r="G7" s="124"/>
    </row>
    <row r="8" spans="1:8" ht="12.75">
      <c r="A8" s="485"/>
      <c r="B8" s="485"/>
      <c r="C8" s="485"/>
      <c r="D8" s="485"/>
      <c r="E8" s="165"/>
      <c r="F8" s="124"/>
      <c r="G8" s="124"/>
      <c r="H8" s="127"/>
    </row>
    <row r="9" spans="1:8" ht="12.75">
      <c r="A9" s="485" t="s">
        <v>0</v>
      </c>
      <c r="B9" s="485"/>
      <c r="C9" s="485"/>
      <c r="D9" s="485"/>
      <c r="E9" s="112"/>
      <c r="F9" s="112"/>
      <c r="G9" s="112"/>
      <c r="H9" s="112"/>
    </row>
    <row r="10" spans="1:8" ht="12.75">
      <c r="A10" s="485" t="s">
        <v>373</v>
      </c>
      <c r="B10" s="485"/>
      <c r="C10" s="485"/>
      <c r="D10" s="485"/>
      <c r="E10" s="112"/>
      <c r="F10" s="112"/>
      <c r="G10" s="112"/>
      <c r="H10" s="112"/>
    </row>
    <row r="11" spans="1:8" ht="12.75">
      <c r="A11" s="534" t="s">
        <v>240</v>
      </c>
      <c r="B11" s="534"/>
      <c r="C11" s="534"/>
      <c r="D11" s="534"/>
      <c r="E11" s="112"/>
      <c r="F11" s="112"/>
      <c r="G11" s="112"/>
      <c r="H11" s="112"/>
    </row>
    <row r="12" spans="1:8" ht="12.75">
      <c r="A12" s="94"/>
      <c r="B12" s="94"/>
      <c r="C12" s="94"/>
      <c r="D12" s="94"/>
    </row>
    <row r="13" spans="1:8" ht="38.25">
      <c r="A13" s="509" t="s">
        <v>171</v>
      </c>
      <c r="B13" s="65" t="s">
        <v>241</v>
      </c>
      <c r="C13" s="65" t="s">
        <v>77</v>
      </c>
      <c r="D13" s="106" t="s">
        <v>397</v>
      </c>
    </row>
    <row r="14" spans="1:8" ht="12.75">
      <c r="A14" s="498"/>
      <c r="B14" s="294" t="s">
        <v>14</v>
      </c>
      <c r="C14" s="294" t="s">
        <v>16</v>
      </c>
      <c r="D14" s="107" t="s">
        <v>18</v>
      </c>
    </row>
    <row r="15" spans="1:8" ht="12.75">
      <c r="A15" s="499"/>
      <c r="B15" s="17" t="s">
        <v>4</v>
      </c>
      <c r="C15" s="17"/>
      <c r="D15" s="107"/>
    </row>
    <row r="16" spans="1:8" ht="12.75">
      <c r="A16" s="22"/>
      <c r="B16" s="44"/>
      <c r="C16" s="43"/>
      <c r="D16" s="216"/>
    </row>
    <row r="17" spans="1:4" ht="14.25">
      <c r="A17" s="20" t="s">
        <v>317</v>
      </c>
      <c r="B17" s="217"/>
      <c r="C17" s="322"/>
      <c r="D17" s="21">
        <f>+B17*C17</f>
        <v>0</v>
      </c>
    </row>
    <row r="18" spans="1:4" ht="12.75">
      <c r="A18" s="218"/>
      <c r="B18" s="48"/>
      <c r="C18" s="323"/>
      <c r="D18" s="21">
        <f>+B18*C18</f>
        <v>0</v>
      </c>
    </row>
    <row r="19" spans="1:4" ht="12.75">
      <c r="A19" s="18" t="s">
        <v>242</v>
      </c>
      <c r="B19" s="44"/>
      <c r="C19" s="43"/>
      <c r="D19" s="64">
        <f>SUM(D17:D18)</f>
        <v>0</v>
      </c>
    </row>
    <row r="20" spans="1:4" ht="12.75">
      <c r="A20" s="167"/>
      <c r="B20" s="219"/>
      <c r="C20" s="220"/>
      <c r="D20" s="221"/>
    </row>
    <row r="21" spans="1:4" ht="12.75">
      <c r="A21" s="94" t="s">
        <v>73</v>
      </c>
      <c r="B21" s="94"/>
      <c r="C21" s="94"/>
      <c r="D21" s="94"/>
    </row>
    <row r="22" spans="1:4" ht="38.25">
      <c r="A22" s="257" t="s">
        <v>545</v>
      </c>
      <c r="B22" s="94"/>
      <c r="C22" s="94"/>
      <c r="D22" s="94"/>
    </row>
    <row r="23" spans="1:4" ht="12.75">
      <c r="A23" s="94"/>
      <c r="B23" s="94"/>
      <c r="C23" s="380"/>
      <c r="D23" s="379" t="str">
        <f>'40.010'!$D$41</f>
        <v>Capital Adequacy Returns</v>
      </c>
    </row>
    <row r="24" spans="1:4" ht="12.75">
      <c r="A24" s="94"/>
      <c r="B24" s="94"/>
      <c r="C24" s="380"/>
      <c r="D24" s="4" t="s">
        <v>457</v>
      </c>
    </row>
  </sheetData>
  <sheetProtection password="DF61" sheet="1" objects="1" scenarios="1"/>
  <mergeCells count="6">
    <mergeCell ref="A1:D1"/>
    <mergeCell ref="A9:D9"/>
    <mergeCell ref="A13:A15"/>
    <mergeCell ref="A8:D8"/>
    <mergeCell ref="A10:D10"/>
    <mergeCell ref="A11:D11"/>
  </mergeCells>
  <hyperlinks>
    <hyperlink ref="A1:D1" location="'40.010'!A1" display="'40.010'!A1"/>
  </hyperlinks>
  <printOptions horizontalCentered="1"/>
  <pageMargins left="0.51181102362204722" right="0.51181102362204722" top="0.98425196850393704" bottom="0.59055118110236227" header="0.59055118110236227" footer="0.59055118110236227"/>
  <pageSetup paperSize="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34"/>
  <sheetViews>
    <sheetView workbookViewId="0">
      <selection activeCell="B16" sqref="B16"/>
    </sheetView>
  </sheetViews>
  <sheetFormatPr defaultColWidth="0" defaultRowHeight="0" customHeight="1" zeroHeight="1"/>
  <cols>
    <col min="1" max="1" width="38.5546875" style="171" customWidth="1"/>
    <col min="2" max="2" width="13.109375" style="171" customWidth="1"/>
    <col min="3" max="3" width="9.109375" style="329" customWidth="1"/>
    <col min="4" max="4" width="12.6640625" style="171" customWidth="1"/>
    <col min="5" max="5" width="0" style="171" hidden="1" customWidth="1"/>
    <col min="6" max="16384" width="6.21875" style="171" hidden="1"/>
  </cols>
  <sheetData>
    <row r="1" spans="1:4" ht="12.75">
      <c r="A1" s="536" t="s">
        <v>379</v>
      </c>
      <c r="B1" s="537"/>
      <c r="C1" s="537"/>
      <c r="D1" s="538"/>
    </row>
    <row r="2" spans="1:4" ht="12.75">
      <c r="A2" s="172"/>
      <c r="B2" s="173"/>
      <c r="C2" s="287"/>
      <c r="D2" s="414" t="s">
        <v>487</v>
      </c>
    </row>
    <row r="3" spans="1:4" ht="12.75">
      <c r="A3" s="539" t="str">
        <f>Cover!$A$14</f>
        <v>Select Name of Insurer/ Financial Holding Company</v>
      </c>
      <c r="B3" s="539"/>
      <c r="C3" s="109"/>
      <c r="D3" s="174"/>
    </row>
    <row r="4" spans="1:4" ht="12.75">
      <c r="A4" s="175" t="s">
        <v>432</v>
      </c>
      <c r="B4" s="176"/>
      <c r="C4" s="109"/>
      <c r="D4" s="174"/>
    </row>
    <row r="5" spans="1:4" ht="12.75">
      <c r="A5" s="175"/>
      <c r="B5" s="176"/>
      <c r="C5" s="324"/>
      <c r="D5" s="174"/>
    </row>
    <row r="6" spans="1:4" ht="12.75">
      <c r="A6" s="99" t="s">
        <v>1</v>
      </c>
      <c r="B6" s="174"/>
      <c r="C6" s="109"/>
      <c r="D6" s="174"/>
    </row>
    <row r="7" spans="1:4" ht="12.75">
      <c r="A7" s="100" t="s">
        <v>433</v>
      </c>
      <c r="B7" s="179"/>
      <c r="C7" s="179"/>
      <c r="D7" s="12">
        <f>Cover!$A$23</f>
        <v>44196</v>
      </c>
    </row>
    <row r="8" spans="1:4" ht="12.75">
      <c r="A8" s="543"/>
      <c r="B8" s="544"/>
      <c r="C8" s="544"/>
      <c r="D8" s="196"/>
    </row>
    <row r="9" spans="1:4" ht="12.75">
      <c r="A9" s="543" t="s">
        <v>0</v>
      </c>
      <c r="B9" s="543"/>
      <c r="C9" s="543"/>
      <c r="D9" s="543"/>
    </row>
    <row r="10" spans="1:4" ht="12.75">
      <c r="A10" s="543" t="s">
        <v>374</v>
      </c>
      <c r="B10" s="543"/>
      <c r="C10" s="543"/>
      <c r="D10" s="543"/>
    </row>
    <row r="11" spans="1:4" ht="12.75">
      <c r="A11" s="540" t="s">
        <v>273</v>
      </c>
      <c r="B11" s="541"/>
      <c r="C11" s="541"/>
      <c r="D11" s="541"/>
    </row>
    <row r="12" spans="1:4" ht="12.75">
      <c r="A12" s="210"/>
      <c r="B12" s="173"/>
      <c r="C12" s="287"/>
      <c r="D12" s="174"/>
    </row>
    <row r="13" spans="1:4" ht="38.25">
      <c r="A13" s="198" t="s">
        <v>274</v>
      </c>
      <c r="B13" s="201" t="s">
        <v>275</v>
      </c>
      <c r="C13" s="201" t="s">
        <v>276</v>
      </c>
      <c r="D13" s="201" t="s">
        <v>408</v>
      </c>
    </row>
    <row r="14" spans="1:4" ht="12.75">
      <c r="A14" s="199"/>
      <c r="B14" s="201" t="s">
        <v>14</v>
      </c>
      <c r="C14" s="201" t="s">
        <v>16</v>
      </c>
      <c r="D14" s="201" t="s">
        <v>18</v>
      </c>
    </row>
    <row r="15" spans="1:4" ht="12.75">
      <c r="A15" s="200"/>
      <c r="B15" s="201" t="s">
        <v>4</v>
      </c>
      <c r="C15" s="201"/>
      <c r="D15" s="201" t="s">
        <v>4</v>
      </c>
    </row>
    <row r="16" spans="1:4" ht="14.25">
      <c r="A16" s="202" t="s">
        <v>312</v>
      </c>
      <c r="B16" s="211"/>
      <c r="C16" s="325">
        <v>0.15</v>
      </c>
      <c r="D16" s="212">
        <f>+B16*C16</f>
        <v>0</v>
      </c>
    </row>
    <row r="17" spans="1:4" ht="12.75">
      <c r="A17" s="202" t="s">
        <v>277</v>
      </c>
      <c r="B17" s="211"/>
      <c r="C17" s="325">
        <v>0.1</v>
      </c>
      <c r="D17" s="212">
        <f t="shared" ref="D17:D22" si="0">+B17*C17</f>
        <v>0</v>
      </c>
    </row>
    <row r="18" spans="1:4" ht="12.75">
      <c r="A18" s="202" t="s">
        <v>278</v>
      </c>
      <c r="B18" s="204"/>
      <c r="C18" s="325">
        <v>0.12</v>
      </c>
      <c r="D18" s="54">
        <f t="shared" si="0"/>
        <v>0</v>
      </c>
    </row>
    <row r="19" spans="1:4" ht="12.75">
      <c r="A19" s="202" t="s">
        <v>279</v>
      </c>
      <c r="B19" s="204"/>
      <c r="C19" s="325">
        <v>0.2</v>
      </c>
      <c r="D19" s="54">
        <f t="shared" si="0"/>
        <v>0</v>
      </c>
    </row>
    <row r="20" spans="1:4" ht="14.25">
      <c r="A20" s="202" t="s">
        <v>313</v>
      </c>
      <c r="B20" s="204"/>
      <c r="C20" s="325">
        <v>0.25</v>
      </c>
      <c r="D20" s="54">
        <f>+B20*C20</f>
        <v>0</v>
      </c>
    </row>
    <row r="21" spans="1:4" ht="14.25">
      <c r="A21" s="202" t="s">
        <v>314</v>
      </c>
      <c r="B21" s="211"/>
      <c r="C21" s="325">
        <v>0.15</v>
      </c>
      <c r="D21" s="212">
        <f t="shared" si="0"/>
        <v>0</v>
      </c>
    </row>
    <row r="22" spans="1:4" ht="12.75">
      <c r="A22" s="202" t="s">
        <v>280</v>
      </c>
      <c r="B22" s="211"/>
      <c r="C22" s="325">
        <v>0.18</v>
      </c>
      <c r="D22" s="212">
        <f t="shared" si="0"/>
        <v>0</v>
      </c>
    </row>
    <row r="23" spans="1:4" ht="12.75">
      <c r="A23" s="205" t="s">
        <v>114</v>
      </c>
      <c r="B23" s="213">
        <f>SUM(B16:B22)</f>
        <v>0</v>
      </c>
      <c r="C23" s="326"/>
      <c r="D23" s="212"/>
    </row>
    <row r="24" spans="1:4" ht="12.75">
      <c r="A24" s="205" t="s">
        <v>281</v>
      </c>
      <c r="B24" s="202"/>
      <c r="C24" s="327"/>
      <c r="D24" s="213">
        <f>SUM(D16:D23)</f>
        <v>0</v>
      </c>
    </row>
    <row r="25" spans="1:4" ht="12.75">
      <c r="A25" s="174"/>
      <c r="B25" s="174"/>
      <c r="C25" s="109"/>
      <c r="D25" s="174"/>
    </row>
    <row r="26" spans="1:4" ht="12.75">
      <c r="A26" s="174"/>
      <c r="B26" s="174"/>
      <c r="C26" s="109"/>
      <c r="D26" s="174"/>
    </row>
    <row r="27" spans="1:4" ht="12.75">
      <c r="A27" s="174" t="s">
        <v>73</v>
      </c>
      <c r="B27" s="174"/>
      <c r="C27" s="109"/>
      <c r="D27" s="174"/>
    </row>
    <row r="28" spans="1:4" ht="26.45" customHeight="1">
      <c r="A28" s="542" t="s">
        <v>315</v>
      </c>
      <c r="B28" s="542"/>
      <c r="C28" s="542"/>
      <c r="D28" s="542"/>
    </row>
    <row r="29" spans="1:4" ht="14.25">
      <c r="A29" s="535" t="s">
        <v>316</v>
      </c>
      <c r="B29" s="535"/>
      <c r="C29" s="535"/>
      <c r="D29" s="535"/>
    </row>
    <row r="30" spans="1:4" ht="14.25">
      <c r="A30" s="535" t="s">
        <v>493</v>
      </c>
      <c r="B30" s="535"/>
      <c r="C30" s="535"/>
      <c r="D30" s="535"/>
    </row>
    <row r="31" spans="1:4" ht="12.75">
      <c r="A31" s="214"/>
      <c r="B31" s="214"/>
      <c r="C31" s="328"/>
      <c r="D31" s="214"/>
    </row>
    <row r="32" spans="1:4" ht="12.75">
      <c r="A32" s="174"/>
      <c r="B32" s="174"/>
      <c r="C32" s="109"/>
      <c r="D32" s="174"/>
    </row>
    <row r="33" spans="1:4" ht="12.75">
      <c r="A33" s="174"/>
      <c r="B33" s="383"/>
      <c r="C33" s="384"/>
      <c r="D33" s="379" t="str">
        <f>'40.010'!$D$41</f>
        <v>Capital Adequacy Returns</v>
      </c>
    </row>
    <row r="34" spans="1:4" ht="12.75">
      <c r="A34" s="174"/>
      <c r="B34" s="383"/>
      <c r="C34" s="384"/>
      <c r="D34" s="385" t="s">
        <v>458</v>
      </c>
    </row>
  </sheetData>
  <sheetProtection password="DF61" sheet="1" objects="1" scenarios="1"/>
  <mergeCells count="9">
    <mergeCell ref="A30:D30"/>
    <mergeCell ref="A1:D1"/>
    <mergeCell ref="A3:B3"/>
    <mergeCell ref="A11:D11"/>
    <mergeCell ref="A28:D28"/>
    <mergeCell ref="A29:D29"/>
    <mergeCell ref="A8:C8"/>
    <mergeCell ref="A9:D9"/>
    <mergeCell ref="A10:D10"/>
  </mergeCells>
  <hyperlinks>
    <hyperlink ref="A1:D1" location="'40.010'!A1" display="40040"/>
  </hyperlinks>
  <printOptions horizontalCentered="1"/>
  <pageMargins left="0.51181102362204722" right="0.51181102362204722" top="0.98425196850393704" bottom="0.59055118110236227" header="0.59055118110236227" footer="0.59055118110236227"/>
  <pageSetup paperSize="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35"/>
  <sheetViews>
    <sheetView workbookViewId="0">
      <selection activeCell="B16" sqref="B16"/>
    </sheetView>
  </sheetViews>
  <sheetFormatPr defaultColWidth="0" defaultRowHeight="12.75" zeroHeight="1"/>
  <cols>
    <col min="1" max="1" width="41.21875" style="171" customWidth="1"/>
    <col min="2" max="2" width="13.109375" style="171" customWidth="1"/>
    <col min="3" max="3" width="6.21875" style="329" customWidth="1"/>
    <col min="4" max="4" width="11.6640625" style="171" customWidth="1"/>
    <col min="5" max="16384" width="6.21875" style="171" hidden="1"/>
  </cols>
  <sheetData>
    <row r="1" spans="1:4">
      <c r="A1" s="536" t="s">
        <v>378</v>
      </c>
      <c r="B1" s="537"/>
      <c r="C1" s="537"/>
      <c r="D1" s="538"/>
    </row>
    <row r="2" spans="1:4">
      <c r="A2" s="172"/>
      <c r="B2" s="173"/>
      <c r="C2" s="287"/>
      <c r="D2" s="414" t="s">
        <v>487</v>
      </c>
    </row>
    <row r="3" spans="1:4">
      <c r="A3" s="539" t="str">
        <f>Cover!$A$14</f>
        <v>Select Name of Insurer/ Financial Holding Company</v>
      </c>
      <c r="B3" s="539"/>
      <c r="C3" s="109"/>
      <c r="D3" s="174"/>
    </row>
    <row r="4" spans="1:4">
      <c r="A4" s="175" t="s">
        <v>432</v>
      </c>
      <c r="B4" s="176"/>
      <c r="C4" s="109"/>
      <c r="D4" s="174"/>
    </row>
    <row r="5" spans="1:4">
      <c r="A5" s="175"/>
      <c r="B5" s="176"/>
      <c r="C5" s="324"/>
      <c r="D5" s="174"/>
    </row>
    <row r="6" spans="1:4">
      <c r="A6" s="99" t="s">
        <v>1</v>
      </c>
      <c r="B6" s="174"/>
      <c r="C6" s="109"/>
      <c r="D6" s="174"/>
    </row>
    <row r="7" spans="1:4">
      <c r="A7" s="100" t="s">
        <v>433</v>
      </c>
      <c r="B7" s="179"/>
      <c r="C7" s="179"/>
      <c r="D7" s="12">
        <f>Cover!$A$23</f>
        <v>44196</v>
      </c>
    </row>
    <row r="8" spans="1:4">
      <c r="A8" s="543"/>
      <c r="B8" s="544"/>
      <c r="C8" s="544"/>
      <c r="D8" s="196"/>
    </row>
    <row r="9" spans="1:4">
      <c r="A9" s="543" t="s">
        <v>0</v>
      </c>
      <c r="B9" s="543"/>
      <c r="C9" s="543"/>
      <c r="D9" s="543"/>
    </row>
    <row r="10" spans="1:4">
      <c r="A10" s="543" t="s">
        <v>374</v>
      </c>
      <c r="B10" s="543"/>
      <c r="C10" s="543"/>
      <c r="D10" s="543"/>
    </row>
    <row r="11" spans="1:4">
      <c r="A11" s="544" t="s">
        <v>282</v>
      </c>
      <c r="B11" s="544"/>
      <c r="C11" s="544"/>
      <c r="D11" s="544"/>
    </row>
    <row r="12" spans="1:4">
      <c r="A12" s="197"/>
      <c r="B12" s="174"/>
      <c r="C12" s="109"/>
      <c r="D12" s="174"/>
    </row>
    <row r="13" spans="1:4" ht="51">
      <c r="A13" s="198" t="s">
        <v>274</v>
      </c>
      <c r="B13" s="201" t="s">
        <v>283</v>
      </c>
      <c r="C13" s="201" t="s">
        <v>284</v>
      </c>
      <c r="D13" s="201" t="s">
        <v>409</v>
      </c>
    </row>
    <row r="14" spans="1:4">
      <c r="A14" s="199"/>
      <c r="B14" s="201" t="s">
        <v>14</v>
      </c>
      <c r="C14" s="201" t="s">
        <v>16</v>
      </c>
      <c r="D14" s="201" t="s">
        <v>18</v>
      </c>
    </row>
    <row r="15" spans="1:4">
      <c r="A15" s="199"/>
      <c r="B15" s="199" t="s">
        <v>4</v>
      </c>
      <c r="C15" s="199"/>
      <c r="D15" s="199" t="s">
        <v>4</v>
      </c>
    </row>
    <row r="16" spans="1:4" ht="14.25">
      <c r="A16" s="202" t="s">
        <v>312</v>
      </c>
      <c r="B16" s="73"/>
      <c r="C16" s="325">
        <v>0.1</v>
      </c>
      <c r="D16" s="203">
        <f t="shared" ref="D16:D22" si="0">B16*C16</f>
        <v>0</v>
      </c>
    </row>
    <row r="17" spans="1:4">
      <c r="A17" s="202" t="s">
        <v>277</v>
      </c>
      <c r="B17" s="73"/>
      <c r="C17" s="325">
        <v>0.1</v>
      </c>
      <c r="D17" s="203">
        <f t="shared" si="0"/>
        <v>0</v>
      </c>
    </row>
    <row r="18" spans="1:4">
      <c r="A18" s="202" t="s">
        <v>278</v>
      </c>
      <c r="B18" s="204"/>
      <c r="C18" s="330">
        <v>0.12</v>
      </c>
      <c r="D18" s="203">
        <f t="shared" si="0"/>
        <v>0</v>
      </c>
    </row>
    <row r="19" spans="1:4">
      <c r="A19" s="202" t="s">
        <v>279</v>
      </c>
      <c r="B19" s="204"/>
      <c r="C19" s="330">
        <v>0.15</v>
      </c>
      <c r="D19" s="203">
        <f t="shared" si="0"/>
        <v>0</v>
      </c>
    </row>
    <row r="20" spans="1:4" ht="14.25">
      <c r="A20" s="202" t="s">
        <v>313</v>
      </c>
      <c r="B20" s="204"/>
      <c r="C20" s="330">
        <v>0.15</v>
      </c>
      <c r="D20" s="203">
        <f t="shared" si="0"/>
        <v>0</v>
      </c>
    </row>
    <row r="21" spans="1:4" ht="14.25">
      <c r="A21" s="202" t="s">
        <v>314</v>
      </c>
      <c r="B21" s="73"/>
      <c r="C21" s="330">
        <v>0.12</v>
      </c>
      <c r="D21" s="203">
        <f t="shared" si="0"/>
        <v>0</v>
      </c>
    </row>
    <row r="22" spans="1:4">
      <c r="A22" s="202" t="s">
        <v>280</v>
      </c>
      <c r="B22" s="73"/>
      <c r="C22" s="330">
        <v>0.12</v>
      </c>
      <c r="D22" s="203">
        <f t="shared" si="0"/>
        <v>0</v>
      </c>
    </row>
    <row r="23" spans="1:4">
      <c r="A23" s="205" t="s">
        <v>114</v>
      </c>
      <c r="B23" s="203">
        <f>SUM(B16:B22)</f>
        <v>0</v>
      </c>
      <c r="C23" s="330"/>
      <c r="D23" s="203"/>
    </row>
    <row r="24" spans="1:4">
      <c r="A24" s="205" t="s">
        <v>285</v>
      </c>
      <c r="B24" s="56"/>
      <c r="C24" s="330"/>
      <c r="D24" s="203">
        <f>SUM(D16:D23)</f>
        <v>0</v>
      </c>
    </row>
    <row r="25" spans="1:4">
      <c r="A25" s="206"/>
      <c r="B25" s="207"/>
      <c r="C25" s="179"/>
      <c r="D25" s="208"/>
    </row>
    <row r="26" spans="1:4">
      <c r="A26" s="174" t="s">
        <v>73</v>
      </c>
      <c r="B26" s="174"/>
      <c r="C26" s="109"/>
      <c r="D26" s="174"/>
    </row>
    <row r="27" spans="1:4">
      <c r="A27" s="209" t="s">
        <v>286</v>
      </c>
      <c r="B27" s="174"/>
      <c r="C27" s="109"/>
      <c r="D27" s="174"/>
    </row>
    <row r="28" spans="1:4">
      <c r="A28" s="542" t="s">
        <v>315</v>
      </c>
      <c r="B28" s="542"/>
      <c r="C28" s="542"/>
      <c r="D28" s="542"/>
    </row>
    <row r="29" spans="1:4" ht="14.25">
      <c r="A29" s="535" t="s">
        <v>316</v>
      </c>
      <c r="B29" s="535"/>
      <c r="C29" s="535"/>
      <c r="D29" s="535"/>
    </row>
    <row r="30" spans="1:4" ht="14.25">
      <c r="A30" s="535" t="s">
        <v>493</v>
      </c>
      <c r="B30" s="535"/>
      <c r="C30" s="535"/>
      <c r="D30" s="535"/>
    </row>
    <row r="31" spans="1:4">
      <c r="A31" s="174"/>
      <c r="B31" s="174"/>
      <c r="C31" s="109"/>
      <c r="D31" s="174"/>
    </row>
    <row r="32" spans="1:4">
      <c r="A32" s="174"/>
      <c r="B32" s="174"/>
      <c r="C32" s="109"/>
      <c r="D32" s="174"/>
    </row>
    <row r="33" spans="1:4">
      <c r="A33" s="174"/>
      <c r="B33" s="383"/>
      <c r="C33" s="384"/>
      <c r="D33" s="379" t="str">
        <f>'40.010'!$D$41</f>
        <v>Capital Adequacy Returns</v>
      </c>
    </row>
    <row r="34" spans="1:4">
      <c r="A34" s="174"/>
      <c r="B34" s="383"/>
      <c r="C34" s="384"/>
      <c r="D34" s="385" t="s">
        <v>459</v>
      </c>
    </row>
    <row r="35" spans="1:4" hidden="1"/>
  </sheetData>
  <sheetProtection password="DF61" sheet="1" objects="1" scenarios="1"/>
  <mergeCells count="9">
    <mergeCell ref="A30:D30"/>
    <mergeCell ref="A1:D1"/>
    <mergeCell ref="A3:B3"/>
    <mergeCell ref="A28:D28"/>
    <mergeCell ref="A29:D29"/>
    <mergeCell ref="A8:C8"/>
    <mergeCell ref="A11:D11"/>
    <mergeCell ref="A10:D10"/>
    <mergeCell ref="A9:D9"/>
  </mergeCells>
  <hyperlinks>
    <hyperlink ref="A1:D1" location="'40.010'!A1" display="40041"/>
  </hyperlinks>
  <printOptions horizontalCentered="1"/>
  <pageMargins left="0.51181102362204722" right="0.51181102362204722" top="0.98425196850393704" bottom="0.59055118110236227" header="0.59055118110236227" footer="0.59055118110236227"/>
  <pageSetup paperSize="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40"/>
  <sheetViews>
    <sheetView zoomScaleNormal="100" workbookViewId="0">
      <selection activeCell="A10" sqref="A10:B10"/>
    </sheetView>
  </sheetViews>
  <sheetFormatPr defaultColWidth="0" defaultRowHeight="0" customHeight="1" zeroHeight="1"/>
  <cols>
    <col min="1" max="1" width="53.109375" style="171" customWidth="1"/>
    <col min="2" max="2" width="18.33203125" style="171" customWidth="1"/>
    <col min="3" max="3" width="6.21875" style="171" hidden="1" customWidth="1"/>
    <col min="4" max="4" width="15.88671875" style="171" hidden="1" customWidth="1"/>
    <col min="5" max="7" width="0" style="171" hidden="1" customWidth="1"/>
    <col min="8" max="16384" width="6.21875" style="171" hidden="1"/>
  </cols>
  <sheetData>
    <row r="1" spans="1:6" ht="12.75">
      <c r="A1" s="536" t="s">
        <v>377</v>
      </c>
      <c r="B1" s="537"/>
      <c r="C1" s="170"/>
      <c r="D1" s="170"/>
    </row>
    <row r="2" spans="1:6" ht="12.75">
      <c r="A2" s="172"/>
      <c r="B2" s="414" t="s">
        <v>487</v>
      </c>
      <c r="C2" s="170"/>
      <c r="D2" s="170"/>
    </row>
    <row r="3" spans="1:6" ht="12.75">
      <c r="A3" s="539" t="str">
        <f>Cover!$A$14</f>
        <v>Select Name of Insurer/ Financial Holding Company</v>
      </c>
      <c r="B3" s="539"/>
    </row>
    <row r="4" spans="1:6" ht="12.75">
      <c r="A4" s="175" t="s">
        <v>432</v>
      </c>
      <c r="B4" s="176"/>
    </row>
    <row r="5" spans="1:6" ht="12.75">
      <c r="A5" s="175"/>
      <c r="B5" s="176"/>
      <c r="C5" s="177"/>
      <c r="D5" s="177"/>
    </row>
    <row r="6" spans="1:6" ht="12.75">
      <c r="A6" s="99" t="s">
        <v>1</v>
      </c>
      <c r="B6" s="174"/>
      <c r="D6" s="178"/>
    </row>
    <row r="7" spans="1:6" ht="12.75">
      <c r="A7" s="100" t="s">
        <v>433</v>
      </c>
      <c r="B7" s="12">
        <f>Cover!$A$23</f>
        <v>44196</v>
      </c>
      <c r="C7" s="178"/>
      <c r="D7" s="178"/>
    </row>
    <row r="8" spans="1:6" ht="12.75">
      <c r="A8" s="543"/>
      <c r="B8" s="544"/>
      <c r="C8" s="178"/>
      <c r="D8" s="178"/>
    </row>
    <row r="9" spans="1:6" ht="12.75">
      <c r="A9" s="543" t="s">
        <v>0</v>
      </c>
      <c r="B9" s="544"/>
      <c r="C9" s="180"/>
      <c r="D9" s="180"/>
      <c r="E9" s="180"/>
      <c r="F9" s="180"/>
    </row>
    <row r="10" spans="1:6" ht="12.75">
      <c r="A10" s="543" t="s">
        <v>374</v>
      </c>
      <c r="B10" s="544"/>
    </row>
    <row r="11" spans="1:6" ht="12.75">
      <c r="A11" s="547" t="s">
        <v>287</v>
      </c>
      <c r="B11" s="547"/>
    </row>
    <row r="12" spans="1:6" ht="12.75">
      <c r="A12" s="181"/>
      <c r="B12" s="182" t="s">
        <v>4</v>
      </c>
    </row>
    <row r="13" spans="1:6" ht="12.75">
      <c r="A13" s="545" t="s">
        <v>550</v>
      </c>
      <c r="B13" s="545"/>
    </row>
    <row r="14" spans="1:6" ht="12.75">
      <c r="A14" s="183" t="s">
        <v>288</v>
      </c>
      <c r="B14" s="184"/>
    </row>
    <row r="15" spans="1:6" ht="12.75">
      <c r="A15" s="183" t="s">
        <v>289</v>
      </c>
      <c r="B15" s="184"/>
    </row>
    <row r="16" spans="1:6" ht="12.75">
      <c r="A16" s="185"/>
      <c r="B16" s="186"/>
    </row>
    <row r="17" spans="1:2" ht="12.75">
      <c r="A17" s="545" t="s">
        <v>290</v>
      </c>
      <c r="B17" s="545"/>
    </row>
    <row r="18" spans="1:2" ht="12.75">
      <c r="A18" s="183" t="s">
        <v>291</v>
      </c>
      <c r="B18" s="187"/>
    </row>
    <row r="19" spans="1:2" ht="12.75">
      <c r="A19" s="183" t="s">
        <v>292</v>
      </c>
      <c r="B19" s="189">
        <f>B15*B18</f>
        <v>0</v>
      </c>
    </row>
    <row r="20" spans="1:2" ht="12.75">
      <c r="A20" s="185"/>
      <c r="B20" s="186"/>
    </row>
    <row r="21" spans="1:2" ht="12.75">
      <c r="A21" s="545" t="s">
        <v>293</v>
      </c>
      <c r="B21" s="545"/>
    </row>
    <row r="22" spans="1:2" ht="12.75">
      <c r="A22" s="183" t="s">
        <v>395</v>
      </c>
      <c r="B22" s="274"/>
    </row>
    <row r="23" spans="1:2" ht="12.75">
      <c r="A23" s="183" t="s">
        <v>294</v>
      </c>
      <c r="B23" s="184"/>
    </row>
    <row r="24" spans="1:2" ht="12.75">
      <c r="A24" s="183" t="s">
        <v>295</v>
      </c>
      <c r="B24" s="184"/>
    </row>
    <row r="25" spans="1:2" ht="14.25">
      <c r="A25" s="183" t="s">
        <v>311</v>
      </c>
      <c r="B25" s="184"/>
    </row>
    <row r="26" spans="1:2" ht="12.75">
      <c r="A26" s="188"/>
      <c r="B26" s="186"/>
    </row>
    <row r="27" spans="1:2" ht="12.75">
      <c r="A27" s="545" t="s">
        <v>296</v>
      </c>
      <c r="B27" s="545"/>
    </row>
    <row r="28" spans="1:2" ht="12.75">
      <c r="A28" s="183" t="s">
        <v>297</v>
      </c>
      <c r="B28" s="189">
        <f>+MAX(B19-B24,0)</f>
        <v>0</v>
      </c>
    </row>
    <row r="29" spans="1:2" ht="12.75">
      <c r="A29" s="183" t="s">
        <v>294</v>
      </c>
      <c r="B29" s="189">
        <f>B23</f>
        <v>0</v>
      </c>
    </row>
    <row r="30" spans="1:2" ht="12.75">
      <c r="A30" s="183" t="s">
        <v>298</v>
      </c>
      <c r="B30" s="189">
        <f>B25</f>
        <v>0</v>
      </c>
    </row>
    <row r="31" spans="1:2" ht="12.75">
      <c r="A31" s="185"/>
      <c r="B31" s="186"/>
    </row>
    <row r="32" spans="1:2" ht="12.75">
      <c r="A32" s="190"/>
      <c r="B32" s="190"/>
    </row>
    <row r="33" spans="1:2" ht="12.75">
      <c r="A33" s="191" t="s">
        <v>299</v>
      </c>
      <c r="B33" s="192">
        <f>SUM(B28:B32)/1.5</f>
        <v>0</v>
      </c>
    </row>
    <row r="34" spans="1:2" ht="12.75">
      <c r="A34" s="190"/>
      <c r="B34" s="190"/>
    </row>
    <row r="35" spans="1:2" ht="12.75">
      <c r="A35" s="190"/>
      <c r="B35" s="190"/>
    </row>
    <row r="36" spans="1:2" ht="12.75">
      <c r="A36" s="190" t="s">
        <v>73</v>
      </c>
      <c r="B36" s="193"/>
    </row>
    <row r="37" spans="1:2" ht="25.5" customHeight="1">
      <c r="A37" s="546" t="s">
        <v>310</v>
      </c>
      <c r="B37" s="546"/>
    </row>
    <row r="38" spans="1:2" ht="12.75">
      <c r="A38" s="194"/>
      <c r="B38" s="195"/>
    </row>
    <row r="39" spans="1:2" ht="12.75">
      <c r="A39" s="386"/>
      <c r="B39" s="379" t="str">
        <f>'40.010'!$D$41</f>
        <v>Capital Adequacy Returns</v>
      </c>
    </row>
    <row r="40" spans="1:2" ht="12.75">
      <c r="A40" s="383"/>
      <c r="B40" s="385" t="s">
        <v>460</v>
      </c>
    </row>
  </sheetData>
  <sheetProtection password="DF61" sheet="1" objects="1" scenarios="1"/>
  <mergeCells count="11">
    <mergeCell ref="A21:B21"/>
    <mergeCell ref="A27:B27"/>
    <mergeCell ref="A37:B37"/>
    <mergeCell ref="A1:B1"/>
    <mergeCell ref="A3:B3"/>
    <mergeCell ref="A9:B9"/>
    <mergeCell ref="A13:B13"/>
    <mergeCell ref="A17:B17"/>
    <mergeCell ref="A8:B8"/>
    <mergeCell ref="A10:B10"/>
    <mergeCell ref="A11:B11"/>
  </mergeCells>
  <hyperlinks>
    <hyperlink ref="A1:B1" location="'40.010'!A1" display="40042"/>
  </hyperlinks>
  <printOptions horizontalCentered="1"/>
  <pageMargins left="0.51181102362204722" right="0.51181102362204722" top="0.98425196850393704" bottom="0.59055118110236227" header="0.59055118110236227" footer="0.59055118110236227"/>
  <pageSetup paperSize="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52"/>
  <sheetViews>
    <sheetView topLeftCell="A7" zoomScaleNormal="100" workbookViewId="0">
      <selection activeCell="A50" sqref="A50"/>
    </sheetView>
  </sheetViews>
  <sheetFormatPr defaultColWidth="0" defaultRowHeight="0" customHeight="1" zeroHeight="1"/>
  <cols>
    <col min="1" max="1" width="20.77734375" style="93" customWidth="1"/>
    <col min="2" max="3" width="12.77734375" style="93" customWidth="1"/>
    <col min="4" max="4" width="8.77734375" style="93" customWidth="1"/>
    <col min="5" max="5" width="20.77734375" style="93" customWidth="1"/>
    <col min="6" max="8" width="12.77734375" style="93" customWidth="1"/>
    <col min="9" max="16384" width="8.77734375" style="93" hidden="1"/>
  </cols>
  <sheetData>
    <row r="1" spans="1:10" ht="12.75">
      <c r="A1" s="478" t="s">
        <v>376</v>
      </c>
      <c r="B1" s="478"/>
      <c r="C1" s="478"/>
      <c r="D1" s="478"/>
      <c r="E1" s="478"/>
      <c r="F1" s="478"/>
      <c r="G1" s="478"/>
      <c r="H1" s="478"/>
    </row>
    <row r="2" spans="1:10" ht="12.75">
      <c r="A2" s="99"/>
      <c r="B2" s="94"/>
      <c r="C2" s="96"/>
      <c r="D2" s="122"/>
      <c r="E2" s="94"/>
      <c r="F2" s="111"/>
      <c r="G2" s="94"/>
      <c r="H2" s="111"/>
    </row>
    <row r="3" spans="1:10" ht="12.75">
      <c r="A3" s="97" t="str">
        <f>Cover!$A$14</f>
        <v>Select Name of Insurer/ Financial Holding Company</v>
      </c>
      <c r="B3" s="98"/>
      <c r="C3" s="98"/>
      <c r="D3" s="94"/>
      <c r="E3" s="94"/>
      <c r="F3" s="154"/>
      <c r="G3" s="154"/>
      <c r="H3" s="414" t="s">
        <v>487</v>
      </c>
    </row>
    <row r="4" spans="1:10" ht="12.75">
      <c r="A4" s="99" t="s">
        <v>432</v>
      </c>
      <c r="B4" s="98"/>
      <c r="C4" s="94"/>
      <c r="D4" s="94"/>
      <c r="E4" s="94"/>
      <c r="F4" s="154"/>
      <c r="G4" s="154"/>
      <c r="H4" s="94"/>
    </row>
    <row r="5" spans="1:10" ht="12.75">
      <c r="A5" s="99"/>
      <c r="B5" s="98"/>
      <c r="C5" s="94"/>
      <c r="D5" s="94"/>
      <c r="E5" s="94"/>
      <c r="F5" s="154"/>
      <c r="G5" s="154"/>
      <c r="H5" s="94"/>
    </row>
    <row r="6" spans="1:10" ht="12.75">
      <c r="A6" s="99" t="s">
        <v>1</v>
      </c>
      <c r="B6" s="98"/>
      <c r="C6" s="94"/>
      <c r="D6" s="126"/>
      <c r="E6" s="94"/>
      <c r="F6" s="154"/>
      <c r="G6" s="154"/>
      <c r="H6" s="94"/>
    </row>
    <row r="7" spans="1:10" ht="12.75">
      <c r="A7" s="100" t="s">
        <v>433</v>
      </c>
      <c r="B7" s="101"/>
      <c r="C7" s="101"/>
      <c r="D7" s="94"/>
      <c r="E7" s="94"/>
      <c r="F7" s="154"/>
      <c r="G7" s="12">
        <f>Cover!$A$23</f>
        <v>44196</v>
      </c>
      <c r="H7" s="94"/>
    </row>
    <row r="8" spans="1:10" ht="12.75">
      <c r="A8" s="102"/>
      <c r="B8" s="98"/>
      <c r="C8" s="98"/>
      <c r="D8" s="98"/>
      <c r="E8" s="94"/>
      <c r="F8" s="154"/>
      <c r="G8" s="154"/>
      <c r="H8" s="156"/>
    </row>
    <row r="9" spans="1:10" ht="12.75">
      <c r="A9" s="485" t="s">
        <v>0</v>
      </c>
      <c r="B9" s="485"/>
      <c r="C9" s="485"/>
      <c r="D9" s="485"/>
      <c r="E9" s="486"/>
      <c r="F9" s="486"/>
      <c r="G9" s="486"/>
      <c r="H9" s="486"/>
    </row>
    <row r="10" spans="1:10" ht="12.75">
      <c r="A10" s="104"/>
      <c r="B10" s="104"/>
      <c r="C10" s="104"/>
      <c r="D10" s="104"/>
      <c r="E10" s="111"/>
      <c r="F10" s="111"/>
      <c r="G10" s="111"/>
      <c r="H10" s="111"/>
    </row>
    <row r="11" spans="1:10" ht="15" customHeight="1">
      <c r="A11" s="502" t="s">
        <v>243</v>
      </c>
      <c r="B11" s="502"/>
      <c r="C11" s="502"/>
      <c r="D11" s="502"/>
      <c r="E11" s="502"/>
      <c r="F11" s="502"/>
      <c r="G11" s="502"/>
      <c r="H11" s="502"/>
    </row>
    <row r="12" spans="1:10" ht="12.75">
      <c r="A12" s="104"/>
      <c r="B12" s="104"/>
      <c r="C12" s="104"/>
      <c r="D12" s="104"/>
      <c r="E12" s="111"/>
      <c r="F12" s="111"/>
      <c r="G12" s="111"/>
      <c r="H12" s="111"/>
    </row>
    <row r="13" spans="1:10" ht="14.25">
      <c r="A13" s="157" t="s">
        <v>508</v>
      </c>
      <c r="B13" s="108"/>
      <c r="C13" s="108"/>
      <c r="D13" s="108"/>
      <c r="E13" s="111"/>
      <c r="F13" s="111"/>
      <c r="G13" s="111"/>
      <c r="H13" s="111"/>
      <c r="J13" s="93" t="s">
        <v>355</v>
      </c>
    </row>
    <row r="14" spans="1:10" ht="12.75">
      <c r="A14" s="167"/>
      <c r="B14" s="98"/>
      <c r="C14" s="98"/>
      <c r="D14" s="98"/>
      <c r="E14" s="111"/>
      <c r="F14" s="111"/>
      <c r="G14" s="111"/>
      <c r="H14" s="111"/>
      <c r="J14" s="93" t="s">
        <v>356</v>
      </c>
    </row>
    <row r="15" spans="1:10" ht="25.5">
      <c r="A15" s="548" t="s">
        <v>244</v>
      </c>
      <c r="B15" s="141" t="s">
        <v>245</v>
      </c>
      <c r="C15" s="141" t="s">
        <v>246</v>
      </c>
      <c r="D15" s="548" t="s">
        <v>348</v>
      </c>
      <c r="E15" s="548" t="s">
        <v>247</v>
      </c>
      <c r="F15" s="159" t="s">
        <v>248</v>
      </c>
      <c r="G15" s="159" t="s">
        <v>249</v>
      </c>
      <c r="H15" s="141" t="s">
        <v>394</v>
      </c>
    </row>
    <row r="16" spans="1:10" ht="12.75">
      <c r="A16" s="548"/>
      <c r="B16" s="159" t="s">
        <v>250</v>
      </c>
      <c r="C16" s="159" t="s">
        <v>250</v>
      </c>
      <c r="D16" s="548"/>
      <c r="E16" s="548"/>
      <c r="F16" s="159" t="s">
        <v>4</v>
      </c>
      <c r="G16" s="159" t="s">
        <v>4</v>
      </c>
      <c r="H16" s="159" t="s">
        <v>4</v>
      </c>
    </row>
    <row r="17" spans="1:8" ht="12.75">
      <c r="A17" s="160"/>
      <c r="B17" s="168"/>
      <c r="C17" s="160"/>
      <c r="D17" s="160"/>
      <c r="E17" s="160"/>
      <c r="F17" s="160"/>
      <c r="G17" s="160"/>
      <c r="H17" s="169">
        <f>IF(G17&gt;F17,G17-F17,0)</f>
        <v>0</v>
      </c>
    </row>
    <row r="18" spans="1:8" s="254" customFormat="1" ht="12.75">
      <c r="A18" s="354"/>
      <c r="B18" s="355"/>
      <c r="C18" s="356"/>
      <c r="D18" s="354"/>
      <c r="E18" s="356"/>
      <c r="F18" s="357"/>
      <c r="G18" s="357"/>
      <c r="H18" s="169">
        <f t="shared" ref="H18:H45" si="0">IF(G18&gt;F18,G18-F18,0)</f>
        <v>0</v>
      </c>
    </row>
    <row r="19" spans="1:8" s="254" customFormat="1" ht="12.75">
      <c r="A19" s="354"/>
      <c r="B19" s="355"/>
      <c r="C19" s="356"/>
      <c r="D19" s="354"/>
      <c r="E19" s="356"/>
      <c r="F19" s="357"/>
      <c r="G19" s="357"/>
      <c r="H19" s="169">
        <f t="shared" si="0"/>
        <v>0</v>
      </c>
    </row>
    <row r="20" spans="1:8" s="254" customFormat="1" ht="12.75">
      <c r="A20" s="354"/>
      <c r="B20" s="355"/>
      <c r="C20" s="356"/>
      <c r="D20" s="354"/>
      <c r="E20" s="356"/>
      <c r="F20" s="357"/>
      <c r="G20" s="357"/>
      <c r="H20" s="169">
        <f t="shared" si="0"/>
        <v>0</v>
      </c>
    </row>
    <row r="21" spans="1:8" s="254" customFormat="1" ht="12.75">
      <c r="A21" s="354"/>
      <c r="B21" s="355"/>
      <c r="C21" s="356"/>
      <c r="D21" s="354"/>
      <c r="E21" s="356"/>
      <c r="F21" s="357"/>
      <c r="G21" s="357"/>
      <c r="H21" s="169">
        <f t="shared" si="0"/>
        <v>0</v>
      </c>
    </row>
    <row r="22" spans="1:8" s="254" customFormat="1" ht="12.75">
      <c r="A22" s="358"/>
      <c r="B22" s="355"/>
      <c r="C22" s="356"/>
      <c r="D22" s="354"/>
      <c r="E22" s="356"/>
      <c r="F22" s="357"/>
      <c r="G22" s="357"/>
      <c r="H22" s="169">
        <f t="shared" si="0"/>
        <v>0</v>
      </c>
    </row>
    <row r="23" spans="1:8" s="254" customFormat="1" ht="12.75">
      <c r="A23" s="358"/>
      <c r="B23" s="355"/>
      <c r="C23" s="356"/>
      <c r="D23" s="354"/>
      <c r="E23" s="356"/>
      <c r="F23" s="357"/>
      <c r="G23" s="357"/>
      <c r="H23" s="169">
        <f t="shared" si="0"/>
        <v>0</v>
      </c>
    </row>
    <row r="24" spans="1:8" s="254" customFormat="1" ht="12.75">
      <c r="A24" s="358"/>
      <c r="B24" s="355"/>
      <c r="C24" s="356"/>
      <c r="D24" s="354"/>
      <c r="E24" s="356"/>
      <c r="F24" s="357"/>
      <c r="G24" s="357"/>
      <c r="H24" s="169">
        <f t="shared" si="0"/>
        <v>0</v>
      </c>
    </row>
    <row r="25" spans="1:8" s="254" customFormat="1" ht="12.75">
      <c r="A25" s="358"/>
      <c r="B25" s="355"/>
      <c r="C25" s="356"/>
      <c r="D25" s="354"/>
      <c r="E25" s="356"/>
      <c r="F25" s="357"/>
      <c r="G25" s="357"/>
      <c r="H25" s="169">
        <f t="shared" si="0"/>
        <v>0</v>
      </c>
    </row>
    <row r="26" spans="1:8" s="254" customFormat="1" ht="12.75">
      <c r="A26" s="358"/>
      <c r="B26" s="355"/>
      <c r="C26" s="356"/>
      <c r="D26" s="356"/>
      <c r="E26" s="356"/>
      <c r="F26" s="357"/>
      <c r="G26" s="357"/>
      <c r="H26" s="169">
        <f t="shared" si="0"/>
        <v>0</v>
      </c>
    </row>
    <row r="27" spans="1:8" s="254" customFormat="1" ht="12.75">
      <c r="A27" s="358"/>
      <c r="B27" s="355"/>
      <c r="C27" s="356"/>
      <c r="D27" s="356"/>
      <c r="E27" s="356"/>
      <c r="F27" s="357"/>
      <c r="G27" s="357"/>
      <c r="H27" s="169">
        <f t="shared" si="0"/>
        <v>0</v>
      </c>
    </row>
    <row r="28" spans="1:8" s="254" customFormat="1" ht="12.75">
      <c r="A28" s="358"/>
      <c r="B28" s="355"/>
      <c r="C28" s="356"/>
      <c r="D28" s="356"/>
      <c r="E28" s="356"/>
      <c r="F28" s="357"/>
      <c r="G28" s="357"/>
      <c r="H28" s="169">
        <f t="shared" si="0"/>
        <v>0</v>
      </c>
    </row>
    <row r="29" spans="1:8" s="254" customFormat="1" ht="12.75">
      <c r="A29" s="358"/>
      <c r="B29" s="355"/>
      <c r="C29" s="356"/>
      <c r="D29" s="356"/>
      <c r="E29" s="356"/>
      <c r="F29" s="357"/>
      <c r="G29" s="357"/>
      <c r="H29" s="169">
        <f t="shared" si="0"/>
        <v>0</v>
      </c>
    </row>
    <row r="30" spans="1:8" s="254" customFormat="1" ht="12.75">
      <c r="A30" s="358"/>
      <c r="B30" s="355"/>
      <c r="C30" s="356"/>
      <c r="D30" s="356"/>
      <c r="E30" s="356"/>
      <c r="F30" s="357"/>
      <c r="G30" s="357"/>
      <c r="H30" s="169">
        <f t="shared" si="0"/>
        <v>0</v>
      </c>
    </row>
    <row r="31" spans="1:8" s="254" customFormat="1" ht="12.75">
      <c r="A31" s="358"/>
      <c r="B31" s="355"/>
      <c r="C31" s="356"/>
      <c r="D31" s="356"/>
      <c r="E31" s="356"/>
      <c r="F31" s="357"/>
      <c r="G31" s="357"/>
      <c r="H31" s="169">
        <f t="shared" si="0"/>
        <v>0</v>
      </c>
    </row>
    <row r="32" spans="1:8" s="254" customFormat="1" ht="12.75">
      <c r="A32" s="358"/>
      <c r="B32" s="355"/>
      <c r="C32" s="356"/>
      <c r="D32" s="356"/>
      <c r="E32" s="356"/>
      <c r="F32" s="357"/>
      <c r="G32" s="357"/>
      <c r="H32" s="169">
        <f t="shared" si="0"/>
        <v>0</v>
      </c>
    </row>
    <row r="33" spans="1:8" s="254" customFormat="1" ht="12.75">
      <c r="A33" s="358"/>
      <c r="B33" s="355"/>
      <c r="C33" s="356"/>
      <c r="D33" s="356"/>
      <c r="E33" s="356"/>
      <c r="F33" s="357"/>
      <c r="G33" s="357"/>
      <c r="H33" s="169">
        <f t="shared" si="0"/>
        <v>0</v>
      </c>
    </row>
    <row r="34" spans="1:8" s="254" customFormat="1" ht="12.75">
      <c r="A34" s="358"/>
      <c r="B34" s="355"/>
      <c r="C34" s="356"/>
      <c r="D34" s="356"/>
      <c r="E34" s="356"/>
      <c r="F34" s="357"/>
      <c r="G34" s="357"/>
      <c r="H34" s="169">
        <f t="shared" si="0"/>
        <v>0</v>
      </c>
    </row>
    <row r="35" spans="1:8" s="254" customFormat="1" ht="12.75">
      <c r="A35" s="358"/>
      <c r="B35" s="355"/>
      <c r="C35" s="356"/>
      <c r="D35" s="356"/>
      <c r="E35" s="356"/>
      <c r="F35" s="357"/>
      <c r="G35" s="357"/>
      <c r="H35" s="169">
        <f t="shared" si="0"/>
        <v>0</v>
      </c>
    </row>
    <row r="36" spans="1:8" s="254" customFormat="1" ht="12.75">
      <c r="A36" s="358"/>
      <c r="B36" s="355"/>
      <c r="C36" s="356"/>
      <c r="D36" s="356"/>
      <c r="E36" s="356"/>
      <c r="F36" s="357"/>
      <c r="G36" s="357"/>
      <c r="H36" s="169">
        <f t="shared" si="0"/>
        <v>0</v>
      </c>
    </row>
    <row r="37" spans="1:8" s="254" customFormat="1" ht="12.75">
      <c r="A37" s="358"/>
      <c r="B37" s="355"/>
      <c r="C37" s="356"/>
      <c r="D37" s="356"/>
      <c r="E37" s="356"/>
      <c r="F37" s="357"/>
      <c r="G37" s="357"/>
      <c r="H37" s="169">
        <f t="shared" si="0"/>
        <v>0</v>
      </c>
    </row>
    <row r="38" spans="1:8" s="254" customFormat="1" ht="12.75">
      <c r="A38" s="358"/>
      <c r="B38" s="356"/>
      <c r="C38" s="356"/>
      <c r="D38" s="356"/>
      <c r="E38" s="356"/>
      <c r="F38" s="357"/>
      <c r="G38" s="357"/>
      <c r="H38" s="169">
        <f t="shared" si="0"/>
        <v>0</v>
      </c>
    </row>
    <row r="39" spans="1:8" ht="12.75">
      <c r="A39" s="358"/>
      <c r="B39" s="356"/>
      <c r="C39" s="356"/>
      <c r="D39" s="356"/>
      <c r="E39" s="356"/>
      <c r="F39" s="357"/>
      <c r="G39" s="357"/>
      <c r="H39" s="169">
        <f t="shared" si="0"/>
        <v>0</v>
      </c>
    </row>
    <row r="40" spans="1:8" ht="12.75">
      <c r="A40" s="358"/>
      <c r="B40" s="356"/>
      <c r="C40" s="356"/>
      <c r="D40" s="356"/>
      <c r="E40" s="356"/>
      <c r="F40" s="357"/>
      <c r="G40" s="357"/>
      <c r="H40" s="169">
        <f t="shared" si="0"/>
        <v>0</v>
      </c>
    </row>
    <row r="41" spans="1:8" ht="12.75">
      <c r="A41" s="359"/>
      <c r="B41" s="356"/>
      <c r="C41" s="356"/>
      <c r="D41" s="356"/>
      <c r="E41" s="356"/>
      <c r="F41" s="357"/>
      <c r="G41" s="357"/>
      <c r="H41" s="169">
        <f t="shared" si="0"/>
        <v>0</v>
      </c>
    </row>
    <row r="42" spans="1:8" ht="12.75">
      <c r="A42" s="356"/>
      <c r="B42" s="356"/>
      <c r="C42" s="356"/>
      <c r="D42" s="356"/>
      <c r="E42" s="356"/>
      <c r="F42" s="357"/>
      <c r="G42" s="357"/>
      <c r="H42" s="169">
        <f t="shared" si="0"/>
        <v>0</v>
      </c>
    </row>
    <row r="43" spans="1:8" ht="12.75">
      <c r="A43" s="160"/>
      <c r="B43" s="160"/>
      <c r="C43" s="160"/>
      <c r="D43" s="160"/>
      <c r="E43" s="160"/>
      <c r="F43" s="48"/>
      <c r="G43" s="48"/>
      <c r="H43" s="169">
        <f t="shared" si="0"/>
        <v>0</v>
      </c>
    </row>
    <row r="44" spans="1:8" ht="12.75">
      <c r="A44" s="160"/>
      <c r="B44" s="160"/>
      <c r="C44" s="160"/>
      <c r="D44" s="160"/>
      <c r="E44" s="160"/>
      <c r="F44" s="48"/>
      <c r="G44" s="48"/>
      <c r="H44" s="169">
        <f t="shared" si="0"/>
        <v>0</v>
      </c>
    </row>
    <row r="45" spans="1:8" ht="12.75">
      <c r="A45" s="160"/>
      <c r="B45" s="160"/>
      <c r="C45" s="160"/>
      <c r="D45" s="160"/>
      <c r="E45" s="160"/>
      <c r="F45" s="48"/>
      <c r="G45" s="48"/>
      <c r="H45" s="169">
        <f t="shared" si="0"/>
        <v>0</v>
      </c>
    </row>
    <row r="46" spans="1:8" ht="12.75">
      <c r="A46" s="487" t="s">
        <v>114</v>
      </c>
      <c r="B46" s="487"/>
      <c r="C46" s="487"/>
      <c r="D46" s="487"/>
      <c r="E46" s="487"/>
      <c r="F46" s="487"/>
      <c r="G46" s="487"/>
      <c r="H46" s="163">
        <f>SUM(H17:H45)</f>
        <v>0</v>
      </c>
    </row>
    <row r="47" spans="1:8" ht="12.75">
      <c r="A47" s="94"/>
      <c r="B47" s="94"/>
      <c r="C47" s="94"/>
      <c r="D47" s="94"/>
      <c r="E47" s="94"/>
      <c r="F47" s="94"/>
      <c r="G47" s="94"/>
      <c r="H47" s="94"/>
    </row>
    <row r="48" spans="1:8" s="254" customFormat="1" ht="12.75">
      <c r="A48" s="255" t="s">
        <v>138</v>
      </c>
      <c r="B48" s="255"/>
      <c r="C48" s="255"/>
      <c r="D48" s="255"/>
      <c r="E48" s="255"/>
      <c r="F48" s="255"/>
      <c r="G48" s="255"/>
      <c r="H48" s="255"/>
    </row>
    <row r="49" spans="1:8" s="254" customFormat="1" ht="14.25">
      <c r="A49" s="255" t="s">
        <v>546</v>
      </c>
      <c r="B49" s="255"/>
      <c r="C49" s="255"/>
      <c r="D49" s="255"/>
      <c r="E49" s="255"/>
      <c r="F49" s="255"/>
      <c r="G49" s="255"/>
      <c r="H49" s="255"/>
    </row>
    <row r="50" spans="1:8" ht="12.75">
      <c r="A50" s="256"/>
      <c r="B50" s="94"/>
      <c r="C50" s="94"/>
      <c r="D50" s="94"/>
      <c r="E50" s="94"/>
      <c r="F50" s="94"/>
      <c r="G50" s="94"/>
      <c r="H50" s="94"/>
    </row>
    <row r="51" spans="1:8" ht="12.75">
      <c r="A51" s="98"/>
      <c r="B51" s="94"/>
      <c r="C51" s="94"/>
      <c r="D51" s="94"/>
      <c r="E51" s="94"/>
      <c r="F51" s="94"/>
      <c r="G51" s="380"/>
      <c r="H51" s="379" t="str">
        <f>'40.010'!$D$41</f>
        <v>Capital Adequacy Returns</v>
      </c>
    </row>
    <row r="52" spans="1:8" ht="12.75">
      <c r="A52" s="94"/>
      <c r="B52" s="108"/>
      <c r="C52" s="94"/>
      <c r="D52" s="94"/>
      <c r="E52" s="94"/>
      <c r="F52" s="94"/>
      <c r="G52" s="380"/>
      <c r="H52" s="4" t="s">
        <v>461</v>
      </c>
    </row>
  </sheetData>
  <sheetProtection password="DF61" sheet="1" objects="1" scenarios="1"/>
  <mergeCells count="7">
    <mergeCell ref="A46:G46"/>
    <mergeCell ref="A1:H1"/>
    <mergeCell ref="A9:H9"/>
    <mergeCell ref="A15:A16"/>
    <mergeCell ref="D15:D16"/>
    <mergeCell ref="E15:E16"/>
    <mergeCell ref="A11:H11"/>
  </mergeCells>
  <dataValidations count="1">
    <dataValidation type="list" allowBlank="1" showInputMessage="1" showErrorMessage="1" sqref="D17:D44">
      <formula1>$J$13:$J$14</formula1>
    </dataValidation>
  </dataValidations>
  <hyperlinks>
    <hyperlink ref="A1:H1" location="'40.010'!A1" display="40050"/>
  </hyperlinks>
  <printOptions horizontalCentered="1"/>
  <pageMargins left="0.51181102362204722" right="0.51181102362204722" top="0.98425196850393704" bottom="0.59055118110236227" header="0.59055118110236227" footer="0.59055118110236227"/>
  <pageSetup paperSize="5" scale="6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67"/>
  <sheetViews>
    <sheetView topLeftCell="A140" zoomScaleNormal="100" workbookViewId="0">
      <selection activeCell="A167" sqref="A167"/>
    </sheetView>
  </sheetViews>
  <sheetFormatPr defaultColWidth="0" defaultRowHeight="0" customHeight="1" zeroHeight="1"/>
  <cols>
    <col min="1" max="1" width="36.77734375" style="93" customWidth="1"/>
    <col min="2" max="3" width="15.77734375" style="93" customWidth="1"/>
    <col min="4" max="4" width="15.77734375" style="254" customWidth="1"/>
    <col min="5" max="5" width="5.33203125" style="98" customWidth="1"/>
    <col min="6" max="6" width="15.77734375" style="93" customWidth="1"/>
    <col min="7" max="11" width="0" style="93" hidden="1" customWidth="1"/>
    <col min="12" max="16384" width="8.77734375" style="93" hidden="1"/>
  </cols>
  <sheetData>
    <row r="1" spans="1:10" ht="12.75">
      <c r="A1" s="478">
        <v>40051</v>
      </c>
      <c r="B1" s="511"/>
      <c r="C1" s="511"/>
      <c r="D1" s="511"/>
      <c r="E1" s="511"/>
      <c r="F1" s="511"/>
      <c r="G1" s="121"/>
      <c r="H1" s="121"/>
      <c r="I1" s="121"/>
      <c r="J1" s="121"/>
    </row>
    <row r="2" spans="1:10" ht="12.75">
      <c r="A2" s="99"/>
      <c r="B2" s="94"/>
      <c r="C2" s="96"/>
      <c r="D2" s="292"/>
      <c r="E2" s="293"/>
      <c r="F2" s="414" t="s">
        <v>487</v>
      </c>
      <c r="H2" s="123"/>
      <c r="J2" s="123"/>
    </row>
    <row r="3" spans="1:10" ht="12.75">
      <c r="A3" s="97" t="str">
        <f>Cover!$A$14</f>
        <v>Select Name of Insurer/ Financial Holding Company</v>
      </c>
      <c r="B3" s="98"/>
      <c r="C3" s="98"/>
      <c r="D3" s="98"/>
      <c r="F3" s="94"/>
      <c r="G3" s="165"/>
      <c r="H3" s="124"/>
      <c r="I3" s="124"/>
      <c r="J3" s="125"/>
    </row>
    <row r="4" spans="1:10" ht="12.75">
      <c r="A4" s="99" t="s">
        <v>432</v>
      </c>
      <c r="B4" s="98"/>
      <c r="C4" s="94"/>
      <c r="D4" s="255"/>
      <c r="F4" s="94"/>
      <c r="G4" s="165"/>
      <c r="H4" s="124"/>
      <c r="I4" s="124"/>
    </row>
    <row r="5" spans="1:10" ht="12.75">
      <c r="A5" s="99"/>
      <c r="B5" s="98"/>
      <c r="C5" s="94"/>
      <c r="D5" s="255"/>
      <c r="F5" s="94"/>
      <c r="G5" s="165"/>
      <c r="H5" s="124"/>
      <c r="I5" s="124"/>
    </row>
    <row r="6" spans="1:10" ht="12.75">
      <c r="A6" s="99" t="s">
        <v>1</v>
      </c>
      <c r="B6" s="98"/>
      <c r="C6" s="94"/>
      <c r="D6" s="255"/>
      <c r="F6" s="126"/>
      <c r="G6" s="165"/>
      <c r="H6" s="124"/>
      <c r="I6" s="124"/>
    </row>
    <row r="7" spans="1:10" ht="12.75">
      <c r="A7" s="100" t="s">
        <v>433</v>
      </c>
      <c r="B7" s="101"/>
      <c r="C7" s="101"/>
      <c r="D7" s="293"/>
      <c r="E7" s="293"/>
      <c r="F7" s="12">
        <f>Cover!$A$23</f>
        <v>44196</v>
      </c>
      <c r="G7" s="165"/>
      <c r="H7" s="124"/>
      <c r="I7" s="124"/>
    </row>
    <row r="8" spans="1:10" ht="12.75">
      <c r="A8" s="102"/>
      <c r="B8" s="98"/>
      <c r="C8" s="98"/>
      <c r="D8" s="98"/>
      <c r="F8" s="98"/>
      <c r="G8" s="165"/>
      <c r="H8" s="124"/>
      <c r="I8" s="124"/>
      <c r="J8" s="127"/>
    </row>
    <row r="9" spans="1:10" ht="12.75">
      <c r="A9" s="485" t="s">
        <v>0</v>
      </c>
      <c r="B9" s="485"/>
      <c r="C9" s="485"/>
      <c r="D9" s="485"/>
      <c r="E9" s="485"/>
      <c r="F9" s="485"/>
      <c r="G9" s="128"/>
      <c r="H9" s="128"/>
      <c r="I9" s="128"/>
      <c r="J9" s="128"/>
    </row>
    <row r="10" spans="1:10" ht="12.75">
      <c r="A10" s="94"/>
      <c r="B10" s="94"/>
      <c r="C10" s="94"/>
      <c r="D10" s="255"/>
      <c r="F10" s="94"/>
    </row>
    <row r="11" spans="1:10" ht="12.75">
      <c r="A11" s="502" t="s">
        <v>251</v>
      </c>
      <c r="B11" s="502"/>
      <c r="C11" s="502"/>
      <c r="D11" s="502"/>
      <c r="E11" s="502"/>
      <c r="F11" s="502"/>
    </row>
    <row r="12" spans="1:10" ht="12.75">
      <c r="A12" s="98"/>
      <c r="B12" s="98"/>
      <c r="C12" s="98"/>
      <c r="D12" s="98"/>
      <c r="F12" s="98"/>
    </row>
    <row r="13" spans="1:10" ht="14.25">
      <c r="A13" s="167" t="s">
        <v>509</v>
      </c>
      <c r="B13" s="98"/>
      <c r="C13" s="98"/>
      <c r="D13" s="98"/>
      <c r="F13" s="98"/>
    </row>
    <row r="14" spans="1:10" ht="38.25">
      <c r="A14" s="266"/>
      <c r="B14" s="266"/>
      <c r="C14" s="266"/>
      <c r="D14" s="344"/>
      <c r="F14" s="295" t="s">
        <v>384</v>
      </c>
    </row>
    <row r="15" spans="1:10" ht="12.75">
      <c r="A15" s="548" t="s">
        <v>252</v>
      </c>
      <c r="B15" s="159" t="s">
        <v>253</v>
      </c>
      <c r="C15" s="159" t="s">
        <v>254</v>
      </c>
      <c r="D15" s="299" t="s">
        <v>135</v>
      </c>
      <c r="E15" s="298"/>
      <c r="F15" s="159" t="s">
        <v>135</v>
      </c>
    </row>
    <row r="16" spans="1:10" ht="12.75">
      <c r="A16" s="548"/>
      <c r="B16" s="159" t="s">
        <v>250</v>
      </c>
      <c r="C16" s="288" t="s">
        <v>250</v>
      </c>
      <c r="D16" s="299" t="s">
        <v>4</v>
      </c>
      <c r="E16" s="298"/>
      <c r="F16" s="159" t="s">
        <v>4</v>
      </c>
    </row>
    <row r="17" spans="1:6" ht="12.75">
      <c r="A17" s="160"/>
      <c r="B17" s="160"/>
      <c r="C17" s="160"/>
      <c r="D17" s="50">
        <v>0</v>
      </c>
      <c r="F17" s="50">
        <v>0</v>
      </c>
    </row>
    <row r="18" spans="1:6" s="254" customFormat="1" ht="12.75">
      <c r="A18" s="160"/>
      <c r="B18" s="160"/>
      <c r="C18" s="160"/>
      <c r="D18" s="50">
        <v>0</v>
      </c>
      <c r="E18" s="98"/>
      <c r="F18" s="50">
        <v>0</v>
      </c>
    </row>
    <row r="19" spans="1:6" s="254" customFormat="1" ht="12.75">
      <c r="A19" s="160"/>
      <c r="B19" s="160"/>
      <c r="C19" s="160"/>
      <c r="D19" s="50">
        <v>0</v>
      </c>
      <c r="E19" s="98"/>
      <c r="F19" s="50">
        <v>0</v>
      </c>
    </row>
    <row r="20" spans="1:6" s="254" customFormat="1" ht="12.75">
      <c r="A20" s="160"/>
      <c r="B20" s="160"/>
      <c r="C20" s="160"/>
      <c r="D20" s="50">
        <v>0</v>
      </c>
      <c r="E20" s="98"/>
      <c r="F20" s="50">
        <v>0</v>
      </c>
    </row>
    <row r="21" spans="1:6" s="254" customFormat="1" ht="12.75">
      <c r="A21" s="160"/>
      <c r="B21" s="160"/>
      <c r="C21" s="160"/>
      <c r="D21" s="50">
        <v>0</v>
      </c>
      <c r="E21" s="98"/>
      <c r="F21" s="50">
        <v>0</v>
      </c>
    </row>
    <row r="22" spans="1:6" s="254" customFormat="1" ht="12.75">
      <c r="A22" s="160"/>
      <c r="B22" s="160"/>
      <c r="C22" s="160"/>
      <c r="D22" s="50">
        <v>0</v>
      </c>
      <c r="E22" s="98"/>
      <c r="F22" s="50">
        <v>0</v>
      </c>
    </row>
    <row r="23" spans="1:6" s="254" customFormat="1" ht="12.75">
      <c r="A23" s="160"/>
      <c r="B23" s="160"/>
      <c r="C23" s="160"/>
      <c r="D23" s="50">
        <v>0</v>
      </c>
      <c r="E23" s="98"/>
      <c r="F23" s="50">
        <v>0</v>
      </c>
    </row>
    <row r="24" spans="1:6" s="254" customFormat="1" ht="12.75">
      <c r="A24" s="160"/>
      <c r="B24" s="160"/>
      <c r="C24" s="160"/>
      <c r="D24" s="50">
        <v>0</v>
      </c>
      <c r="E24" s="98"/>
      <c r="F24" s="50">
        <v>0</v>
      </c>
    </row>
    <row r="25" spans="1:6" s="254" customFormat="1" ht="12.75">
      <c r="A25" s="160"/>
      <c r="B25" s="160"/>
      <c r="C25" s="160"/>
      <c r="D25" s="50">
        <v>0</v>
      </c>
      <c r="E25" s="98"/>
      <c r="F25" s="50">
        <v>0</v>
      </c>
    </row>
    <row r="26" spans="1:6" s="254" customFormat="1" ht="12.75">
      <c r="A26" s="160"/>
      <c r="B26" s="160"/>
      <c r="C26" s="160"/>
      <c r="D26" s="50">
        <v>0</v>
      </c>
      <c r="E26" s="98"/>
      <c r="F26" s="50">
        <v>0</v>
      </c>
    </row>
    <row r="27" spans="1:6" s="254" customFormat="1" ht="12.75">
      <c r="A27" s="160"/>
      <c r="B27" s="160"/>
      <c r="C27" s="160"/>
      <c r="D27" s="50">
        <v>0</v>
      </c>
      <c r="E27" s="98"/>
      <c r="F27" s="50">
        <v>0</v>
      </c>
    </row>
    <row r="28" spans="1:6" s="254" customFormat="1" ht="12.75">
      <c r="A28" s="160"/>
      <c r="B28" s="160"/>
      <c r="C28" s="160"/>
      <c r="D28" s="50">
        <v>0</v>
      </c>
      <c r="E28" s="98"/>
      <c r="F28" s="50">
        <v>0</v>
      </c>
    </row>
    <row r="29" spans="1:6" s="254" customFormat="1" ht="12.75">
      <c r="A29" s="160"/>
      <c r="B29" s="160"/>
      <c r="C29" s="160"/>
      <c r="D29" s="50">
        <v>0</v>
      </c>
      <c r="E29" s="98"/>
      <c r="F29" s="50">
        <v>0</v>
      </c>
    </row>
    <row r="30" spans="1:6" s="254" customFormat="1" ht="12.75">
      <c r="A30" s="160"/>
      <c r="B30" s="160"/>
      <c r="C30" s="160"/>
      <c r="D30" s="50">
        <v>0</v>
      </c>
      <c r="E30" s="98"/>
      <c r="F30" s="50">
        <v>0</v>
      </c>
    </row>
    <row r="31" spans="1:6" s="254" customFormat="1" ht="12.75">
      <c r="A31" s="160"/>
      <c r="B31" s="160"/>
      <c r="C31" s="160"/>
      <c r="D31" s="50">
        <v>0</v>
      </c>
      <c r="E31" s="98"/>
      <c r="F31" s="50">
        <v>0</v>
      </c>
    </row>
    <row r="32" spans="1:6" s="254" customFormat="1" ht="12.75">
      <c r="A32" s="160"/>
      <c r="B32" s="160"/>
      <c r="C32" s="160"/>
      <c r="D32" s="50">
        <v>0</v>
      </c>
      <c r="E32" s="98"/>
      <c r="F32" s="50">
        <v>0</v>
      </c>
    </row>
    <row r="33" spans="1:6" s="254" customFormat="1" ht="12.75">
      <c r="A33" s="160"/>
      <c r="B33" s="160"/>
      <c r="C33" s="160"/>
      <c r="D33" s="50">
        <v>0</v>
      </c>
      <c r="E33" s="98"/>
      <c r="F33" s="50">
        <v>0</v>
      </c>
    </row>
    <row r="34" spans="1:6" s="254" customFormat="1" ht="12.75">
      <c r="A34" s="160"/>
      <c r="B34" s="160"/>
      <c r="C34" s="160"/>
      <c r="D34" s="50">
        <v>0</v>
      </c>
      <c r="E34" s="98"/>
      <c r="F34" s="50">
        <v>0</v>
      </c>
    </row>
    <row r="35" spans="1:6" s="254" customFormat="1" ht="12.75">
      <c r="A35" s="160"/>
      <c r="B35" s="160"/>
      <c r="C35" s="160"/>
      <c r="D35" s="50">
        <v>0</v>
      </c>
      <c r="E35" s="98"/>
      <c r="F35" s="50">
        <v>0</v>
      </c>
    </row>
    <row r="36" spans="1:6" s="254" customFormat="1" ht="12.75">
      <c r="A36" s="160"/>
      <c r="B36" s="160"/>
      <c r="C36" s="160"/>
      <c r="D36" s="50">
        <v>0</v>
      </c>
      <c r="E36" s="98"/>
      <c r="F36" s="50">
        <v>0</v>
      </c>
    </row>
    <row r="37" spans="1:6" s="254" customFormat="1" ht="12.75">
      <c r="A37" s="160"/>
      <c r="B37" s="160"/>
      <c r="C37" s="160"/>
      <c r="D37" s="50">
        <v>0</v>
      </c>
      <c r="E37" s="98"/>
      <c r="F37" s="50">
        <v>0</v>
      </c>
    </row>
    <row r="38" spans="1:6" s="254" customFormat="1" ht="12.75">
      <c r="A38" s="160"/>
      <c r="B38" s="160"/>
      <c r="C38" s="160"/>
      <c r="D38" s="50">
        <v>0</v>
      </c>
      <c r="E38" s="98"/>
      <c r="F38" s="50">
        <v>0</v>
      </c>
    </row>
    <row r="39" spans="1:6" s="254" customFormat="1" ht="12.75">
      <c r="A39" s="160"/>
      <c r="B39" s="160"/>
      <c r="C39" s="160"/>
      <c r="D39" s="50">
        <v>0</v>
      </c>
      <c r="E39" s="98"/>
      <c r="F39" s="50">
        <v>0</v>
      </c>
    </row>
    <row r="40" spans="1:6" s="254" customFormat="1" ht="12.75">
      <c r="A40" s="160"/>
      <c r="B40" s="160"/>
      <c r="C40" s="160"/>
      <c r="D40" s="50">
        <v>0</v>
      </c>
      <c r="E40" s="98"/>
      <c r="F40" s="50">
        <v>0</v>
      </c>
    </row>
    <row r="41" spans="1:6" s="254" customFormat="1" ht="12.75">
      <c r="A41" s="160"/>
      <c r="B41" s="160"/>
      <c r="C41" s="160"/>
      <c r="D41" s="50">
        <v>0</v>
      </c>
      <c r="E41" s="98"/>
      <c r="F41" s="50">
        <v>0</v>
      </c>
    </row>
    <row r="42" spans="1:6" s="254" customFormat="1" ht="12.75">
      <c r="A42" s="160"/>
      <c r="B42" s="160"/>
      <c r="C42" s="160"/>
      <c r="D42" s="50">
        <v>0</v>
      </c>
      <c r="E42" s="98"/>
      <c r="F42" s="50">
        <v>0</v>
      </c>
    </row>
    <row r="43" spans="1:6" s="254" customFormat="1" ht="12.75">
      <c r="A43" s="160"/>
      <c r="B43" s="160"/>
      <c r="C43" s="160"/>
      <c r="D43" s="50">
        <v>0</v>
      </c>
      <c r="E43" s="98"/>
      <c r="F43" s="50">
        <v>0</v>
      </c>
    </row>
    <row r="44" spans="1:6" s="254" customFormat="1" ht="12.75">
      <c r="A44" s="160"/>
      <c r="B44" s="160"/>
      <c r="C44" s="160"/>
      <c r="D44" s="50">
        <v>0</v>
      </c>
      <c r="E44" s="98"/>
      <c r="F44" s="50">
        <v>0</v>
      </c>
    </row>
    <row r="45" spans="1:6" s="254" customFormat="1" ht="12.75">
      <c r="A45" s="160"/>
      <c r="B45" s="160"/>
      <c r="C45" s="160"/>
      <c r="D45" s="50">
        <v>0</v>
      </c>
      <c r="E45" s="98"/>
      <c r="F45" s="50">
        <v>0</v>
      </c>
    </row>
    <row r="46" spans="1:6" s="254" customFormat="1" ht="12.75">
      <c r="A46" s="160"/>
      <c r="B46" s="160"/>
      <c r="C46" s="160"/>
      <c r="D46" s="50">
        <v>0</v>
      </c>
      <c r="E46" s="98"/>
      <c r="F46" s="50">
        <v>0</v>
      </c>
    </row>
    <row r="47" spans="1:6" s="254" customFormat="1" ht="12.75">
      <c r="A47" s="160"/>
      <c r="B47" s="160"/>
      <c r="C47" s="160"/>
      <c r="D47" s="50">
        <v>0</v>
      </c>
      <c r="E47" s="98"/>
      <c r="F47" s="50">
        <v>0</v>
      </c>
    </row>
    <row r="48" spans="1:6" s="254" customFormat="1" ht="12.75">
      <c r="A48" s="160"/>
      <c r="B48" s="160"/>
      <c r="C48" s="160"/>
      <c r="D48" s="50">
        <v>0</v>
      </c>
      <c r="E48" s="98"/>
      <c r="F48" s="50">
        <v>0</v>
      </c>
    </row>
    <row r="49" spans="1:6" s="254" customFormat="1" ht="12.75">
      <c r="A49" s="160"/>
      <c r="B49" s="160"/>
      <c r="C49" s="160"/>
      <c r="D49" s="50">
        <v>0</v>
      </c>
      <c r="E49" s="98"/>
      <c r="F49" s="50">
        <v>0</v>
      </c>
    </row>
    <row r="50" spans="1:6" s="254" customFormat="1" ht="12.75">
      <c r="A50" s="160"/>
      <c r="B50" s="160"/>
      <c r="C50" s="160"/>
      <c r="D50" s="50">
        <v>0</v>
      </c>
      <c r="E50" s="98"/>
      <c r="F50" s="50">
        <v>0</v>
      </c>
    </row>
    <row r="51" spans="1:6" s="254" customFormat="1" ht="12.75">
      <c r="A51" s="160"/>
      <c r="B51" s="160"/>
      <c r="C51" s="160"/>
      <c r="D51" s="50">
        <v>0</v>
      </c>
      <c r="E51" s="98"/>
      <c r="F51" s="50">
        <v>0</v>
      </c>
    </row>
    <row r="52" spans="1:6" s="254" customFormat="1" ht="12.75">
      <c r="A52" s="160"/>
      <c r="B52" s="160"/>
      <c r="C52" s="160"/>
      <c r="D52" s="50">
        <v>0</v>
      </c>
      <c r="E52" s="98"/>
      <c r="F52" s="50">
        <v>0</v>
      </c>
    </row>
    <row r="53" spans="1:6" s="254" customFormat="1" ht="12.75">
      <c r="A53" s="160"/>
      <c r="B53" s="160"/>
      <c r="C53" s="160"/>
      <c r="D53" s="50">
        <v>0</v>
      </c>
      <c r="E53" s="98"/>
      <c r="F53" s="50">
        <v>0</v>
      </c>
    </row>
    <row r="54" spans="1:6" s="254" customFormat="1" ht="12.75">
      <c r="A54" s="160"/>
      <c r="B54" s="160"/>
      <c r="C54" s="160"/>
      <c r="D54" s="50">
        <v>0</v>
      </c>
      <c r="E54" s="98"/>
      <c r="F54" s="50">
        <v>0</v>
      </c>
    </row>
    <row r="55" spans="1:6" s="254" customFormat="1" ht="12.75">
      <c r="A55" s="160"/>
      <c r="B55" s="160"/>
      <c r="C55" s="160"/>
      <c r="D55" s="50">
        <v>0</v>
      </c>
      <c r="E55" s="98"/>
      <c r="F55" s="50">
        <v>0</v>
      </c>
    </row>
    <row r="56" spans="1:6" s="254" customFormat="1" ht="12.75">
      <c r="A56" s="160"/>
      <c r="B56" s="160"/>
      <c r="C56" s="160"/>
      <c r="D56" s="50">
        <v>0</v>
      </c>
      <c r="E56" s="98"/>
      <c r="F56" s="50">
        <v>0</v>
      </c>
    </row>
    <row r="57" spans="1:6" s="254" customFormat="1" ht="12.75">
      <c r="A57" s="160"/>
      <c r="B57" s="160"/>
      <c r="C57" s="160"/>
      <c r="D57" s="50">
        <v>0</v>
      </c>
      <c r="E57" s="98"/>
      <c r="F57" s="50">
        <v>0</v>
      </c>
    </row>
    <row r="58" spans="1:6" s="254" customFormat="1" ht="12.75">
      <c r="A58" s="160"/>
      <c r="B58" s="160"/>
      <c r="C58" s="160"/>
      <c r="D58" s="50">
        <v>0</v>
      </c>
      <c r="E58" s="98"/>
      <c r="F58" s="50">
        <v>0</v>
      </c>
    </row>
    <row r="59" spans="1:6" s="254" customFormat="1" ht="12.75">
      <c r="A59" s="160"/>
      <c r="B59" s="160"/>
      <c r="C59" s="160"/>
      <c r="D59" s="50">
        <v>0</v>
      </c>
      <c r="E59" s="98"/>
      <c r="F59" s="50">
        <v>0</v>
      </c>
    </row>
    <row r="60" spans="1:6" s="254" customFormat="1" ht="12.75">
      <c r="A60" s="160"/>
      <c r="B60" s="160"/>
      <c r="C60" s="160"/>
      <c r="D60" s="50">
        <v>0</v>
      </c>
      <c r="E60" s="98"/>
      <c r="F60" s="50">
        <v>0</v>
      </c>
    </row>
    <row r="61" spans="1:6" s="254" customFormat="1" ht="12.75">
      <c r="A61" s="160"/>
      <c r="B61" s="160"/>
      <c r="C61" s="160"/>
      <c r="D61" s="50">
        <v>0</v>
      </c>
      <c r="E61" s="98"/>
      <c r="F61" s="50">
        <v>0</v>
      </c>
    </row>
    <row r="62" spans="1:6" s="254" customFormat="1" ht="12.75">
      <c r="A62" s="160"/>
      <c r="B62" s="160"/>
      <c r="C62" s="160"/>
      <c r="D62" s="50">
        <v>0</v>
      </c>
      <c r="E62" s="98"/>
      <c r="F62" s="50">
        <v>0</v>
      </c>
    </row>
    <row r="63" spans="1:6" s="254" customFormat="1" ht="12.75">
      <c r="A63" s="160"/>
      <c r="B63" s="160"/>
      <c r="C63" s="160"/>
      <c r="D63" s="50">
        <v>0</v>
      </c>
      <c r="E63" s="98"/>
      <c r="F63" s="50">
        <v>0</v>
      </c>
    </row>
    <row r="64" spans="1:6" s="254" customFormat="1" ht="12.75">
      <c r="A64" s="160"/>
      <c r="B64" s="160"/>
      <c r="C64" s="160"/>
      <c r="D64" s="50">
        <v>0</v>
      </c>
      <c r="E64" s="98"/>
      <c r="F64" s="50">
        <v>0</v>
      </c>
    </row>
    <row r="65" spans="1:6" s="254" customFormat="1" ht="12.75">
      <c r="A65" s="160"/>
      <c r="B65" s="160"/>
      <c r="C65" s="160"/>
      <c r="D65" s="50">
        <v>0</v>
      </c>
      <c r="E65" s="98"/>
      <c r="F65" s="50">
        <v>0</v>
      </c>
    </row>
    <row r="66" spans="1:6" s="254" customFormat="1" ht="12.75">
      <c r="A66" s="160"/>
      <c r="B66" s="160"/>
      <c r="C66" s="160"/>
      <c r="D66" s="50">
        <v>0</v>
      </c>
      <c r="E66" s="98"/>
      <c r="F66" s="50">
        <v>0</v>
      </c>
    </row>
    <row r="67" spans="1:6" s="254" customFormat="1" ht="12.75">
      <c r="A67" s="160"/>
      <c r="B67" s="160"/>
      <c r="C67" s="160"/>
      <c r="D67" s="50">
        <v>0</v>
      </c>
      <c r="E67" s="98"/>
      <c r="F67" s="50">
        <v>0</v>
      </c>
    </row>
    <row r="68" spans="1:6" s="254" customFormat="1" ht="12.75">
      <c r="A68" s="160"/>
      <c r="B68" s="160"/>
      <c r="C68" s="160"/>
      <c r="D68" s="50">
        <v>0</v>
      </c>
      <c r="E68" s="98"/>
      <c r="F68" s="50">
        <v>0</v>
      </c>
    </row>
    <row r="69" spans="1:6" s="254" customFormat="1" ht="12.75">
      <c r="A69" s="160"/>
      <c r="B69" s="160"/>
      <c r="C69" s="160"/>
      <c r="D69" s="50">
        <v>0</v>
      </c>
      <c r="E69" s="98"/>
      <c r="F69" s="50">
        <v>0</v>
      </c>
    </row>
    <row r="70" spans="1:6" s="254" customFormat="1" ht="12.75">
      <c r="A70" s="160"/>
      <c r="B70" s="160"/>
      <c r="C70" s="160"/>
      <c r="D70" s="50">
        <v>0</v>
      </c>
      <c r="E70" s="98"/>
      <c r="F70" s="50">
        <v>0</v>
      </c>
    </row>
    <row r="71" spans="1:6" s="254" customFormat="1" ht="12.75">
      <c r="A71" s="160"/>
      <c r="B71" s="160"/>
      <c r="C71" s="160"/>
      <c r="D71" s="50">
        <v>0</v>
      </c>
      <c r="E71" s="98"/>
      <c r="F71" s="50">
        <v>0</v>
      </c>
    </row>
    <row r="72" spans="1:6" s="254" customFormat="1" ht="12.75">
      <c r="A72" s="160"/>
      <c r="B72" s="160"/>
      <c r="C72" s="160"/>
      <c r="D72" s="50">
        <v>0</v>
      </c>
      <c r="E72" s="98"/>
      <c r="F72" s="50">
        <v>0</v>
      </c>
    </row>
    <row r="73" spans="1:6" s="254" customFormat="1" ht="12.75">
      <c r="A73" s="160"/>
      <c r="B73" s="160"/>
      <c r="C73" s="160"/>
      <c r="D73" s="50">
        <v>0</v>
      </c>
      <c r="E73" s="98"/>
      <c r="F73" s="50">
        <v>0</v>
      </c>
    </row>
    <row r="74" spans="1:6" s="254" customFormat="1" ht="12.75">
      <c r="A74" s="160"/>
      <c r="B74" s="160"/>
      <c r="C74" s="160"/>
      <c r="D74" s="50">
        <v>0</v>
      </c>
      <c r="E74" s="98"/>
      <c r="F74" s="50">
        <v>0</v>
      </c>
    </row>
    <row r="75" spans="1:6" s="254" customFormat="1" ht="12.75">
      <c r="A75" s="160"/>
      <c r="B75" s="160"/>
      <c r="C75" s="160"/>
      <c r="D75" s="50">
        <v>0</v>
      </c>
      <c r="E75" s="98"/>
      <c r="F75" s="50">
        <v>0</v>
      </c>
    </row>
    <row r="76" spans="1:6" s="254" customFormat="1" ht="12.75">
      <c r="A76" s="160"/>
      <c r="B76" s="160"/>
      <c r="C76" s="160"/>
      <c r="D76" s="50">
        <v>0</v>
      </c>
      <c r="E76" s="98"/>
      <c r="F76" s="50">
        <v>0</v>
      </c>
    </row>
    <row r="77" spans="1:6" s="254" customFormat="1" ht="12.75">
      <c r="A77" s="160"/>
      <c r="B77" s="160"/>
      <c r="C77" s="160"/>
      <c r="D77" s="50">
        <v>0</v>
      </c>
      <c r="E77" s="98"/>
      <c r="F77" s="50">
        <v>0</v>
      </c>
    </row>
    <row r="78" spans="1:6" s="254" customFormat="1" ht="12.75">
      <c r="A78" s="160"/>
      <c r="B78" s="160"/>
      <c r="C78" s="160"/>
      <c r="D78" s="50">
        <v>0</v>
      </c>
      <c r="E78" s="98"/>
      <c r="F78" s="50">
        <v>0</v>
      </c>
    </row>
    <row r="79" spans="1:6" s="254" customFormat="1" ht="12.75">
      <c r="A79" s="160"/>
      <c r="B79" s="160"/>
      <c r="C79" s="160"/>
      <c r="D79" s="50">
        <v>0</v>
      </c>
      <c r="E79" s="98"/>
      <c r="F79" s="50">
        <v>0</v>
      </c>
    </row>
    <row r="80" spans="1:6" s="254" customFormat="1" ht="12.75">
      <c r="A80" s="160"/>
      <c r="B80" s="160"/>
      <c r="C80" s="160"/>
      <c r="D80" s="50">
        <v>0</v>
      </c>
      <c r="E80" s="98"/>
      <c r="F80" s="50">
        <v>0</v>
      </c>
    </row>
    <row r="81" spans="1:6" s="254" customFormat="1" ht="12.75">
      <c r="A81" s="160"/>
      <c r="B81" s="160"/>
      <c r="C81" s="160"/>
      <c r="D81" s="50">
        <v>0</v>
      </c>
      <c r="E81" s="98"/>
      <c r="F81" s="50">
        <v>0</v>
      </c>
    </row>
    <row r="82" spans="1:6" s="254" customFormat="1" ht="12.75">
      <c r="A82" s="160"/>
      <c r="B82" s="160"/>
      <c r="C82" s="160"/>
      <c r="D82" s="50">
        <v>0</v>
      </c>
      <c r="E82" s="98"/>
      <c r="F82" s="50">
        <v>0</v>
      </c>
    </row>
    <row r="83" spans="1:6" s="254" customFormat="1" ht="12.75">
      <c r="A83" s="160"/>
      <c r="B83" s="160"/>
      <c r="C83" s="160"/>
      <c r="D83" s="50">
        <v>0</v>
      </c>
      <c r="E83" s="98"/>
      <c r="F83" s="50">
        <v>0</v>
      </c>
    </row>
    <row r="84" spans="1:6" s="254" customFormat="1" ht="12.75">
      <c r="A84" s="160"/>
      <c r="B84" s="160"/>
      <c r="C84" s="160"/>
      <c r="D84" s="50">
        <v>0</v>
      </c>
      <c r="E84" s="98"/>
      <c r="F84" s="50">
        <v>0</v>
      </c>
    </row>
    <row r="85" spans="1:6" s="254" customFormat="1" ht="12.75">
      <c r="A85" s="160"/>
      <c r="B85" s="160"/>
      <c r="C85" s="160"/>
      <c r="D85" s="50">
        <v>0</v>
      </c>
      <c r="E85" s="98"/>
      <c r="F85" s="50">
        <v>0</v>
      </c>
    </row>
    <row r="86" spans="1:6" s="254" customFormat="1" ht="12.75">
      <c r="A86" s="160"/>
      <c r="B86" s="160"/>
      <c r="C86" s="160"/>
      <c r="D86" s="50">
        <v>0</v>
      </c>
      <c r="E86" s="98"/>
      <c r="F86" s="50">
        <v>0</v>
      </c>
    </row>
    <row r="87" spans="1:6" s="254" customFormat="1" ht="12.75">
      <c r="A87" s="160"/>
      <c r="B87" s="160"/>
      <c r="C87" s="160"/>
      <c r="D87" s="50">
        <v>0</v>
      </c>
      <c r="E87" s="98"/>
      <c r="F87" s="50">
        <v>0</v>
      </c>
    </row>
    <row r="88" spans="1:6" s="254" customFormat="1" ht="12.75">
      <c r="A88" s="160"/>
      <c r="B88" s="160"/>
      <c r="C88" s="160"/>
      <c r="D88" s="50">
        <v>0</v>
      </c>
      <c r="E88" s="98"/>
      <c r="F88" s="50">
        <v>0</v>
      </c>
    </row>
    <row r="89" spans="1:6" s="254" customFormat="1" ht="12.75">
      <c r="A89" s="160"/>
      <c r="B89" s="160"/>
      <c r="C89" s="160"/>
      <c r="D89" s="50">
        <v>0</v>
      </c>
      <c r="E89" s="98"/>
      <c r="F89" s="50">
        <v>0</v>
      </c>
    </row>
    <row r="90" spans="1:6" s="254" customFormat="1" ht="12.75">
      <c r="A90" s="160"/>
      <c r="B90" s="160"/>
      <c r="C90" s="160"/>
      <c r="D90" s="50">
        <v>0</v>
      </c>
      <c r="E90" s="98"/>
      <c r="F90" s="50">
        <v>0</v>
      </c>
    </row>
    <row r="91" spans="1:6" s="254" customFormat="1" ht="12.75">
      <c r="A91" s="160"/>
      <c r="B91" s="160"/>
      <c r="C91" s="160"/>
      <c r="D91" s="50">
        <v>0</v>
      </c>
      <c r="E91" s="98"/>
      <c r="F91" s="50">
        <v>0</v>
      </c>
    </row>
    <row r="92" spans="1:6" s="254" customFormat="1" ht="12.75">
      <c r="A92" s="160"/>
      <c r="B92" s="160"/>
      <c r="C92" s="160"/>
      <c r="D92" s="50">
        <v>0</v>
      </c>
      <c r="E92" s="98"/>
      <c r="F92" s="50">
        <v>0</v>
      </c>
    </row>
    <row r="93" spans="1:6" s="254" customFormat="1" ht="12.75">
      <c r="A93" s="160"/>
      <c r="B93" s="160"/>
      <c r="C93" s="160"/>
      <c r="D93" s="50">
        <v>0</v>
      </c>
      <c r="E93" s="98"/>
      <c r="F93" s="50">
        <v>0</v>
      </c>
    </row>
    <row r="94" spans="1:6" s="254" customFormat="1" ht="12.75">
      <c r="A94" s="160"/>
      <c r="B94" s="160"/>
      <c r="C94" s="160"/>
      <c r="D94" s="50">
        <v>0</v>
      </c>
      <c r="E94" s="98"/>
      <c r="F94" s="50">
        <v>0</v>
      </c>
    </row>
    <row r="95" spans="1:6" s="254" customFormat="1" ht="12.75">
      <c r="A95" s="160"/>
      <c r="B95" s="160"/>
      <c r="C95" s="160"/>
      <c r="D95" s="50">
        <v>0</v>
      </c>
      <c r="E95" s="98"/>
      <c r="F95" s="50">
        <v>0</v>
      </c>
    </row>
    <row r="96" spans="1:6" s="254" customFormat="1" ht="12.75">
      <c r="A96" s="160"/>
      <c r="B96" s="160"/>
      <c r="C96" s="160"/>
      <c r="D96" s="50">
        <v>0</v>
      </c>
      <c r="E96" s="98"/>
      <c r="F96" s="50">
        <v>0</v>
      </c>
    </row>
    <row r="97" spans="1:6" s="254" customFormat="1" ht="12.75">
      <c r="A97" s="160"/>
      <c r="B97" s="160"/>
      <c r="C97" s="160"/>
      <c r="D97" s="50">
        <v>0</v>
      </c>
      <c r="E97" s="98"/>
      <c r="F97" s="50">
        <v>0</v>
      </c>
    </row>
    <row r="98" spans="1:6" s="254" customFormat="1" ht="12.75">
      <c r="A98" s="160"/>
      <c r="B98" s="160"/>
      <c r="C98" s="160"/>
      <c r="D98" s="50">
        <v>0</v>
      </c>
      <c r="E98" s="98"/>
      <c r="F98" s="50">
        <v>0</v>
      </c>
    </row>
    <row r="99" spans="1:6" s="254" customFormat="1" ht="12.75">
      <c r="A99" s="160"/>
      <c r="B99" s="160"/>
      <c r="C99" s="160"/>
      <c r="D99" s="50">
        <v>0</v>
      </c>
      <c r="E99" s="98"/>
      <c r="F99" s="50">
        <v>0</v>
      </c>
    </row>
    <row r="100" spans="1:6" s="254" customFormat="1" ht="12.75">
      <c r="A100" s="160"/>
      <c r="B100" s="160"/>
      <c r="C100" s="160"/>
      <c r="D100" s="50">
        <v>0</v>
      </c>
      <c r="E100" s="98"/>
      <c r="F100" s="50">
        <v>0</v>
      </c>
    </row>
    <row r="101" spans="1:6" s="254" customFormat="1" ht="12.75">
      <c r="A101" s="160"/>
      <c r="B101" s="160"/>
      <c r="C101" s="160"/>
      <c r="D101" s="50">
        <v>0</v>
      </c>
      <c r="E101" s="98"/>
      <c r="F101" s="50">
        <v>0</v>
      </c>
    </row>
    <row r="102" spans="1:6" s="254" customFormat="1" ht="12.75">
      <c r="A102" s="160"/>
      <c r="B102" s="160"/>
      <c r="C102" s="160"/>
      <c r="D102" s="50">
        <v>0</v>
      </c>
      <c r="E102" s="98"/>
      <c r="F102" s="50">
        <v>0</v>
      </c>
    </row>
    <row r="103" spans="1:6" s="254" customFormat="1" ht="12.75">
      <c r="A103" s="160"/>
      <c r="B103" s="160"/>
      <c r="C103" s="160"/>
      <c r="D103" s="50">
        <v>0</v>
      </c>
      <c r="E103" s="98"/>
      <c r="F103" s="50">
        <v>0</v>
      </c>
    </row>
    <row r="104" spans="1:6" s="254" customFormat="1" ht="12.75">
      <c r="A104" s="160"/>
      <c r="B104" s="160"/>
      <c r="C104" s="160"/>
      <c r="D104" s="50">
        <v>0</v>
      </c>
      <c r="E104" s="98"/>
      <c r="F104" s="50">
        <v>0</v>
      </c>
    </row>
    <row r="105" spans="1:6" s="254" customFormat="1" ht="12.75">
      <c r="A105" s="160"/>
      <c r="B105" s="160"/>
      <c r="C105" s="160"/>
      <c r="D105" s="50">
        <v>0</v>
      </c>
      <c r="E105" s="98"/>
      <c r="F105" s="50">
        <v>0</v>
      </c>
    </row>
    <row r="106" spans="1:6" s="254" customFormat="1" ht="12.75">
      <c r="A106" s="160"/>
      <c r="B106" s="160"/>
      <c r="C106" s="160"/>
      <c r="D106" s="50">
        <v>0</v>
      </c>
      <c r="E106" s="98"/>
      <c r="F106" s="50">
        <v>0</v>
      </c>
    </row>
    <row r="107" spans="1:6" s="254" customFormat="1" ht="12.75">
      <c r="A107" s="160"/>
      <c r="B107" s="160"/>
      <c r="C107" s="160"/>
      <c r="D107" s="50">
        <v>0</v>
      </c>
      <c r="E107" s="98"/>
      <c r="F107" s="50">
        <v>0</v>
      </c>
    </row>
    <row r="108" spans="1:6" s="254" customFormat="1" ht="12.75">
      <c r="A108" s="160"/>
      <c r="B108" s="160"/>
      <c r="C108" s="160"/>
      <c r="D108" s="50">
        <v>0</v>
      </c>
      <c r="E108" s="98"/>
      <c r="F108" s="50">
        <v>0</v>
      </c>
    </row>
    <row r="109" spans="1:6" s="254" customFormat="1" ht="12.75">
      <c r="A109" s="160"/>
      <c r="B109" s="160"/>
      <c r="C109" s="160"/>
      <c r="D109" s="50">
        <v>0</v>
      </c>
      <c r="E109" s="98"/>
      <c r="F109" s="50">
        <v>0</v>
      </c>
    </row>
    <row r="110" spans="1:6" s="254" customFormat="1" ht="12.75">
      <c r="A110" s="160"/>
      <c r="B110" s="160"/>
      <c r="C110" s="160"/>
      <c r="D110" s="50">
        <v>0</v>
      </c>
      <c r="E110" s="98"/>
      <c r="F110" s="50">
        <v>0</v>
      </c>
    </row>
    <row r="111" spans="1:6" s="254" customFormat="1" ht="12.75">
      <c r="A111" s="160"/>
      <c r="B111" s="160"/>
      <c r="C111" s="160"/>
      <c r="D111" s="50">
        <v>0</v>
      </c>
      <c r="E111" s="98"/>
      <c r="F111" s="50">
        <v>0</v>
      </c>
    </row>
    <row r="112" spans="1:6" s="254" customFormat="1" ht="12.75">
      <c r="A112" s="160"/>
      <c r="B112" s="160"/>
      <c r="C112" s="160"/>
      <c r="D112" s="50">
        <v>0</v>
      </c>
      <c r="E112" s="98"/>
      <c r="F112" s="50">
        <v>0</v>
      </c>
    </row>
    <row r="113" spans="1:6" s="254" customFormat="1" ht="12.75">
      <c r="A113" s="160"/>
      <c r="B113" s="160"/>
      <c r="C113" s="160"/>
      <c r="D113" s="50">
        <v>0</v>
      </c>
      <c r="E113" s="98"/>
      <c r="F113" s="50">
        <v>0</v>
      </c>
    </row>
    <row r="114" spans="1:6" s="254" customFormat="1" ht="12.75">
      <c r="A114" s="160"/>
      <c r="B114" s="160"/>
      <c r="C114" s="160"/>
      <c r="D114" s="50">
        <v>0</v>
      </c>
      <c r="E114" s="98"/>
      <c r="F114" s="50">
        <v>0</v>
      </c>
    </row>
    <row r="115" spans="1:6" s="254" customFormat="1" ht="12.75">
      <c r="A115" s="160"/>
      <c r="B115" s="160"/>
      <c r="C115" s="160"/>
      <c r="D115" s="50">
        <v>0</v>
      </c>
      <c r="E115" s="98"/>
      <c r="F115" s="50">
        <v>0</v>
      </c>
    </row>
    <row r="116" spans="1:6" s="254" customFormat="1" ht="12.75">
      <c r="A116" s="160"/>
      <c r="B116" s="160"/>
      <c r="C116" s="160"/>
      <c r="D116" s="50">
        <v>0</v>
      </c>
      <c r="E116" s="98"/>
      <c r="F116" s="50">
        <v>0</v>
      </c>
    </row>
    <row r="117" spans="1:6" s="254" customFormat="1" ht="12.75">
      <c r="A117" s="160"/>
      <c r="B117" s="160"/>
      <c r="C117" s="160"/>
      <c r="D117" s="50">
        <v>0</v>
      </c>
      <c r="E117" s="98"/>
      <c r="F117" s="50">
        <v>0</v>
      </c>
    </row>
    <row r="118" spans="1:6" s="254" customFormat="1" ht="12.75">
      <c r="A118" s="160"/>
      <c r="B118" s="160"/>
      <c r="C118" s="160"/>
      <c r="D118" s="50">
        <v>0</v>
      </c>
      <c r="E118" s="98"/>
      <c r="F118" s="50">
        <v>0</v>
      </c>
    </row>
    <row r="119" spans="1:6" s="254" customFormat="1" ht="12.75">
      <c r="A119" s="160"/>
      <c r="B119" s="160"/>
      <c r="C119" s="160"/>
      <c r="D119" s="50">
        <v>0</v>
      </c>
      <c r="E119" s="98"/>
      <c r="F119" s="50">
        <v>0</v>
      </c>
    </row>
    <row r="120" spans="1:6" s="254" customFormat="1" ht="12.75">
      <c r="A120" s="160"/>
      <c r="B120" s="160"/>
      <c r="C120" s="160"/>
      <c r="D120" s="50">
        <v>0</v>
      </c>
      <c r="E120" s="98"/>
      <c r="F120" s="50">
        <v>0</v>
      </c>
    </row>
    <row r="121" spans="1:6" s="254" customFormat="1" ht="12.75">
      <c r="A121" s="160"/>
      <c r="B121" s="160"/>
      <c r="C121" s="160"/>
      <c r="D121" s="50">
        <v>0</v>
      </c>
      <c r="E121" s="98"/>
      <c r="F121" s="50">
        <v>0</v>
      </c>
    </row>
    <row r="122" spans="1:6" s="254" customFormat="1" ht="12.75">
      <c r="A122" s="160"/>
      <c r="B122" s="160"/>
      <c r="C122" s="160"/>
      <c r="D122" s="50">
        <v>0</v>
      </c>
      <c r="E122" s="98"/>
      <c r="F122" s="50">
        <v>0</v>
      </c>
    </row>
    <row r="123" spans="1:6" s="254" customFormat="1" ht="12.75">
      <c r="A123" s="160"/>
      <c r="B123" s="160"/>
      <c r="C123" s="160"/>
      <c r="D123" s="50">
        <v>0</v>
      </c>
      <c r="E123" s="98"/>
      <c r="F123" s="50">
        <v>0</v>
      </c>
    </row>
    <row r="124" spans="1:6" s="254" customFormat="1" ht="12.75">
      <c r="A124" s="160"/>
      <c r="B124" s="160"/>
      <c r="C124" s="160"/>
      <c r="D124" s="50">
        <v>0</v>
      </c>
      <c r="E124" s="98"/>
      <c r="F124" s="50">
        <v>0</v>
      </c>
    </row>
    <row r="125" spans="1:6" s="254" customFormat="1" ht="12.75">
      <c r="A125" s="160"/>
      <c r="B125" s="160"/>
      <c r="C125" s="160"/>
      <c r="D125" s="50">
        <v>0</v>
      </c>
      <c r="E125" s="98"/>
      <c r="F125" s="50">
        <v>0</v>
      </c>
    </row>
    <row r="126" spans="1:6" s="254" customFormat="1" ht="12.75">
      <c r="A126" s="160"/>
      <c r="B126" s="160"/>
      <c r="C126" s="160"/>
      <c r="D126" s="50">
        <v>0</v>
      </c>
      <c r="E126" s="98"/>
      <c r="F126" s="50">
        <v>0</v>
      </c>
    </row>
    <row r="127" spans="1:6" s="254" customFormat="1" ht="12.75">
      <c r="A127" s="160"/>
      <c r="B127" s="160"/>
      <c r="C127" s="160"/>
      <c r="D127" s="50">
        <v>0</v>
      </c>
      <c r="E127" s="98"/>
      <c r="F127" s="50">
        <v>0</v>
      </c>
    </row>
    <row r="128" spans="1:6" s="254" customFormat="1" ht="12.75">
      <c r="A128" s="160"/>
      <c r="B128" s="160"/>
      <c r="C128" s="160"/>
      <c r="D128" s="50">
        <v>0</v>
      </c>
      <c r="E128" s="98"/>
      <c r="F128" s="50">
        <v>0</v>
      </c>
    </row>
    <row r="129" spans="1:6" s="254" customFormat="1" ht="12.75">
      <c r="A129" s="160"/>
      <c r="B129" s="160"/>
      <c r="C129" s="160"/>
      <c r="D129" s="50">
        <v>0</v>
      </c>
      <c r="E129" s="98"/>
      <c r="F129" s="50">
        <v>0</v>
      </c>
    </row>
    <row r="130" spans="1:6" s="254" customFormat="1" ht="12.75">
      <c r="A130" s="160"/>
      <c r="B130" s="160"/>
      <c r="C130" s="160"/>
      <c r="D130" s="50">
        <v>0</v>
      </c>
      <c r="E130" s="98"/>
      <c r="F130" s="50">
        <v>0</v>
      </c>
    </row>
    <row r="131" spans="1:6" s="254" customFormat="1" ht="12.75">
      <c r="A131" s="160"/>
      <c r="B131" s="160"/>
      <c r="C131" s="160"/>
      <c r="D131" s="50">
        <v>0</v>
      </c>
      <c r="E131" s="98"/>
      <c r="F131" s="50">
        <v>0</v>
      </c>
    </row>
    <row r="132" spans="1:6" s="254" customFormat="1" ht="12.75">
      <c r="A132" s="160"/>
      <c r="B132" s="160"/>
      <c r="C132" s="160"/>
      <c r="D132" s="50">
        <v>0</v>
      </c>
      <c r="E132" s="98"/>
      <c r="F132" s="50">
        <v>0</v>
      </c>
    </row>
    <row r="133" spans="1:6" s="254" customFormat="1" ht="12.75">
      <c r="A133" s="160"/>
      <c r="B133" s="160"/>
      <c r="C133" s="160"/>
      <c r="D133" s="50">
        <v>0</v>
      </c>
      <c r="E133" s="98"/>
      <c r="F133" s="50">
        <v>0</v>
      </c>
    </row>
    <row r="134" spans="1:6" s="254" customFormat="1" ht="12.75">
      <c r="A134" s="160"/>
      <c r="B134" s="160"/>
      <c r="C134" s="160"/>
      <c r="D134" s="50">
        <v>0</v>
      </c>
      <c r="E134" s="98"/>
      <c r="F134" s="50">
        <v>0</v>
      </c>
    </row>
    <row r="135" spans="1:6" s="254" customFormat="1" ht="12.75">
      <c r="A135" s="160"/>
      <c r="B135" s="160"/>
      <c r="C135" s="160"/>
      <c r="D135" s="50">
        <v>0</v>
      </c>
      <c r="E135" s="98"/>
      <c r="F135" s="50">
        <v>0</v>
      </c>
    </row>
    <row r="136" spans="1:6" s="254" customFormat="1" ht="12.75">
      <c r="A136" s="160"/>
      <c r="B136" s="160"/>
      <c r="C136" s="160"/>
      <c r="D136" s="50">
        <v>0</v>
      </c>
      <c r="E136" s="98"/>
      <c r="F136" s="50">
        <v>0</v>
      </c>
    </row>
    <row r="137" spans="1:6" s="254" customFormat="1" ht="12.75">
      <c r="A137" s="160"/>
      <c r="B137" s="160"/>
      <c r="C137" s="160"/>
      <c r="D137" s="50">
        <v>0</v>
      </c>
      <c r="E137" s="98"/>
      <c r="F137" s="50">
        <v>0</v>
      </c>
    </row>
    <row r="138" spans="1:6" s="254" customFormat="1" ht="12.75">
      <c r="A138" s="160"/>
      <c r="B138" s="160"/>
      <c r="C138" s="160"/>
      <c r="D138" s="50">
        <v>0</v>
      </c>
      <c r="E138" s="98"/>
      <c r="F138" s="50">
        <v>0</v>
      </c>
    </row>
    <row r="139" spans="1:6" s="254" customFormat="1" ht="12.75">
      <c r="A139" s="160"/>
      <c r="B139" s="160"/>
      <c r="C139" s="160"/>
      <c r="D139" s="50">
        <v>0</v>
      </c>
      <c r="E139" s="98"/>
      <c r="F139" s="50">
        <v>0</v>
      </c>
    </row>
    <row r="140" spans="1:6" s="254" customFormat="1" ht="12.75">
      <c r="A140" s="160"/>
      <c r="B140" s="160"/>
      <c r="C140" s="160"/>
      <c r="D140" s="50">
        <v>0</v>
      </c>
      <c r="E140" s="98"/>
      <c r="F140" s="50">
        <v>0</v>
      </c>
    </row>
    <row r="141" spans="1:6" s="254" customFormat="1" ht="12.75">
      <c r="A141" s="160"/>
      <c r="B141" s="160"/>
      <c r="C141" s="160"/>
      <c r="D141" s="50">
        <v>0</v>
      </c>
      <c r="E141" s="98"/>
      <c r="F141" s="50">
        <v>0</v>
      </c>
    </row>
    <row r="142" spans="1:6" s="254" customFormat="1" ht="12.75">
      <c r="A142" s="160"/>
      <c r="B142" s="160"/>
      <c r="C142" s="160"/>
      <c r="D142" s="50">
        <v>0</v>
      </c>
      <c r="E142" s="98"/>
      <c r="F142" s="50">
        <v>0</v>
      </c>
    </row>
    <row r="143" spans="1:6" s="254" customFormat="1" ht="12.75">
      <c r="A143" s="160"/>
      <c r="B143" s="160"/>
      <c r="C143" s="160"/>
      <c r="D143" s="50">
        <v>0</v>
      </c>
      <c r="E143" s="98"/>
      <c r="F143" s="50">
        <v>0</v>
      </c>
    </row>
    <row r="144" spans="1:6" s="254" customFormat="1" ht="12.75">
      <c r="A144" s="160"/>
      <c r="B144" s="160"/>
      <c r="C144" s="160"/>
      <c r="D144" s="50">
        <v>0</v>
      </c>
      <c r="E144" s="98"/>
      <c r="F144" s="50">
        <v>0</v>
      </c>
    </row>
    <row r="145" spans="1:6" s="254" customFormat="1" ht="12.75">
      <c r="A145" s="160"/>
      <c r="B145" s="160"/>
      <c r="C145" s="160"/>
      <c r="D145" s="50">
        <v>0</v>
      </c>
      <c r="E145" s="98"/>
      <c r="F145" s="50">
        <v>0</v>
      </c>
    </row>
    <row r="146" spans="1:6" s="254" customFormat="1" ht="12.75">
      <c r="A146" s="160"/>
      <c r="B146" s="160"/>
      <c r="C146" s="160"/>
      <c r="D146" s="50">
        <v>0</v>
      </c>
      <c r="E146" s="98"/>
      <c r="F146" s="50">
        <v>0</v>
      </c>
    </row>
    <row r="147" spans="1:6" s="254" customFormat="1" ht="12.75">
      <c r="A147" s="160"/>
      <c r="B147" s="160"/>
      <c r="C147" s="160"/>
      <c r="D147" s="50">
        <v>0</v>
      </c>
      <c r="E147" s="98"/>
      <c r="F147" s="50">
        <v>0</v>
      </c>
    </row>
    <row r="148" spans="1:6" s="254" customFormat="1" ht="12.75">
      <c r="A148" s="160"/>
      <c r="B148" s="160"/>
      <c r="C148" s="160"/>
      <c r="D148" s="50">
        <v>0</v>
      </c>
      <c r="E148" s="98"/>
      <c r="F148" s="50">
        <v>0</v>
      </c>
    </row>
    <row r="149" spans="1:6" s="254" customFormat="1" ht="12.75">
      <c r="A149" s="160"/>
      <c r="B149" s="160"/>
      <c r="C149" s="160"/>
      <c r="D149" s="50">
        <v>0</v>
      </c>
      <c r="E149" s="98"/>
      <c r="F149" s="50">
        <v>0</v>
      </c>
    </row>
    <row r="150" spans="1:6" s="254" customFormat="1" ht="12.75">
      <c r="A150" s="160"/>
      <c r="B150" s="160"/>
      <c r="C150" s="160"/>
      <c r="D150" s="50">
        <v>0</v>
      </c>
      <c r="E150" s="98"/>
      <c r="F150" s="50">
        <v>0</v>
      </c>
    </row>
    <row r="151" spans="1:6" s="254" customFormat="1" ht="12.75">
      <c r="A151" s="160"/>
      <c r="B151" s="160"/>
      <c r="C151" s="160"/>
      <c r="D151" s="50">
        <v>0</v>
      </c>
      <c r="E151" s="98"/>
      <c r="F151" s="50">
        <v>0</v>
      </c>
    </row>
    <row r="152" spans="1:6" s="254" customFormat="1" ht="12.75">
      <c r="A152" s="160"/>
      <c r="B152" s="160"/>
      <c r="C152" s="160"/>
      <c r="D152" s="50">
        <v>0</v>
      </c>
      <c r="E152" s="98"/>
      <c r="F152" s="50">
        <v>0</v>
      </c>
    </row>
    <row r="153" spans="1:6" s="254" customFormat="1" ht="12.75">
      <c r="A153" s="160"/>
      <c r="B153" s="160"/>
      <c r="C153" s="160"/>
      <c r="D153" s="50">
        <v>0</v>
      </c>
      <c r="E153" s="98"/>
      <c r="F153" s="50">
        <v>0</v>
      </c>
    </row>
    <row r="154" spans="1:6" s="254" customFormat="1" ht="12.75">
      <c r="A154" s="160"/>
      <c r="B154" s="160"/>
      <c r="C154" s="160"/>
      <c r="D154" s="50">
        <v>0</v>
      </c>
      <c r="E154" s="98"/>
      <c r="F154" s="50">
        <v>0</v>
      </c>
    </row>
    <row r="155" spans="1:6" ht="12.75">
      <c r="A155" s="160"/>
      <c r="B155" s="160"/>
      <c r="C155" s="160"/>
      <c r="D155" s="50">
        <v>0</v>
      </c>
      <c r="F155" s="50">
        <v>0</v>
      </c>
    </row>
    <row r="156" spans="1:6" ht="12.75">
      <c r="A156" s="160"/>
      <c r="B156" s="160"/>
      <c r="C156" s="160"/>
      <c r="D156" s="50">
        <v>0</v>
      </c>
      <c r="F156" s="50">
        <v>0</v>
      </c>
    </row>
    <row r="157" spans="1:6" ht="12.75">
      <c r="A157" s="160"/>
      <c r="B157" s="160"/>
      <c r="C157" s="160"/>
      <c r="D157" s="50">
        <v>0</v>
      </c>
      <c r="F157" s="50">
        <v>0</v>
      </c>
    </row>
    <row r="158" spans="1:6" ht="12.75">
      <c r="A158" s="160"/>
      <c r="B158" s="160"/>
      <c r="C158" s="160"/>
      <c r="D158" s="50">
        <v>0</v>
      </c>
      <c r="F158" s="50">
        <v>0</v>
      </c>
    </row>
    <row r="159" spans="1:6" ht="12.75">
      <c r="A159" s="160"/>
      <c r="B159" s="160"/>
      <c r="C159" s="160"/>
      <c r="D159" s="50">
        <v>0</v>
      </c>
      <c r="F159" s="50">
        <v>0</v>
      </c>
    </row>
    <row r="160" spans="1:6" ht="12.75">
      <c r="A160" s="160"/>
      <c r="B160" s="160"/>
      <c r="C160" s="160"/>
      <c r="D160" s="50">
        <v>0</v>
      </c>
      <c r="F160" s="50">
        <v>0</v>
      </c>
    </row>
    <row r="161" spans="1:6" ht="12.75">
      <c r="A161" s="160"/>
      <c r="B161" s="160"/>
      <c r="C161" s="160"/>
      <c r="D161" s="50">
        <v>0</v>
      </c>
      <c r="F161" s="50">
        <v>0</v>
      </c>
    </row>
    <row r="162" spans="1:6" ht="12.75">
      <c r="A162" s="160"/>
      <c r="B162" s="160"/>
      <c r="C162" s="160"/>
      <c r="D162" s="50">
        <v>0</v>
      </c>
      <c r="F162" s="50">
        <v>0</v>
      </c>
    </row>
    <row r="163" spans="1:6" ht="12.75">
      <c r="A163" s="160"/>
      <c r="B163" s="160"/>
      <c r="C163" s="160"/>
      <c r="D163" s="50">
        <v>0</v>
      </c>
      <c r="F163" s="50">
        <v>0</v>
      </c>
    </row>
    <row r="164" spans="1:6" ht="12.75">
      <c r="A164" s="487" t="s">
        <v>114</v>
      </c>
      <c r="B164" s="487"/>
      <c r="C164" s="487"/>
      <c r="D164" s="23">
        <f>SUM(D17:D163)</f>
        <v>0</v>
      </c>
      <c r="E164" s="345"/>
      <c r="F164" s="23">
        <f>SUM(F17:F163)</f>
        <v>0</v>
      </c>
    </row>
    <row r="165" spans="1:6" ht="12.75">
      <c r="A165" s="164"/>
      <c r="B165" s="164"/>
      <c r="C165" s="164"/>
      <c r="D165" s="343"/>
      <c r="F165" s="164"/>
    </row>
    <row r="166" spans="1:6" ht="12.75">
      <c r="A166" s="255" t="s">
        <v>138</v>
      </c>
      <c r="B166" s="94"/>
      <c r="C166" s="255"/>
      <c r="D166" s="255"/>
      <c r="E166" s="387"/>
      <c r="F166" s="379" t="str">
        <f>'40.010'!$D$41</f>
        <v>Capital Adequacy Returns</v>
      </c>
    </row>
    <row r="167" spans="1:6" ht="14.25">
      <c r="A167" s="255" t="s">
        <v>547</v>
      </c>
      <c r="B167" s="94"/>
      <c r="C167" s="94"/>
      <c r="D167" s="255"/>
      <c r="E167" s="387"/>
      <c r="F167" s="4" t="s">
        <v>462</v>
      </c>
    </row>
  </sheetData>
  <sheetProtection password="DF61" sheet="1" objects="1" scenarios="1"/>
  <mergeCells count="5">
    <mergeCell ref="A1:F1"/>
    <mergeCell ref="A9:F9"/>
    <mergeCell ref="A11:F11"/>
    <mergeCell ref="A15:A16"/>
    <mergeCell ref="A164:C164"/>
  </mergeCells>
  <hyperlinks>
    <hyperlink ref="A1:F1" location="'40.010'!A1" display="'40.010'!A1"/>
  </hyperlinks>
  <printOptions horizontalCentered="1"/>
  <pageMargins left="0.51181102362204722" right="0.51181102362204722" top="0.98425196850393704" bottom="0.59055118110236227" header="0.59055118110236227" footer="0.59055118110236227"/>
  <pageSetup paperSize="5"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44"/>
  <sheetViews>
    <sheetView topLeftCell="A7" workbookViewId="0">
      <selection activeCell="A11" sqref="A11:D11"/>
    </sheetView>
  </sheetViews>
  <sheetFormatPr defaultColWidth="0" defaultRowHeight="15" zeroHeight="1"/>
  <cols>
    <col min="1" max="1" width="60.77734375" style="7" customWidth="1"/>
    <col min="2" max="2" width="12.77734375" style="7" customWidth="1"/>
    <col min="3" max="3" width="7.77734375" style="7" customWidth="1"/>
    <col min="4" max="4" width="17" style="7" customWidth="1"/>
    <col min="5" max="6" width="0" style="7" hidden="1" customWidth="1"/>
    <col min="7" max="16384" width="8.77734375" style="7" hidden="1"/>
  </cols>
  <sheetData>
    <row r="1" spans="1:6">
      <c r="A1" s="478">
        <v>40010</v>
      </c>
      <c r="B1" s="479"/>
      <c r="C1" s="479"/>
      <c r="D1" s="479"/>
    </row>
    <row r="2" spans="1:6" ht="15.75">
      <c r="A2" s="2"/>
      <c r="B2" s="8"/>
      <c r="C2" s="9"/>
      <c r="D2" s="414" t="s">
        <v>487</v>
      </c>
    </row>
    <row r="3" spans="1:6" ht="15.75">
      <c r="A3" s="1" t="str">
        <f>Cover!$A$14</f>
        <v>Select Name of Insurer/ Financial Holding Company</v>
      </c>
      <c r="B3" s="10"/>
      <c r="C3" s="10"/>
      <c r="D3" s="9"/>
    </row>
    <row r="4" spans="1:6" ht="15.75">
      <c r="A4" s="2" t="s">
        <v>432</v>
      </c>
      <c r="B4" s="10"/>
      <c r="C4" s="9"/>
      <c r="D4" s="9"/>
    </row>
    <row r="5" spans="1:6" ht="15.75">
      <c r="A5" s="2"/>
      <c r="B5" s="10"/>
      <c r="C5" s="9"/>
      <c r="D5" s="9"/>
    </row>
    <row r="6" spans="1:6" ht="15.75">
      <c r="A6" s="2" t="s">
        <v>1</v>
      </c>
      <c r="B6" s="10"/>
      <c r="C6" s="9"/>
      <c r="D6" s="9"/>
    </row>
    <row r="7" spans="1:6" ht="15.75">
      <c r="A7" s="3" t="s">
        <v>433</v>
      </c>
      <c r="B7" s="11"/>
      <c r="C7" s="9"/>
      <c r="D7" s="12">
        <f>Cover!$A$23</f>
        <v>44196</v>
      </c>
    </row>
    <row r="8" spans="1:6">
      <c r="A8" s="13"/>
      <c r="B8" s="10"/>
      <c r="C8" s="10"/>
      <c r="D8" s="9"/>
    </row>
    <row r="9" spans="1:6" ht="15.75">
      <c r="A9" s="480" t="s">
        <v>0</v>
      </c>
      <c r="B9" s="481"/>
      <c r="C9" s="481"/>
      <c r="D9" s="481"/>
      <c r="E9" s="14"/>
      <c r="F9" s="14"/>
    </row>
    <row r="10" spans="1:6">
      <c r="A10" s="15"/>
      <c r="B10" s="16"/>
      <c r="C10" s="16"/>
      <c r="D10" s="16"/>
    </row>
    <row r="11" spans="1:6" ht="18">
      <c r="A11" s="482" t="s">
        <v>1</v>
      </c>
      <c r="B11" s="482"/>
      <c r="C11" s="482"/>
      <c r="D11" s="482"/>
    </row>
    <row r="12" spans="1:6">
      <c r="A12" s="9"/>
      <c r="B12" s="9"/>
      <c r="C12" s="9"/>
      <c r="D12" s="9"/>
    </row>
    <row r="13" spans="1:6" ht="15.75">
      <c r="A13" s="483" t="s">
        <v>2</v>
      </c>
      <c r="B13" s="483"/>
      <c r="C13" s="483"/>
      <c r="D13" s="483"/>
    </row>
    <row r="14" spans="1:6">
      <c r="A14" s="9"/>
      <c r="B14" s="9"/>
      <c r="C14" s="9"/>
      <c r="D14" s="9"/>
    </row>
    <row r="15" spans="1:6">
      <c r="A15" s="9"/>
      <c r="B15" s="389" t="s">
        <v>443</v>
      </c>
      <c r="C15" s="17" t="s">
        <v>3</v>
      </c>
      <c r="D15" s="17" t="s">
        <v>4</v>
      </c>
    </row>
    <row r="16" spans="1:6">
      <c r="A16" s="18" t="s">
        <v>5</v>
      </c>
      <c r="B16" s="17"/>
      <c r="C16" s="19"/>
      <c r="D16" s="6"/>
    </row>
    <row r="17" spans="1:4">
      <c r="A17" s="18" t="s">
        <v>6</v>
      </c>
      <c r="B17" s="17"/>
      <c r="C17" s="19"/>
      <c r="D17" s="6"/>
    </row>
    <row r="18" spans="1:4">
      <c r="A18" s="415" t="s">
        <v>7</v>
      </c>
      <c r="B18" s="391" t="s">
        <v>465</v>
      </c>
      <c r="C18" s="19">
        <v>1</v>
      </c>
      <c r="D18" s="21">
        <f>+'40.020'!G138</f>
        <v>0</v>
      </c>
    </row>
    <row r="19" spans="1:4">
      <c r="A19" s="415" t="s">
        <v>8</v>
      </c>
      <c r="B19" s="391" t="s">
        <v>466</v>
      </c>
      <c r="C19" s="19">
        <v>2</v>
      </c>
      <c r="D19" s="21">
        <f>+'40.021'!G52</f>
        <v>0</v>
      </c>
    </row>
    <row r="20" spans="1:4">
      <c r="A20" s="415" t="s">
        <v>9</v>
      </c>
      <c r="B20" s="391" t="s">
        <v>467</v>
      </c>
      <c r="C20" s="19">
        <v>3</v>
      </c>
      <c r="D20" s="21">
        <f>+'40.022'!D23</f>
        <v>0</v>
      </c>
    </row>
    <row r="21" spans="1:4">
      <c r="A21" s="415" t="s">
        <v>10</v>
      </c>
      <c r="B21" s="391" t="s">
        <v>468</v>
      </c>
      <c r="C21" s="19">
        <v>4</v>
      </c>
      <c r="D21" s="21">
        <f>'40.023'!J39</f>
        <v>0</v>
      </c>
    </row>
    <row r="22" spans="1:4">
      <c r="A22" s="22" t="s">
        <v>551</v>
      </c>
      <c r="B22" s="17"/>
      <c r="C22" s="19"/>
      <c r="D22" s="55"/>
    </row>
    <row r="23" spans="1:4">
      <c r="A23" s="415" t="s">
        <v>11</v>
      </c>
      <c r="B23" s="391" t="s">
        <v>469</v>
      </c>
      <c r="C23" s="19">
        <v>5</v>
      </c>
      <c r="D23" s="21">
        <f>'40.030'!N28</f>
        <v>0</v>
      </c>
    </row>
    <row r="24" spans="1:4">
      <c r="A24" s="415" t="s">
        <v>489</v>
      </c>
      <c r="B24" s="391" t="s">
        <v>470</v>
      </c>
      <c r="C24" s="19">
        <v>6</v>
      </c>
      <c r="D24" s="21">
        <f>+'40.031'!M53</f>
        <v>0</v>
      </c>
    </row>
    <row r="25" spans="1:4">
      <c r="A25" s="415" t="s">
        <v>490</v>
      </c>
      <c r="B25" s="391" t="s">
        <v>471</v>
      </c>
      <c r="C25" s="19">
        <v>7</v>
      </c>
      <c r="D25" s="21">
        <f>+'40.032'!H53</f>
        <v>0</v>
      </c>
    </row>
    <row r="26" spans="1:4">
      <c r="A26" s="415" t="s">
        <v>491</v>
      </c>
      <c r="B26" s="391" t="s">
        <v>472</v>
      </c>
      <c r="C26" s="19">
        <v>8</v>
      </c>
      <c r="D26" s="21">
        <f>+'40.033'!E19</f>
        <v>0</v>
      </c>
    </row>
    <row r="27" spans="1:4">
      <c r="A27" s="415" t="s">
        <v>492</v>
      </c>
      <c r="B27" s="391" t="s">
        <v>473</v>
      </c>
      <c r="C27" s="19">
        <v>9</v>
      </c>
      <c r="D27" s="21">
        <f>+'40.034'!D20</f>
        <v>0</v>
      </c>
    </row>
    <row r="28" spans="1:4">
      <c r="A28" s="415" t="s">
        <v>12</v>
      </c>
      <c r="B28" s="391" t="s">
        <v>474</v>
      </c>
      <c r="C28" s="19">
        <v>10</v>
      </c>
      <c r="D28" s="21">
        <f>'40.035'!D17</f>
        <v>0</v>
      </c>
    </row>
    <row r="29" spans="1:4">
      <c r="A29" s="415" t="s">
        <v>13</v>
      </c>
      <c r="B29" s="391" t="s">
        <v>475</v>
      </c>
      <c r="C29" s="19">
        <v>11</v>
      </c>
      <c r="D29" s="21">
        <f>+'40.036'!D19</f>
        <v>0</v>
      </c>
    </row>
    <row r="30" spans="1:4">
      <c r="A30" s="22" t="s">
        <v>552</v>
      </c>
      <c r="B30" s="19"/>
      <c r="C30" s="19"/>
      <c r="D30" s="21"/>
    </row>
    <row r="31" spans="1:4">
      <c r="A31" s="415" t="s">
        <v>269</v>
      </c>
      <c r="B31" s="391" t="s">
        <v>476</v>
      </c>
      <c r="C31" s="19">
        <v>12</v>
      </c>
      <c r="D31" s="21">
        <f>'40.040'!D24</f>
        <v>0</v>
      </c>
    </row>
    <row r="32" spans="1:4">
      <c r="A32" s="415" t="s">
        <v>270</v>
      </c>
      <c r="B32" s="391" t="s">
        <v>477</v>
      </c>
      <c r="C32" s="19">
        <v>13</v>
      </c>
      <c r="D32" s="21">
        <f>'40.041'!D24</f>
        <v>0</v>
      </c>
    </row>
    <row r="33" spans="1:4">
      <c r="A33" s="415" t="s">
        <v>271</v>
      </c>
      <c r="B33" s="391" t="s">
        <v>478</v>
      </c>
      <c r="C33" s="19">
        <v>14</v>
      </c>
      <c r="D33" s="21">
        <f>'40.042'!B33</f>
        <v>0</v>
      </c>
    </row>
    <row r="34" spans="1:4">
      <c r="A34" s="18" t="s">
        <v>479</v>
      </c>
      <c r="B34" s="390" t="s">
        <v>480</v>
      </c>
      <c r="C34" s="19" t="s">
        <v>14</v>
      </c>
      <c r="D34" s="23">
        <f>SUM(D18:D33)</f>
        <v>0</v>
      </c>
    </row>
    <row r="35" spans="1:4">
      <c r="A35" s="416" t="s">
        <v>15</v>
      </c>
      <c r="B35" s="391" t="s">
        <v>464</v>
      </c>
      <c r="C35" s="19" t="s">
        <v>16</v>
      </c>
      <c r="D35" s="21">
        <f>+'40.011'!D91</f>
        <v>0</v>
      </c>
    </row>
    <row r="36" spans="1:4" ht="23.25">
      <c r="A36" s="396" t="s">
        <v>481</v>
      </c>
      <c r="B36" s="393" t="s">
        <v>482</v>
      </c>
      <c r="C36" s="392"/>
      <c r="D36" s="397" t="str">
        <f>IFERROR(+D35/D34,"")</f>
        <v/>
      </c>
    </row>
    <row r="37" spans="1:4">
      <c r="A37" s="6"/>
      <c r="B37" s="476"/>
      <c r="C37" s="477"/>
      <c r="D37" s="6"/>
    </row>
    <row r="38" spans="1:4">
      <c r="A38" s="395" t="s">
        <v>17</v>
      </c>
      <c r="B38" s="394" t="s">
        <v>464</v>
      </c>
      <c r="C38" s="19" t="s">
        <v>18</v>
      </c>
      <c r="D38" s="24">
        <f>+'40.011'!D36</f>
        <v>0</v>
      </c>
    </row>
    <row r="39" spans="1:4" ht="23.25">
      <c r="A39" s="396" t="s">
        <v>483</v>
      </c>
      <c r="B39" s="393" t="s">
        <v>484</v>
      </c>
      <c r="C39" s="19"/>
      <c r="D39" s="397" t="str">
        <f>IFERROR(+D38/D34,"")</f>
        <v/>
      </c>
    </row>
    <row r="40" spans="1:4">
      <c r="A40" s="9"/>
      <c r="B40" s="9"/>
      <c r="C40" s="9"/>
      <c r="D40" s="9"/>
    </row>
    <row r="41" spans="1:4">
      <c r="A41" s="9"/>
      <c r="B41" s="9"/>
      <c r="C41" s="380"/>
      <c r="D41" s="379" t="s">
        <v>444</v>
      </c>
    </row>
    <row r="42" spans="1:4">
      <c r="A42" s="9"/>
      <c r="B42" s="9"/>
      <c r="C42" s="380"/>
      <c r="D42" s="4" t="s">
        <v>445</v>
      </c>
    </row>
    <row r="43" spans="1:4" hidden="1"/>
    <row r="44" spans="1:4" hidden="1"/>
  </sheetData>
  <sheetProtection password="DF61" sheet="1" objects="1" scenarios="1"/>
  <mergeCells count="5">
    <mergeCell ref="B37:C37"/>
    <mergeCell ref="A1:D1"/>
    <mergeCell ref="A9:D9"/>
    <mergeCell ref="A11:D11"/>
    <mergeCell ref="A13:D13"/>
  </mergeCells>
  <conditionalFormatting sqref="D34">
    <cfRule type="expression" dxfId="8" priority="2" stopIfTrue="1">
      <formula>ISERROR($D$22)</formula>
    </cfRule>
  </conditionalFormatting>
  <conditionalFormatting sqref="D36">
    <cfRule type="expression" dxfId="7" priority="3" stopIfTrue="1">
      <formula>ISERROR($D$25)</formula>
    </cfRule>
  </conditionalFormatting>
  <conditionalFormatting sqref="D39">
    <cfRule type="expression" dxfId="6" priority="1" stopIfTrue="1">
      <formula>ISERROR($D$25)</formula>
    </cfRule>
  </conditionalFormatting>
  <hyperlinks>
    <hyperlink ref="A1:D1" location="'40.010'!A1" display="'40.010'!A1"/>
    <hyperlink ref="A18" location="'40.020'!A1" display="Default Risk"/>
    <hyperlink ref="A19" location="'40.021'!A1" display="Investment Volatility Risk"/>
    <hyperlink ref="A20" location="'40.022'!A1" display="Off Balance Sheet Risk"/>
    <hyperlink ref="A21" location="'40.023'!A1" display="Foreign Currency Mismatch Risk"/>
    <hyperlink ref="A23" location="'40.030'!A1" display="Asset Liability Mismatch Risk"/>
    <hyperlink ref="A24" location="'40.031'!A1" display="Mortality Risk"/>
    <hyperlink ref="A25" location="'40.032'!A1" display="Morbidity Risk"/>
    <hyperlink ref="A26" location="'40.033'!A1" display="Lapse Risk"/>
    <hyperlink ref="A27" location="'40.034'!A1" display="Interest Margin Pricing Risk"/>
    <hyperlink ref="A28" location="'40.035'!A1" display="Liquidity and Operational Risk"/>
    <hyperlink ref="A29" location="'40.036'!A1" display="Guarantee Risk"/>
    <hyperlink ref="A31" location="'40.040'!A1" display="Premium Adequacy"/>
    <hyperlink ref="A32" location="'40.041'!A1" display="Outstanding Claims "/>
    <hyperlink ref="A33" location="'40.042'!A1" display="Catastrophe Risk"/>
    <hyperlink ref="A35" location="'40.011'!A1" display="Total Regulatory Capital Available"/>
  </hyperlinks>
  <printOptions horizontalCentered="1"/>
  <pageMargins left="0.51181102362204722" right="0.51181102362204722" top="0.98425196850393704" bottom="0.59055118110236227" header="0.59055118110236227" footer="0.59055118110236227"/>
  <pageSetup paperSize="5" scale="7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66"/>
  <sheetViews>
    <sheetView zoomScaleNormal="100" workbookViewId="0">
      <selection activeCell="A165" sqref="A165"/>
    </sheetView>
  </sheetViews>
  <sheetFormatPr defaultColWidth="0" defaultRowHeight="12.75" zeroHeight="1"/>
  <cols>
    <col min="1" max="1" width="36.77734375" style="93" customWidth="1"/>
    <col min="2" max="5" width="12.77734375" style="93" customWidth="1"/>
    <col min="6" max="6" width="1.88671875" style="93" customWidth="1"/>
    <col min="7" max="8" width="12.77734375" style="93" customWidth="1"/>
    <col min="9" max="16384" width="8.77734375" style="93" hidden="1"/>
  </cols>
  <sheetData>
    <row r="1" spans="1:8">
      <c r="A1" s="478">
        <v>40052</v>
      </c>
      <c r="B1" s="478"/>
      <c r="C1" s="478"/>
      <c r="D1" s="478"/>
      <c r="E1" s="478"/>
      <c r="F1" s="478"/>
      <c r="G1" s="478"/>
      <c r="H1" s="478"/>
    </row>
    <row r="2" spans="1:8">
      <c r="A2" s="99"/>
      <c r="B2" s="94"/>
      <c r="C2" s="96"/>
      <c r="D2" s="122"/>
      <c r="E2" s="94"/>
      <c r="F2" s="111"/>
      <c r="G2" s="94"/>
      <c r="H2" s="111"/>
    </row>
    <row r="3" spans="1:8">
      <c r="A3" s="97" t="str">
        <f>Cover!$A$14</f>
        <v>Select Name of Insurer/ Financial Holding Company</v>
      </c>
      <c r="B3" s="98"/>
      <c r="C3" s="98"/>
      <c r="D3" s="94"/>
      <c r="E3" s="94"/>
      <c r="F3" s="154"/>
      <c r="G3" s="414" t="s">
        <v>487</v>
      </c>
      <c r="H3" s="155"/>
    </row>
    <row r="4" spans="1:8">
      <c r="A4" s="99" t="s">
        <v>432</v>
      </c>
      <c r="B4" s="98"/>
      <c r="C4" s="94"/>
      <c r="D4" s="94"/>
      <c r="E4" s="94"/>
      <c r="F4" s="154"/>
      <c r="G4" s="154"/>
      <c r="H4" s="94"/>
    </row>
    <row r="5" spans="1:8">
      <c r="A5" s="99"/>
      <c r="B5" s="98"/>
      <c r="C5" s="94"/>
      <c r="D5" s="94"/>
      <c r="E5" s="94"/>
      <c r="F5" s="154"/>
      <c r="G5" s="154"/>
      <c r="H5" s="94"/>
    </row>
    <row r="6" spans="1:8">
      <c r="A6" s="99" t="s">
        <v>1</v>
      </c>
      <c r="B6" s="98"/>
      <c r="C6" s="94"/>
      <c r="D6" s="126"/>
      <c r="E6" s="94"/>
      <c r="F6" s="154"/>
      <c r="G6" s="154"/>
      <c r="H6" s="94"/>
    </row>
    <row r="7" spans="1:8">
      <c r="A7" s="100" t="s">
        <v>433</v>
      </c>
      <c r="B7" s="101"/>
      <c r="C7" s="101"/>
      <c r="D7" s="94"/>
      <c r="E7" s="94"/>
      <c r="F7" s="154"/>
      <c r="G7" s="12">
        <f>Cover!$A$23</f>
        <v>44196</v>
      </c>
      <c r="H7" s="94"/>
    </row>
    <row r="8" spans="1:8">
      <c r="A8" s="102"/>
      <c r="B8" s="98"/>
      <c r="C8" s="98"/>
      <c r="D8" s="98"/>
      <c r="E8" s="94"/>
      <c r="F8" s="154"/>
      <c r="G8" s="154"/>
      <c r="H8" s="156"/>
    </row>
    <row r="9" spans="1:8">
      <c r="A9" s="485" t="s">
        <v>0</v>
      </c>
      <c r="B9" s="485"/>
      <c r="C9" s="485"/>
      <c r="D9" s="485"/>
      <c r="E9" s="549"/>
      <c r="F9" s="549"/>
      <c r="G9" s="549"/>
      <c r="H9" s="549"/>
    </row>
    <row r="10" spans="1:8">
      <c r="A10" s="263"/>
      <c r="B10" s="263"/>
      <c r="C10" s="263"/>
      <c r="D10" s="263"/>
      <c r="E10" s="263"/>
      <c r="F10" s="263"/>
      <c r="G10" s="263"/>
      <c r="H10" s="263"/>
    </row>
    <row r="11" spans="1:8">
      <c r="A11" s="502" t="s">
        <v>255</v>
      </c>
      <c r="B11" s="502"/>
      <c r="C11" s="502"/>
      <c r="D11" s="502"/>
      <c r="E11" s="502"/>
      <c r="F11" s="502"/>
      <c r="G11" s="502"/>
      <c r="H11" s="502"/>
    </row>
    <row r="12" spans="1:8">
      <c r="A12" s="98"/>
      <c r="B12" s="98"/>
      <c r="C12" s="98"/>
      <c r="D12" s="98"/>
      <c r="E12" s="98"/>
      <c r="F12" s="98"/>
      <c r="G12" s="98"/>
      <c r="H12" s="98"/>
    </row>
    <row r="13" spans="1:8" ht="14.25">
      <c r="A13" s="167" t="s">
        <v>510</v>
      </c>
      <c r="B13" s="98"/>
      <c r="C13" s="98"/>
      <c r="D13" s="98"/>
      <c r="E13" s="98"/>
      <c r="F13" s="98"/>
      <c r="G13" s="98"/>
      <c r="H13" s="98"/>
    </row>
    <row r="14" spans="1:8" ht="26.25" customHeight="1">
      <c r="A14" s="266"/>
      <c r="B14" s="266"/>
      <c r="C14" s="266"/>
      <c r="D14" s="266"/>
      <c r="E14" s="266"/>
      <c r="F14" s="343"/>
      <c r="G14" s="505" t="s">
        <v>384</v>
      </c>
      <c r="H14" s="550"/>
    </row>
    <row r="15" spans="1:8">
      <c r="A15" s="548" t="s">
        <v>252</v>
      </c>
      <c r="B15" s="159" t="s">
        <v>253</v>
      </c>
      <c r="C15" s="159" t="s">
        <v>256</v>
      </c>
      <c r="D15" s="159" t="s">
        <v>257</v>
      </c>
      <c r="E15" s="159" t="s">
        <v>135</v>
      </c>
      <c r="F15" s="42"/>
      <c r="G15" s="159" t="s">
        <v>256</v>
      </c>
      <c r="H15" s="159" t="s">
        <v>135</v>
      </c>
    </row>
    <row r="16" spans="1:8">
      <c r="A16" s="548"/>
      <c r="B16" s="288" t="s">
        <v>250</v>
      </c>
      <c r="C16" s="159"/>
      <c r="D16" s="159"/>
      <c r="E16" s="159" t="s">
        <v>4</v>
      </c>
      <c r="F16" s="42"/>
      <c r="G16" s="159"/>
      <c r="H16" s="159" t="s">
        <v>4</v>
      </c>
    </row>
    <row r="17" spans="1:8">
      <c r="A17" s="160"/>
      <c r="B17" s="160"/>
      <c r="C17" s="160"/>
      <c r="D17" s="48"/>
      <c r="E17" s="161">
        <f>+C17*D17</f>
        <v>0</v>
      </c>
      <c r="F17" s="42"/>
      <c r="G17" s="160"/>
      <c r="H17" s="161">
        <f>G17*D17</f>
        <v>0</v>
      </c>
    </row>
    <row r="18" spans="1:8" s="254" customFormat="1" ht="13.5" customHeight="1">
      <c r="A18" s="160"/>
      <c r="B18" s="160"/>
      <c r="C18" s="160"/>
      <c r="D18" s="48"/>
      <c r="E18" s="161">
        <f t="shared" ref="E18:E72" si="0">+C18*D18</f>
        <v>0</v>
      </c>
      <c r="F18" s="42"/>
      <c r="G18" s="160"/>
      <c r="H18" s="161">
        <f t="shared" ref="H18:H72" si="1">G18*D18</f>
        <v>0</v>
      </c>
    </row>
    <row r="19" spans="1:8" s="254" customFormat="1" ht="13.5" customHeight="1">
      <c r="A19" s="160"/>
      <c r="B19" s="160"/>
      <c r="C19" s="160"/>
      <c r="D19" s="48"/>
      <c r="E19" s="161">
        <f t="shared" si="0"/>
        <v>0</v>
      </c>
      <c r="F19" s="42"/>
      <c r="G19" s="160"/>
      <c r="H19" s="161">
        <f t="shared" si="1"/>
        <v>0</v>
      </c>
    </row>
    <row r="20" spans="1:8" s="254" customFormat="1" ht="13.5" customHeight="1">
      <c r="A20" s="160"/>
      <c r="B20" s="160"/>
      <c r="C20" s="160"/>
      <c r="D20" s="48"/>
      <c r="E20" s="161">
        <f t="shared" si="0"/>
        <v>0</v>
      </c>
      <c r="F20" s="42"/>
      <c r="G20" s="160"/>
      <c r="H20" s="161">
        <f t="shared" si="1"/>
        <v>0</v>
      </c>
    </row>
    <row r="21" spans="1:8" s="254" customFormat="1" ht="13.5" customHeight="1">
      <c r="A21" s="160"/>
      <c r="B21" s="160"/>
      <c r="C21" s="160"/>
      <c r="D21" s="48"/>
      <c r="E21" s="161">
        <f t="shared" si="0"/>
        <v>0</v>
      </c>
      <c r="F21" s="42"/>
      <c r="G21" s="160"/>
      <c r="H21" s="161">
        <f t="shared" si="1"/>
        <v>0</v>
      </c>
    </row>
    <row r="22" spans="1:8" s="254" customFormat="1" ht="13.5" customHeight="1">
      <c r="A22" s="160"/>
      <c r="B22" s="160"/>
      <c r="C22" s="160"/>
      <c r="D22" s="48"/>
      <c r="E22" s="161">
        <f t="shared" si="0"/>
        <v>0</v>
      </c>
      <c r="F22" s="42"/>
      <c r="G22" s="160"/>
      <c r="H22" s="161">
        <f t="shared" si="1"/>
        <v>0</v>
      </c>
    </row>
    <row r="23" spans="1:8" s="254" customFormat="1" ht="13.5" customHeight="1">
      <c r="A23" s="160"/>
      <c r="B23" s="160"/>
      <c r="C23" s="160"/>
      <c r="D23" s="48"/>
      <c r="E23" s="161">
        <f t="shared" si="0"/>
        <v>0</v>
      </c>
      <c r="F23" s="42"/>
      <c r="G23" s="160"/>
      <c r="H23" s="161">
        <f t="shared" si="1"/>
        <v>0</v>
      </c>
    </row>
    <row r="24" spans="1:8" s="254" customFormat="1" ht="13.5" customHeight="1">
      <c r="A24" s="160"/>
      <c r="B24" s="160"/>
      <c r="C24" s="160"/>
      <c r="D24" s="48"/>
      <c r="E24" s="161">
        <f t="shared" si="0"/>
        <v>0</v>
      </c>
      <c r="F24" s="42"/>
      <c r="G24" s="160"/>
      <c r="H24" s="161">
        <f t="shared" si="1"/>
        <v>0</v>
      </c>
    </row>
    <row r="25" spans="1:8" s="254" customFormat="1" ht="13.5" customHeight="1">
      <c r="A25" s="160"/>
      <c r="B25" s="160"/>
      <c r="C25" s="160"/>
      <c r="D25" s="48"/>
      <c r="E25" s="161">
        <f t="shared" si="0"/>
        <v>0</v>
      </c>
      <c r="F25" s="42"/>
      <c r="G25" s="160"/>
      <c r="H25" s="161">
        <f t="shared" si="1"/>
        <v>0</v>
      </c>
    </row>
    <row r="26" spans="1:8" s="254" customFormat="1" ht="13.5" customHeight="1">
      <c r="A26" s="160"/>
      <c r="B26" s="160"/>
      <c r="C26" s="160"/>
      <c r="D26" s="48"/>
      <c r="E26" s="161">
        <f t="shared" si="0"/>
        <v>0</v>
      </c>
      <c r="F26" s="42"/>
      <c r="G26" s="160"/>
      <c r="H26" s="161">
        <f t="shared" si="1"/>
        <v>0</v>
      </c>
    </row>
    <row r="27" spans="1:8" s="254" customFormat="1" ht="13.5" customHeight="1">
      <c r="A27" s="160"/>
      <c r="B27" s="160"/>
      <c r="C27" s="160"/>
      <c r="D27" s="48"/>
      <c r="E27" s="161">
        <f t="shared" si="0"/>
        <v>0</v>
      </c>
      <c r="F27" s="42"/>
      <c r="G27" s="160"/>
      <c r="H27" s="161">
        <f t="shared" si="1"/>
        <v>0</v>
      </c>
    </row>
    <row r="28" spans="1:8" s="254" customFormat="1" ht="13.5" customHeight="1">
      <c r="A28" s="160"/>
      <c r="B28" s="160"/>
      <c r="C28" s="160"/>
      <c r="D28" s="48"/>
      <c r="E28" s="161">
        <f t="shared" si="0"/>
        <v>0</v>
      </c>
      <c r="F28" s="42"/>
      <c r="G28" s="160"/>
      <c r="H28" s="161">
        <f t="shared" si="1"/>
        <v>0</v>
      </c>
    </row>
    <row r="29" spans="1:8" s="254" customFormat="1" ht="13.5" customHeight="1">
      <c r="A29" s="160"/>
      <c r="B29" s="160"/>
      <c r="C29" s="160"/>
      <c r="D29" s="48"/>
      <c r="E29" s="161">
        <f t="shared" si="0"/>
        <v>0</v>
      </c>
      <c r="F29" s="42"/>
      <c r="G29" s="160"/>
      <c r="H29" s="161">
        <f t="shared" si="1"/>
        <v>0</v>
      </c>
    </row>
    <row r="30" spans="1:8" s="254" customFormat="1" ht="13.5" customHeight="1">
      <c r="A30" s="160"/>
      <c r="B30" s="160"/>
      <c r="C30" s="160"/>
      <c r="D30" s="48"/>
      <c r="E30" s="161">
        <f t="shared" si="0"/>
        <v>0</v>
      </c>
      <c r="F30" s="42"/>
      <c r="G30" s="160"/>
      <c r="H30" s="161">
        <f t="shared" si="1"/>
        <v>0</v>
      </c>
    </row>
    <row r="31" spans="1:8" s="254" customFormat="1" ht="13.5" customHeight="1">
      <c r="A31" s="160"/>
      <c r="B31" s="160"/>
      <c r="C31" s="160"/>
      <c r="D31" s="48"/>
      <c r="E31" s="161">
        <f t="shared" si="0"/>
        <v>0</v>
      </c>
      <c r="F31" s="42"/>
      <c r="G31" s="160"/>
      <c r="H31" s="161">
        <f t="shared" si="1"/>
        <v>0</v>
      </c>
    </row>
    <row r="32" spans="1:8" s="254" customFormat="1" ht="13.5" customHeight="1">
      <c r="A32" s="160"/>
      <c r="B32" s="160"/>
      <c r="C32" s="160"/>
      <c r="D32" s="48"/>
      <c r="E32" s="161">
        <f t="shared" si="0"/>
        <v>0</v>
      </c>
      <c r="F32" s="42"/>
      <c r="G32" s="160"/>
      <c r="H32" s="161">
        <f t="shared" si="1"/>
        <v>0</v>
      </c>
    </row>
    <row r="33" spans="1:8" s="254" customFormat="1" ht="13.5" customHeight="1">
      <c r="A33" s="160"/>
      <c r="B33" s="160"/>
      <c r="C33" s="160"/>
      <c r="D33" s="48"/>
      <c r="E33" s="161">
        <f t="shared" si="0"/>
        <v>0</v>
      </c>
      <c r="F33" s="42"/>
      <c r="G33" s="160"/>
      <c r="H33" s="161">
        <f t="shared" si="1"/>
        <v>0</v>
      </c>
    </row>
    <row r="34" spans="1:8" s="254" customFormat="1" ht="13.5" customHeight="1">
      <c r="A34" s="160"/>
      <c r="B34" s="160"/>
      <c r="C34" s="160"/>
      <c r="D34" s="48"/>
      <c r="E34" s="161">
        <f t="shared" si="0"/>
        <v>0</v>
      </c>
      <c r="F34" s="42"/>
      <c r="G34" s="160"/>
      <c r="H34" s="161">
        <f t="shared" si="1"/>
        <v>0</v>
      </c>
    </row>
    <row r="35" spans="1:8" s="254" customFormat="1" ht="13.5" customHeight="1">
      <c r="A35" s="160"/>
      <c r="B35" s="160"/>
      <c r="C35" s="160"/>
      <c r="D35" s="48"/>
      <c r="E35" s="161">
        <f t="shared" si="0"/>
        <v>0</v>
      </c>
      <c r="F35" s="42"/>
      <c r="G35" s="160"/>
      <c r="H35" s="161">
        <f t="shared" si="1"/>
        <v>0</v>
      </c>
    </row>
    <row r="36" spans="1:8" s="254" customFormat="1" ht="13.5" customHeight="1">
      <c r="A36" s="160"/>
      <c r="B36" s="160"/>
      <c r="C36" s="160"/>
      <c r="D36" s="48"/>
      <c r="E36" s="161">
        <f t="shared" si="0"/>
        <v>0</v>
      </c>
      <c r="F36" s="42"/>
      <c r="G36" s="160"/>
      <c r="H36" s="161">
        <f t="shared" si="1"/>
        <v>0</v>
      </c>
    </row>
    <row r="37" spans="1:8" s="254" customFormat="1" ht="13.5" customHeight="1">
      <c r="A37" s="160"/>
      <c r="B37" s="160"/>
      <c r="C37" s="160"/>
      <c r="D37" s="48"/>
      <c r="E37" s="161">
        <f t="shared" si="0"/>
        <v>0</v>
      </c>
      <c r="F37" s="42"/>
      <c r="G37" s="160"/>
      <c r="H37" s="161">
        <f t="shared" si="1"/>
        <v>0</v>
      </c>
    </row>
    <row r="38" spans="1:8" s="254" customFormat="1" ht="13.5" customHeight="1">
      <c r="A38" s="160"/>
      <c r="B38" s="160"/>
      <c r="C38" s="160"/>
      <c r="D38" s="48"/>
      <c r="E38" s="161">
        <f t="shared" si="0"/>
        <v>0</v>
      </c>
      <c r="F38" s="42"/>
      <c r="G38" s="160"/>
      <c r="H38" s="161">
        <f t="shared" si="1"/>
        <v>0</v>
      </c>
    </row>
    <row r="39" spans="1:8" s="254" customFormat="1" ht="13.5" customHeight="1">
      <c r="A39" s="160"/>
      <c r="B39" s="160"/>
      <c r="C39" s="160"/>
      <c r="D39" s="48"/>
      <c r="E39" s="161">
        <f t="shared" si="0"/>
        <v>0</v>
      </c>
      <c r="F39" s="42"/>
      <c r="G39" s="160"/>
      <c r="H39" s="161">
        <f t="shared" si="1"/>
        <v>0</v>
      </c>
    </row>
    <row r="40" spans="1:8" s="254" customFormat="1" ht="13.5" customHeight="1">
      <c r="A40" s="160"/>
      <c r="B40" s="160"/>
      <c r="C40" s="160"/>
      <c r="D40" s="48"/>
      <c r="E40" s="161">
        <f t="shared" si="0"/>
        <v>0</v>
      </c>
      <c r="F40" s="42"/>
      <c r="G40" s="160"/>
      <c r="H40" s="161">
        <f t="shared" si="1"/>
        <v>0</v>
      </c>
    </row>
    <row r="41" spans="1:8" s="254" customFormat="1" ht="13.5" customHeight="1">
      <c r="A41" s="160"/>
      <c r="B41" s="160"/>
      <c r="C41" s="160"/>
      <c r="D41" s="48"/>
      <c r="E41" s="161">
        <f t="shared" si="0"/>
        <v>0</v>
      </c>
      <c r="F41" s="42"/>
      <c r="G41" s="160"/>
      <c r="H41" s="161">
        <f t="shared" si="1"/>
        <v>0</v>
      </c>
    </row>
    <row r="42" spans="1:8" s="254" customFormat="1" ht="13.5" customHeight="1">
      <c r="A42" s="160"/>
      <c r="B42" s="160"/>
      <c r="C42" s="160"/>
      <c r="D42" s="48"/>
      <c r="E42" s="161">
        <f t="shared" si="0"/>
        <v>0</v>
      </c>
      <c r="F42" s="42"/>
      <c r="G42" s="160"/>
      <c r="H42" s="161">
        <f t="shared" si="1"/>
        <v>0</v>
      </c>
    </row>
    <row r="43" spans="1:8" s="254" customFormat="1" ht="13.5" customHeight="1">
      <c r="A43" s="160"/>
      <c r="B43" s="160"/>
      <c r="C43" s="160"/>
      <c r="D43" s="48"/>
      <c r="E43" s="161">
        <f t="shared" si="0"/>
        <v>0</v>
      </c>
      <c r="F43" s="42"/>
      <c r="G43" s="160"/>
      <c r="H43" s="161">
        <f t="shared" si="1"/>
        <v>0</v>
      </c>
    </row>
    <row r="44" spans="1:8" s="254" customFormat="1" ht="13.5" customHeight="1">
      <c r="A44" s="160"/>
      <c r="B44" s="160"/>
      <c r="C44" s="160"/>
      <c r="D44" s="48"/>
      <c r="E44" s="161">
        <f t="shared" si="0"/>
        <v>0</v>
      </c>
      <c r="F44" s="42"/>
      <c r="G44" s="160"/>
      <c r="H44" s="161">
        <f t="shared" si="1"/>
        <v>0</v>
      </c>
    </row>
    <row r="45" spans="1:8" s="254" customFormat="1" ht="13.5" customHeight="1">
      <c r="A45" s="160"/>
      <c r="B45" s="160"/>
      <c r="C45" s="160"/>
      <c r="D45" s="48"/>
      <c r="E45" s="161">
        <f t="shared" si="0"/>
        <v>0</v>
      </c>
      <c r="F45" s="42"/>
      <c r="G45" s="160"/>
      <c r="H45" s="161">
        <f t="shared" si="1"/>
        <v>0</v>
      </c>
    </row>
    <row r="46" spans="1:8" s="254" customFormat="1" ht="13.5" customHeight="1">
      <c r="A46" s="160"/>
      <c r="B46" s="160"/>
      <c r="C46" s="160"/>
      <c r="D46" s="48"/>
      <c r="E46" s="161">
        <f t="shared" si="0"/>
        <v>0</v>
      </c>
      <c r="F46" s="42"/>
      <c r="G46" s="160"/>
      <c r="H46" s="161">
        <f t="shared" si="1"/>
        <v>0</v>
      </c>
    </row>
    <row r="47" spans="1:8" s="254" customFormat="1" ht="13.5" customHeight="1">
      <c r="A47" s="160"/>
      <c r="B47" s="160"/>
      <c r="C47" s="160"/>
      <c r="D47" s="48"/>
      <c r="E47" s="161">
        <f t="shared" si="0"/>
        <v>0</v>
      </c>
      <c r="F47" s="42"/>
      <c r="G47" s="160"/>
      <c r="H47" s="161">
        <f t="shared" si="1"/>
        <v>0</v>
      </c>
    </row>
    <row r="48" spans="1:8" s="254" customFormat="1" ht="13.5" customHeight="1">
      <c r="A48" s="160"/>
      <c r="B48" s="160"/>
      <c r="C48" s="160"/>
      <c r="D48" s="48"/>
      <c r="E48" s="161">
        <f t="shared" si="0"/>
        <v>0</v>
      </c>
      <c r="F48" s="42"/>
      <c r="G48" s="160"/>
      <c r="H48" s="161">
        <f t="shared" si="1"/>
        <v>0</v>
      </c>
    </row>
    <row r="49" spans="1:8" s="254" customFormat="1" ht="13.5" customHeight="1">
      <c r="A49" s="160"/>
      <c r="B49" s="160"/>
      <c r="C49" s="160"/>
      <c r="D49" s="48"/>
      <c r="E49" s="161">
        <f t="shared" si="0"/>
        <v>0</v>
      </c>
      <c r="F49" s="42"/>
      <c r="G49" s="160"/>
      <c r="H49" s="161">
        <f t="shared" si="1"/>
        <v>0</v>
      </c>
    </row>
    <row r="50" spans="1:8" s="254" customFormat="1" ht="13.5" customHeight="1">
      <c r="A50" s="160"/>
      <c r="B50" s="160"/>
      <c r="C50" s="160"/>
      <c r="D50" s="48"/>
      <c r="E50" s="161">
        <f t="shared" si="0"/>
        <v>0</v>
      </c>
      <c r="F50" s="42"/>
      <c r="G50" s="160"/>
      <c r="H50" s="161">
        <f t="shared" si="1"/>
        <v>0</v>
      </c>
    </row>
    <row r="51" spans="1:8" s="254" customFormat="1" ht="13.5" customHeight="1">
      <c r="A51" s="160"/>
      <c r="B51" s="160"/>
      <c r="C51" s="160"/>
      <c r="D51" s="48"/>
      <c r="E51" s="161">
        <f t="shared" si="0"/>
        <v>0</v>
      </c>
      <c r="F51" s="42"/>
      <c r="G51" s="160"/>
      <c r="H51" s="161">
        <f t="shared" si="1"/>
        <v>0</v>
      </c>
    </row>
    <row r="52" spans="1:8" s="254" customFormat="1" ht="13.5" customHeight="1">
      <c r="A52" s="160"/>
      <c r="B52" s="160"/>
      <c r="C52" s="160"/>
      <c r="D52" s="48"/>
      <c r="E52" s="161">
        <f t="shared" si="0"/>
        <v>0</v>
      </c>
      <c r="F52" s="42"/>
      <c r="G52" s="160"/>
      <c r="H52" s="161">
        <f t="shared" si="1"/>
        <v>0</v>
      </c>
    </row>
    <row r="53" spans="1:8" s="254" customFormat="1" ht="13.5" customHeight="1">
      <c r="A53" s="160"/>
      <c r="B53" s="160"/>
      <c r="C53" s="160"/>
      <c r="D53" s="48"/>
      <c r="E53" s="161">
        <f t="shared" si="0"/>
        <v>0</v>
      </c>
      <c r="F53" s="42"/>
      <c r="G53" s="160"/>
      <c r="H53" s="161">
        <f t="shared" si="1"/>
        <v>0</v>
      </c>
    </row>
    <row r="54" spans="1:8" s="254" customFormat="1" ht="13.5" customHeight="1">
      <c r="A54" s="160"/>
      <c r="B54" s="160"/>
      <c r="C54" s="160"/>
      <c r="D54" s="48"/>
      <c r="E54" s="161">
        <f t="shared" si="0"/>
        <v>0</v>
      </c>
      <c r="F54" s="42"/>
      <c r="G54" s="160"/>
      <c r="H54" s="161">
        <f t="shared" si="1"/>
        <v>0</v>
      </c>
    </row>
    <row r="55" spans="1:8" s="254" customFormat="1" ht="13.5" customHeight="1">
      <c r="A55" s="160"/>
      <c r="B55" s="160"/>
      <c r="C55" s="160"/>
      <c r="D55" s="48"/>
      <c r="E55" s="161">
        <f t="shared" si="0"/>
        <v>0</v>
      </c>
      <c r="F55" s="42"/>
      <c r="G55" s="160"/>
      <c r="H55" s="161">
        <f t="shared" si="1"/>
        <v>0</v>
      </c>
    </row>
    <row r="56" spans="1:8" s="254" customFormat="1" ht="13.5" customHeight="1">
      <c r="A56" s="160"/>
      <c r="B56" s="160"/>
      <c r="C56" s="160"/>
      <c r="D56" s="48"/>
      <c r="E56" s="161">
        <f t="shared" si="0"/>
        <v>0</v>
      </c>
      <c r="F56" s="42"/>
      <c r="G56" s="160"/>
      <c r="H56" s="161">
        <f t="shared" si="1"/>
        <v>0</v>
      </c>
    </row>
    <row r="57" spans="1:8" s="254" customFormat="1" ht="13.5" customHeight="1">
      <c r="A57" s="160"/>
      <c r="B57" s="160"/>
      <c r="C57" s="160"/>
      <c r="D57" s="48"/>
      <c r="E57" s="161">
        <f t="shared" si="0"/>
        <v>0</v>
      </c>
      <c r="F57" s="42"/>
      <c r="G57" s="160"/>
      <c r="H57" s="161">
        <f t="shared" si="1"/>
        <v>0</v>
      </c>
    </row>
    <row r="58" spans="1:8" s="254" customFormat="1" ht="13.5" customHeight="1">
      <c r="A58" s="160"/>
      <c r="B58" s="160"/>
      <c r="C58" s="160"/>
      <c r="D58" s="48"/>
      <c r="E58" s="161">
        <f t="shared" si="0"/>
        <v>0</v>
      </c>
      <c r="F58" s="42"/>
      <c r="G58" s="160"/>
      <c r="H58" s="161">
        <f t="shared" si="1"/>
        <v>0</v>
      </c>
    </row>
    <row r="59" spans="1:8" s="254" customFormat="1" ht="13.5" customHeight="1">
      <c r="A59" s="160"/>
      <c r="B59" s="160"/>
      <c r="C59" s="160"/>
      <c r="D59" s="48"/>
      <c r="E59" s="161">
        <f t="shared" si="0"/>
        <v>0</v>
      </c>
      <c r="F59" s="42"/>
      <c r="G59" s="160"/>
      <c r="H59" s="161">
        <f t="shared" si="1"/>
        <v>0</v>
      </c>
    </row>
    <row r="60" spans="1:8" s="254" customFormat="1" ht="13.5" customHeight="1">
      <c r="A60" s="160"/>
      <c r="B60" s="160"/>
      <c r="C60" s="160"/>
      <c r="D60" s="48"/>
      <c r="E60" s="161">
        <f t="shared" si="0"/>
        <v>0</v>
      </c>
      <c r="F60" s="42"/>
      <c r="G60" s="160"/>
      <c r="H60" s="161">
        <f t="shared" si="1"/>
        <v>0</v>
      </c>
    </row>
    <row r="61" spans="1:8" s="254" customFormat="1" ht="13.5" customHeight="1">
      <c r="A61" s="160"/>
      <c r="B61" s="160"/>
      <c r="C61" s="160"/>
      <c r="D61" s="48"/>
      <c r="E61" s="161">
        <f t="shared" si="0"/>
        <v>0</v>
      </c>
      <c r="F61" s="42"/>
      <c r="G61" s="160"/>
      <c r="H61" s="161">
        <f t="shared" si="1"/>
        <v>0</v>
      </c>
    </row>
    <row r="62" spans="1:8" s="254" customFormat="1" ht="13.5" customHeight="1">
      <c r="A62" s="160"/>
      <c r="B62" s="160"/>
      <c r="C62" s="160"/>
      <c r="D62" s="48"/>
      <c r="E62" s="161">
        <f t="shared" si="0"/>
        <v>0</v>
      </c>
      <c r="F62" s="42"/>
      <c r="G62" s="160"/>
      <c r="H62" s="161">
        <f t="shared" si="1"/>
        <v>0</v>
      </c>
    </row>
    <row r="63" spans="1:8" s="254" customFormat="1" ht="13.5" customHeight="1">
      <c r="A63" s="160"/>
      <c r="B63" s="160"/>
      <c r="C63" s="160"/>
      <c r="D63" s="48"/>
      <c r="E63" s="161">
        <f t="shared" si="0"/>
        <v>0</v>
      </c>
      <c r="F63" s="42"/>
      <c r="G63" s="160"/>
      <c r="H63" s="161">
        <f t="shared" si="1"/>
        <v>0</v>
      </c>
    </row>
    <row r="64" spans="1:8" s="254" customFormat="1" ht="13.5" customHeight="1">
      <c r="A64" s="160"/>
      <c r="B64" s="160"/>
      <c r="C64" s="160"/>
      <c r="D64" s="48"/>
      <c r="E64" s="161">
        <f t="shared" si="0"/>
        <v>0</v>
      </c>
      <c r="F64" s="42"/>
      <c r="G64" s="160"/>
      <c r="H64" s="161">
        <f t="shared" si="1"/>
        <v>0</v>
      </c>
    </row>
    <row r="65" spans="1:8" s="254" customFormat="1" ht="13.5" customHeight="1">
      <c r="A65" s="160"/>
      <c r="B65" s="160"/>
      <c r="C65" s="160"/>
      <c r="D65" s="48"/>
      <c r="E65" s="161">
        <f t="shared" si="0"/>
        <v>0</v>
      </c>
      <c r="F65" s="42"/>
      <c r="G65" s="160"/>
      <c r="H65" s="161">
        <f t="shared" si="1"/>
        <v>0</v>
      </c>
    </row>
    <row r="66" spans="1:8" s="254" customFormat="1" ht="13.5" customHeight="1">
      <c r="A66" s="160"/>
      <c r="B66" s="160"/>
      <c r="C66" s="160"/>
      <c r="D66" s="48"/>
      <c r="E66" s="161">
        <f t="shared" si="0"/>
        <v>0</v>
      </c>
      <c r="F66" s="42"/>
      <c r="G66" s="160"/>
      <c r="H66" s="161">
        <f t="shared" si="1"/>
        <v>0</v>
      </c>
    </row>
    <row r="67" spans="1:8" s="254" customFormat="1" ht="13.5" customHeight="1">
      <c r="A67" s="160"/>
      <c r="B67" s="160"/>
      <c r="C67" s="160"/>
      <c r="D67" s="48"/>
      <c r="E67" s="161">
        <f t="shared" si="0"/>
        <v>0</v>
      </c>
      <c r="F67" s="42"/>
      <c r="G67" s="160"/>
      <c r="H67" s="161">
        <f t="shared" si="1"/>
        <v>0</v>
      </c>
    </row>
    <row r="68" spans="1:8" s="254" customFormat="1" ht="13.5" customHeight="1">
      <c r="A68" s="160"/>
      <c r="B68" s="160"/>
      <c r="C68" s="160"/>
      <c r="D68" s="48"/>
      <c r="E68" s="161">
        <f t="shared" si="0"/>
        <v>0</v>
      </c>
      <c r="F68" s="42"/>
      <c r="G68" s="160"/>
      <c r="H68" s="161">
        <f t="shared" si="1"/>
        <v>0</v>
      </c>
    </row>
    <row r="69" spans="1:8" s="254" customFormat="1" ht="13.5" customHeight="1">
      <c r="A69" s="160"/>
      <c r="B69" s="160"/>
      <c r="C69" s="160"/>
      <c r="D69" s="48"/>
      <c r="E69" s="161">
        <f t="shared" si="0"/>
        <v>0</v>
      </c>
      <c r="F69" s="42"/>
      <c r="G69" s="160"/>
      <c r="H69" s="161">
        <f t="shared" si="1"/>
        <v>0</v>
      </c>
    </row>
    <row r="70" spans="1:8" s="254" customFormat="1" ht="13.5" customHeight="1">
      <c r="A70" s="160"/>
      <c r="B70" s="160"/>
      <c r="C70" s="160"/>
      <c r="D70" s="48"/>
      <c r="E70" s="161">
        <f t="shared" si="0"/>
        <v>0</v>
      </c>
      <c r="F70" s="42"/>
      <c r="G70" s="160"/>
      <c r="H70" s="161">
        <f t="shared" si="1"/>
        <v>0</v>
      </c>
    </row>
    <row r="71" spans="1:8" s="254" customFormat="1" ht="13.5" customHeight="1">
      <c r="A71" s="160"/>
      <c r="B71" s="160"/>
      <c r="C71" s="160"/>
      <c r="D71" s="48"/>
      <c r="E71" s="161">
        <f t="shared" si="0"/>
        <v>0</v>
      </c>
      <c r="F71" s="42"/>
      <c r="G71" s="160"/>
      <c r="H71" s="161">
        <f t="shared" si="1"/>
        <v>0</v>
      </c>
    </row>
    <row r="72" spans="1:8" s="254" customFormat="1" ht="13.5" customHeight="1">
      <c r="A72" s="160"/>
      <c r="B72" s="160"/>
      <c r="C72" s="160"/>
      <c r="D72" s="48"/>
      <c r="E72" s="161">
        <f t="shared" si="0"/>
        <v>0</v>
      </c>
      <c r="F72" s="42"/>
      <c r="G72" s="160"/>
      <c r="H72" s="161">
        <f t="shared" si="1"/>
        <v>0</v>
      </c>
    </row>
    <row r="73" spans="1:8" s="254" customFormat="1" ht="13.5" customHeight="1">
      <c r="A73" s="160"/>
      <c r="B73" s="160"/>
      <c r="C73" s="160"/>
      <c r="D73" s="48"/>
      <c r="E73" s="161">
        <f t="shared" ref="E73:E100" si="2">+C73*D73</f>
        <v>0</v>
      </c>
      <c r="F73" s="42"/>
      <c r="G73" s="160"/>
      <c r="H73" s="161">
        <f t="shared" ref="H73:H100" si="3">G73*D73</f>
        <v>0</v>
      </c>
    </row>
    <row r="74" spans="1:8" s="254" customFormat="1" ht="13.5" customHeight="1">
      <c r="A74" s="160"/>
      <c r="B74" s="160"/>
      <c r="C74" s="160"/>
      <c r="D74" s="48"/>
      <c r="E74" s="161">
        <f t="shared" si="2"/>
        <v>0</v>
      </c>
      <c r="F74" s="42"/>
      <c r="G74" s="160"/>
      <c r="H74" s="161">
        <f t="shared" si="3"/>
        <v>0</v>
      </c>
    </row>
    <row r="75" spans="1:8" s="254" customFormat="1" ht="13.5" customHeight="1">
      <c r="A75" s="160"/>
      <c r="B75" s="160"/>
      <c r="C75" s="160"/>
      <c r="D75" s="48"/>
      <c r="E75" s="161">
        <f t="shared" si="2"/>
        <v>0</v>
      </c>
      <c r="F75" s="42"/>
      <c r="G75" s="160"/>
      <c r="H75" s="161">
        <f t="shared" si="3"/>
        <v>0</v>
      </c>
    </row>
    <row r="76" spans="1:8" s="254" customFormat="1" ht="13.5" customHeight="1">
      <c r="A76" s="160"/>
      <c r="B76" s="160"/>
      <c r="C76" s="160"/>
      <c r="D76" s="48"/>
      <c r="E76" s="161">
        <f t="shared" si="2"/>
        <v>0</v>
      </c>
      <c r="F76" s="42"/>
      <c r="G76" s="160"/>
      <c r="H76" s="161">
        <f t="shared" si="3"/>
        <v>0</v>
      </c>
    </row>
    <row r="77" spans="1:8" s="254" customFormat="1" ht="13.5" customHeight="1">
      <c r="A77" s="160"/>
      <c r="B77" s="160"/>
      <c r="C77" s="160"/>
      <c r="D77" s="48"/>
      <c r="E77" s="161">
        <f t="shared" si="2"/>
        <v>0</v>
      </c>
      <c r="F77" s="42"/>
      <c r="G77" s="160"/>
      <c r="H77" s="161">
        <f t="shared" si="3"/>
        <v>0</v>
      </c>
    </row>
    <row r="78" spans="1:8" s="254" customFormat="1" ht="13.5" customHeight="1">
      <c r="A78" s="160"/>
      <c r="B78" s="160"/>
      <c r="C78" s="160"/>
      <c r="D78" s="48"/>
      <c r="E78" s="161">
        <f t="shared" si="2"/>
        <v>0</v>
      </c>
      <c r="F78" s="42"/>
      <c r="G78" s="160"/>
      <c r="H78" s="161">
        <f t="shared" si="3"/>
        <v>0</v>
      </c>
    </row>
    <row r="79" spans="1:8" s="254" customFormat="1" ht="13.5" customHeight="1">
      <c r="A79" s="160"/>
      <c r="B79" s="160"/>
      <c r="C79" s="160"/>
      <c r="D79" s="48"/>
      <c r="E79" s="161">
        <f t="shared" si="2"/>
        <v>0</v>
      </c>
      <c r="F79" s="42"/>
      <c r="G79" s="160"/>
      <c r="H79" s="161">
        <f t="shared" si="3"/>
        <v>0</v>
      </c>
    </row>
    <row r="80" spans="1:8" s="254" customFormat="1" ht="13.5" customHeight="1">
      <c r="A80" s="160"/>
      <c r="B80" s="160"/>
      <c r="C80" s="160"/>
      <c r="D80" s="48"/>
      <c r="E80" s="161">
        <f t="shared" si="2"/>
        <v>0</v>
      </c>
      <c r="F80" s="42"/>
      <c r="G80" s="160"/>
      <c r="H80" s="161">
        <f t="shared" si="3"/>
        <v>0</v>
      </c>
    </row>
    <row r="81" spans="1:8" s="254" customFormat="1" ht="13.5" customHeight="1">
      <c r="A81" s="160"/>
      <c r="B81" s="160"/>
      <c r="C81" s="160"/>
      <c r="D81" s="48"/>
      <c r="E81" s="161">
        <f t="shared" si="2"/>
        <v>0</v>
      </c>
      <c r="F81" s="42"/>
      <c r="G81" s="160"/>
      <c r="H81" s="161">
        <f t="shared" si="3"/>
        <v>0</v>
      </c>
    </row>
    <row r="82" spans="1:8" s="254" customFormat="1" ht="13.5" customHeight="1">
      <c r="A82" s="160"/>
      <c r="B82" s="160"/>
      <c r="C82" s="160"/>
      <c r="D82" s="48"/>
      <c r="E82" s="161">
        <f t="shared" si="2"/>
        <v>0</v>
      </c>
      <c r="F82" s="42"/>
      <c r="G82" s="160"/>
      <c r="H82" s="161">
        <f t="shared" si="3"/>
        <v>0</v>
      </c>
    </row>
    <row r="83" spans="1:8" s="254" customFormat="1" ht="13.5" customHeight="1">
      <c r="A83" s="160"/>
      <c r="B83" s="160"/>
      <c r="C83" s="160"/>
      <c r="D83" s="48"/>
      <c r="E83" s="161">
        <f t="shared" si="2"/>
        <v>0</v>
      </c>
      <c r="F83" s="42"/>
      <c r="G83" s="160"/>
      <c r="H83" s="161">
        <f t="shared" si="3"/>
        <v>0</v>
      </c>
    </row>
    <row r="84" spans="1:8" s="254" customFormat="1" ht="13.5" customHeight="1">
      <c r="A84" s="160"/>
      <c r="B84" s="160"/>
      <c r="C84" s="160"/>
      <c r="D84" s="48"/>
      <c r="E84" s="161">
        <f t="shared" si="2"/>
        <v>0</v>
      </c>
      <c r="F84" s="42"/>
      <c r="G84" s="160"/>
      <c r="H84" s="161">
        <f t="shared" si="3"/>
        <v>0</v>
      </c>
    </row>
    <row r="85" spans="1:8" s="254" customFormat="1" ht="13.5" customHeight="1">
      <c r="A85" s="160"/>
      <c r="B85" s="160"/>
      <c r="C85" s="160"/>
      <c r="D85" s="48"/>
      <c r="E85" s="161">
        <f t="shared" si="2"/>
        <v>0</v>
      </c>
      <c r="F85" s="42"/>
      <c r="G85" s="160"/>
      <c r="H85" s="161">
        <f t="shared" si="3"/>
        <v>0</v>
      </c>
    </row>
    <row r="86" spans="1:8" s="254" customFormat="1" ht="13.5" customHeight="1">
      <c r="A86" s="160"/>
      <c r="B86" s="160"/>
      <c r="C86" s="160"/>
      <c r="D86" s="48"/>
      <c r="E86" s="161">
        <f t="shared" si="2"/>
        <v>0</v>
      </c>
      <c r="F86" s="42"/>
      <c r="G86" s="160"/>
      <c r="H86" s="161">
        <f t="shared" si="3"/>
        <v>0</v>
      </c>
    </row>
    <row r="87" spans="1:8" s="254" customFormat="1" ht="13.5" customHeight="1">
      <c r="A87" s="160"/>
      <c r="B87" s="160"/>
      <c r="C87" s="160"/>
      <c r="D87" s="48"/>
      <c r="E87" s="161">
        <f t="shared" si="2"/>
        <v>0</v>
      </c>
      <c r="F87" s="42"/>
      <c r="G87" s="160"/>
      <c r="H87" s="161">
        <f t="shared" si="3"/>
        <v>0</v>
      </c>
    </row>
    <row r="88" spans="1:8" s="254" customFormat="1" ht="13.5" customHeight="1">
      <c r="A88" s="160"/>
      <c r="B88" s="160"/>
      <c r="C88" s="160"/>
      <c r="D88" s="48"/>
      <c r="E88" s="161">
        <f t="shared" si="2"/>
        <v>0</v>
      </c>
      <c r="F88" s="42"/>
      <c r="G88" s="160"/>
      <c r="H88" s="161">
        <f t="shared" si="3"/>
        <v>0</v>
      </c>
    </row>
    <row r="89" spans="1:8" s="254" customFormat="1" ht="13.5" customHeight="1">
      <c r="A89" s="160"/>
      <c r="B89" s="160"/>
      <c r="C89" s="160"/>
      <c r="D89" s="48"/>
      <c r="E89" s="161">
        <f t="shared" si="2"/>
        <v>0</v>
      </c>
      <c r="F89" s="42"/>
      <c r="G89" s="160"/>
      <c r="H89" s="161">
        <f t="shared" si="3"/>
        <v>0</v>
      </c>
    </row>
    <row r="90" spans="1:8" s="254" customFormat="1" ht="13.5" customHeight="1">
      <c r="A90" s="160"/>
      <c r="B90" s="160"/>
      <c r="C90" s="160"/>
      <c r="D90" s="48"/>
      <c r="E90" s="161">
        <f t="shared" si="2"/>
        <v>0</v>
      </c>
      <c r="F90" s="42"/>
      <c r="G90" s="160"/>
      <c r="H90" s="161">
        <f t="shared" si="3"/>
        <v>0</v>
      </c>
    </row>
    <row r="91" spans="1:8" s="254" customFormat="1" ht="13.5" customHeight="1">
      <c r="A91" s="160"/>
      <c r="B91" s="160"/>
      <c r="C91" s="160"/>
      <c r="D91" s="48"/>
      <c r="E91" s="161">
        <f t="shared" si="2"/>
        <v>0</v>
      </c>
      <c r="F91" s="42"/>
      <c r="G91" s="160"/>
      <c r="H91" s="161">
        <f t="shared" si="3"/>
        <v>0</v>
      </c>
    </row>
    <row r="92" spans="1:8" s="254" customFormat="1" ht="13.5" customHeight="1">
      <c r="A92" s="160"/>
      <c r="B92" s="160"/>
      <c r="C92" s="160"/>
      <c r="D92" s="48"/>
      <c r="E92" s="161">
        <f t="shared" si="2"/>
        <v>0</v>
      </c>
      <c r="F92" s="42"/>
      <c r="G92" s="160"/>
      <c r="H92" s="161">
        <f t="shared" si="3"/>
        <v>0</v>
      </c>
    </row>
    <row r="93" spans="1:8" s="254" customFormat="1" ht="13.5" customHeight="1">
      <c r="A93" s="160"/>
      <c r="B93" s="160"/>
      <c r="C93" s="160"/>
      <c r="D93" s="48"/>
      <c r="E93" s="161">
        <f t="shared" si="2"/>
        <v>0</v>
      </c>
      <c r="F93" s="42"/>
      <c r="G93" s="160"/>
      <c r="H93" s="161">
        <f t="shared" si="3"/>
        <v>0</v>
      </c>
    </row>
    <row r="94" spans="1:8" s="254" customFormat="1" ht="13.5" customHeight="1">
      <c r="A94" s="160"/>
      <c r="B94" s="160"/>
      <c r="C94" s="160"/>
      <c r="D94" s="48"/>
      <c r="E94" s="161">
        <f t="shared" si="2"/>
        <v>0</v>
      </c>
      <c r="F94" s="42"/>
      <c r="G94" s="160"/>
      <c r="H94" s="161">
        <f t="shared" si="3"/>
        <v>0</v>
      </c>
    </row>
    <row r="95" spans="1:8" s="254" customFormat="1" ht="13.5" customHeight="1">
      <c r="A95" s="160"/>
      <c r="B95" s="160"/>
      <c r="C95" s="160"/>
      <c r="D95" s="48"/>
      <c r="E95" s="161">
        <f t="shared" si="2"/>
        <v>0</v>
      </c>
      <c r="F95" s="42"/>
      <c r="G95" s="160"/>
      <c r="H95" s="161">
        <f t="shared" si="3"/>
        <v>0</v>
      </c>
    </row>
    <row r="96" spans="1:8" s="254" customFormat="1" ht="13.5" customHeight="1">
      <c r="A96" s="160"/>
      <c r="B96" s="160"/>
      <c r="C96" s="160"/>
      <c r="D96" s="48"/>
      <c r="E96" s="161">
        <f t="shared" si="2"/>
        <v>0</v>
      </c>
      <c r="F96" s="42"/>
      <c r="G96" s="160"/>
      <c r="H96" s="161">
        <f t="shared" si="3"/>
        <v>0</v>
      </c>
    </row>
    <row r="97" spans="1:8" s="254" customFormat="1" ht="13.5" customHeight="1">
      <c r="A97" s="160"/>
      <c r="B97" s="160"/>
      <c r="C97" s="160"/>
      <c r="D97" s="48"/>
      <c r="E97" s="161">
        <f t="shared" si="2"/>
        <v>0</v>
      </c>
      <c r="F97" s="42"/>
      <c r="G97" s="160"/>
      <c r="H97" s="161">
        <f t="shared" si="3"/>
        <v>0</v>
      </c>
    </row>
    <row r="98" spans="1:8" s="254" customFormat="1" ht="13.5" customHeight="1">
      <c r="A98" s="160"/>
      <c r="B98" s="160"/>
      <c r="C98" s="160"/>
      <c r="D98" s="48"/>
      <c r="E98" s="161">
        <f t="shared" si="2"/>
        <v>0</v>
      </c>
      <c r="F98" s="42"/>
      <c r="G98" s="160"/>
      <c r="H98" s="161">
        <f t="shared" si="3"/>
        <v>0</v>
      </c>
    </row>
    <row r="99" spans="1:8" s="254" customFormat="1" ht="13.5" customHeight="1">
      <c r="A99" s="160"/>
      <c r="B99" s="160"/>
      <c r="C99" s="160"/>
      <c r="D99" s="48"/>
      <c r="E99" s="161">
        <f t="shared" si="2"/>
        <v>0</v>
      </c>
      <c r="F99" s="42"/>
      <c r="G99" s="160"/>
      <c r="H99" s="161">
        <f t="shared" si="3"/>
        <v>0</v>
      </c>
    </row>
    <row r="100" spans="1:8" s="254" customFormat="1" ht="13.5" customHeight="1">
      <c r="A100" s="160"/>
      <c r="B100" s="160"/>
      <c r="C100" s="160"/>
      <c r="D100" s="48"/>
      <c r="E100" s="161">
        <f t="shared" si="2"/>
        <v>0</v>
      </c>
      <c r="F100" s="42"/>
      <c r="G100" s="160"/>
      <c r="H100" s="161">
        <f t="shared" si="3"/>
        <v>0</v>
      </c>
    </row>
    <row r="101" spans="1:8" s="254" customFormat="1" ht="13.5" customHeight="1">
      <c r="A101" s="160"/>
      <c r="B101" s="160"/>
      <c r="C101" s="160"/>
      <c r="D101" s="48"/>
      <c r="E101" s="161">
        <f t="shared" ref="E101:E144" si="4">+C101*D101</f>
        <v>0</v>
      </c>
      <c r="F101" s="42"/>
      <c r="G101" s="160"/>
      <c r="H101" s="161">
        <f t="shared" ref="H101:H144" si="5">G101*D101</f>
        <v>0</v>
      </c>
    </row>
    <row r="102" spans="1:8" s="254" customFormat="1" ht="13.5" customHeight="1">
      <c r="A102" s="160"/>
      <c r="B102" s="160"/>
      <c r="C102" s="160"/>
      <c r="D102" s="48"/>
      <c r="E102" s="161">
        <f t="shared" si="4"/>
        <v>0</v>
      </c>
      <c r="F102" s="42"/>
      <c r="G102" s="160"/>
      <c r="H102" s="161">
        <f t="shared" si="5"/>
        <v>0</v>
      </c>
    </row>
    <row r="103" spans="1:8" s="254" customFormat="1" ht="13.5" customHeight="1">
      <c r="A103" s="160"/>
      <c r="B103" s="160"/>
      <c r="C103" s="160"/>
      <c r="D103" s="48"/>
      <c r="E103" s="161">
        <f t="shared" si="4"/>
        <v>0</v>
      </c>
      <c r="F103" s="42"/>
      <c r="G103" s="160"/>
      <c r="H103" s="161">
        <f t="shared" si="5"/>
        <v>0</v>
      </c>
    </row>
    <row r="104" spans="1:8" s="254" customFormat="1" ht="13.5" customHeight="1">
      <c r="A104" s="160"/>
      <c r="B104" s="160"/>
      <c r="C104" s="160"/>
      <c r="D104" s="48"/>
      <c r="E104" s="161">
        <f t="shared" si="4"/>
        <v>0</v>
      </c>
      <c r="F104" s="42"/>
      <c r="G104" s="160"/>
      <c r="H104" s="161">
        <f t="shared" si="5"/>
        <v>0</v>
      </c>
    </row>
    <row r="105" spans="1:8" s="254" customFormat="1" ht="13.5" customHeight="1">
      <c r="A105" s="160"/>
      <c r="B105" s="160"/>
      <c r="C105" s="160"/>
      <c r="D105" s="48"/>
      <c r="E105" s="161">
        <f t="shared" si="4"/>
        <v>0</v>
      </c>
      <c r="F105" s="42"/>
      <c r="G105" s="160"/>
      <c r="H105" s="161">
        <f t="shared" si="5"/>
        <v>0</v>
      </c>
    </row>
    <row r="106" spans="1:8" s="254" customFormat="1" ht="13.5" customHeight="1">
      <c r="A106" s="160"/>
      <c r="B106" s="160"/>
      <c r="C106" s="160"/>
      <c r="D106" s="48"/>
      <c r="E106" s="161">
        <f t="shared" si="4"/>
        <v>0</v>
      </c>
      <c r="F106" s="42"/>
      <c r="G106" s="160"/>
      <c r="H106" s="161">
        <f t="shared" si="5"/>
        <v>0</v>
      </c>
    </row>
    <row r="107" spans="1:8" s="254" customFormat="1" ht="13.5" customHeight="1">
      <c r="A107" s="160"/>
      <c r="B107" s="160"/>
      <c r="C107" s="160"/>
      <c r="D107" s="48"/>
      <c r="E107" s="161">
        <f t="shared" si="4"/>
        <v>0</v>
      </c>
      <c r="F107" s="42"/>
      <c r="G107" s="160"/>
      <c r="H107" s="161">
        <f t="shared" si="5"/>
        <v>0</v>
      </c>
    </row>
    <row r="108" spans="1:8" s="254" customFormat="1" ht="13.5" customHeight="1">
      <c r="A108" s="160"/>
      <c r="B108" s="160"/>
      <c r="C108" s="160"/>
      <c r="D108" s="48"/>
      <c r="E108" s="161">
        <f t="shared" si="4"/>
        <v>0</v>
      </c>
      <c r="F108" s="42"/>
      <c r="G108" s="160"/>
      <c r="H108" s="161">
        <f t="shared" si="5"/>
        <v>0</v>
      </c>
    </row>
    <row r="109" spans="1:8" s="254" customFormat="1" ht="13.5" customHeight="1">
      <c r="A109" s="160"/>
      <c r="B109" s="160"/>
      <c r="C109" s="160"/>
      <c r="D109" s="48"/>
      <c r="E109" s="161">
        <f t="shared" si="4"/>
        <v>0</v>
      </c>
      <c r="F109" s="42"/>
      <c r="G109" s="160"/>
      <c r="H109" s="161">
        <f t="shared" si="5"/>
        <v>0</v>
      </c>
    </row>
    <row r="110" spans="1:8" s="254" customFormat="1" ht="13.5" customHeight="1">
      <c r="A110" s="160"/>
      <c r="B110" s="160"/>
      <c r="C110" s="160"/>
      <c r="D110" s="48"/>
      <c r="E110" s="161">
        <f t="shared" si="4"/>
        <v>0</v>
      </c>
      <c r="F110" s="42"/>
      <c r="G110" s="160"/>
      <c r="H110" s="161">
        <f t="shared" si="5"/>
        <v>0</v>
      </c>
    </row>
    <row r="111" spans="1:8" s="254" customFormat="1" ht="13.5" customHeight="1">
      <c r="A111" s="160"/>
      <c r="B111" s="160"/>
      <c r="C111" s="160"/>
      <c r="D111" s="48"/>
      <c r="E111" s="161">
        <f t="shared" si="4"/>
        <v>0</v>
      </c>
      <c r="F111" s="42"/>
      <c r="G111" s="160"/>
      <c r="H111" s="161">
        <f t="shared" si="5"/>
        <v>0</v>
      </c>
    </row>
    <row r="112" spans="1:8" s="254" customFormat="1" ht="13.5" customHeight="1">
      <c r="A112" s="160"/>
      <c r="B112" s="160"/>
      <c r="C112" s="160"/>
      <c r="D112" s="48"/>
      <c r="E112" s="161">
        <f t="shared" si="4"/>
        <v>0</v>
      </c>
      <c r="F112" s="42"/>
      <c r="G112" s="160"/>
      <c r="H112" s="161">
        <f t="shared" si="5"/>
        <v>0</v>
      </c>
    </row>
    <row r="113" spans="1:8" s="254" customFormat="1" ht="13.5" customHeight="1">
      <c r="A113" s="160"/>
      <c r="B113" s="160"/>
      <c r="C113" s="160"/>
      <c r="D113" s="48"/>
      <c r="E113" s="161">
        <f t="shared" si="4"/>
        <v>0</v>
      </c>
      <c r="F113" s="42"/>
      <c r="G113" s="160"/>
      <c r="H113" s="161">
        <f t="shared" si="5"/>
        <v>0</v>
      </c>
    </row>
    <row r="114" spans="1:8" s="254" customFormat="1" ht="13.5" customHeight="1">
      <c r="A114" s="160"/>
      <c r="B114" s="160"/>
      <c r="C114" s="160"/>
      <c r="D114" s="48"/>
      <c r="E114" s="161">
        <f t="shared" si="4"/>
        <v>0</v>
      </c>
      <c r="F114" s="42"/>
      <c r="G114" s="160"/>
      <c r="H114" s="161">
        <f t="shared" si="5"/>
        <v>0</v>
      </c>
    </row>
    <row r="115" spans="1:8" s="254" customFormat="1" ht="13.5" customHeight="1">
      <c r="A115" s="160"/>
      <c r="B115" s="160"/>
      <c r="C115" s="160"/>
      <c r="D115" s="48"/>
      <c r="E115" s="161">
        <f t="shared" si="4"/>
        <v>0</v>
      </c>
      <c r="F115" s="42"/>
      <c r="G115" s="160"/>
      <c r="H115" s="161">
        <f t="shared" si="5"/>
        <v>0</v>
      </c>
    </row>
    <row r="116" spans="1:8" s="254" customFormat="1" ht="13.5" customHeight="1">
      <c r="A116" s="160"/>
      <c r="B116" s="160"/>
      <c r="C116" s="160"/>
      <c r="D116" s="48"/>
      <c r="E116" s="161">
        <f t="shared" si="4"/>
        <v>0</v>
      </c>
      <c r="F116" s="42"/>
      <c r="G116" s="160"/>
      <c r="H116" s="161">
        <f t="shared" si="5"/>
        <v>0</v>
      </c>
    </row>
    <row r="117" spans="1:8" s="254" customFormat="1" ht="13.5" customHeight="1">
      <c r="A117" s="160"/>
      <c r="B117" s="160"/>
      <c r="C117" s="160"/>
      <c r="D117" s="48"/>
      <c r="E117" s="161">
        <f t="shared" si="4"/>
        <v>0</v>
      </c>
      <c r="F117" s="42"/>
      <c r="G117" s="160"/>
      <c r="H117" s="161">
        <f t="shared" si="5"/>
        <v>0</v>
      </c>
    </row>
    <row r="118" spans="1:8" s="254" customFormat="1" ht="13.5" customHeight="1">
      <c r="A118" s="160"/>
      <c r="B118" s="160"/>
      <c r="C118" s="160"/>
      <c r="D118" s="48"/>
      <c r="E118" s="161">
        <f t="shared" si="4"/>
        <v>0</v>
      </c>
      <c r="F118" s="42"/>
      <c r="G118" s="160"/>
      <c r="H118" s="161">
        <f t="shared" si="5"/>
        <v>0</v>
      </c>
    </row>
    <row r="119" spans="1:8" s="254" customFormat="1" ht="13.5" customHeight="1">
      <c r="A119" s="160"/>
      <c r="B119" s="160"/>
      <c r="C119" s="160"/>
      <c r="D119" s="48"/>
      <c r="E119" s="161">
        <f t="shared" si="4"/>
        <v>0</v>
      </c>
      <c r="F119" s="42"/>
      <c r="G119" s="160"/>
      <c r="H119" s="161">
        <f t="shared" si="5"/>
        <v>0</v>
      </c>
    </row>
    <row r="120" spans="1:8" s="254" customFormat="1" ht="13.5" customHeight="1">
      <c r="A120" s="160"/>
      <c r="B120" s="160"/>
      <c r="C120" s="160"/>
      <c r="D120" s="48"/>
      <c r="E120" s="161">
        <f t="shared" si="4"/>
        <v>0</v>
      </c>
      <c r="F120" s="42"/>
      <c r="G120" s="160"/>
      <c r="H120" s="161">
        <f t="shared" si="5"/>
        <v>0</v>
      </c>
    </row>
    <row r="121" spans="1:8" s="254" customFormat="1" ht="13.5" customHeight="1">
      <c r="A121" s="160"/>
      <c r="B121" s="160"/>
      <c r="C121" s="160"/>
      <c r="D121" s="48"/>
      <c r="E121" s="161">
        <f t="shared" si="4"/>
        <v>0</v>
      </c>
      <c r="F121" s="42"/>
      <c r="G121" s="160"/>
      <c r="H121" s="161">
        <f t="shared" si="5"/>
        <v>0</v>
      </c>
    </row>
    <row r="122" spans="1:8" s="254" customFormat="1" ht="13.5" customHeight="1">
      <c r="A122" s="160"/>
      <c r="B122" s="160"/>
      <c r="C122" s="160"/>
      <c r="D122" s="48"/>
      <c r="E122" s="161">
        <f t="shared" si="4"/>
        <v>0</v>
      </c>
      <c r="F122" s="42"/>
      <c r="G122" s="160"/>
      <c r="H122" s="161">
        <f t="shared" si="5"/>
        <v>0</v>
      </c>
    </row>
    <row r="123" spans="1:8" s="254" customFormat="1" ht="13.5" customHeight="1">
      <c r="A123" s="160"/>
      <c r="B123" s="160"/>
      <c r="C123" s="160"/>
      <c r="D123" s="48"/>
      <c r="E123" s="161">
        <f t="shared" si="4"/>
        <v>0</v>
      </c>
      <c r="F123" s="42"/>
      <c r="G123" s="160"/>
      <c r="H123" s="161">
        <f t="shared" si="5"/>
        <v>0</v>
      </c>
    </row>
    <row r="124" spans="1:8" s="254" customFormat="1" ht="13.5" customHeight="1">
      <c r="A124" s="160"/>
      <c r="B124" s="160"/>
      <c r="C124" s="160"/>
      <c r="D124" s="48"/>
      <c r="E124" s="161">
        <f t="shared" si="4"/>
        <v>0</v>
      </c>
      <c r="F124" s="42"/>
      <c r="G124" s="160"/>
      <c r="H124" s="161">
        <f t="shared" si="5"/>
        <v>0</v>
      </c>
    </row>
    <row r="125" spans="1:8" s="254" customFormat="1" ht="13.5" customHeight="1">
      <c r="A125" s="160"/>
      <c r="B125" s="160"/>
      <c r="C125" s="160"/>
      <c r="D125" s="48"/>
      <c r="E125" s="161">
        <f t="shared" si="4"/>
        <v>0</v>
      </c>
      <c r="F125" s="42"/>
      <c r="G125" s="160"/>
      <c r="H125" s="161">
        <f t="shared" si="5"/>
        <v>0</v>
      </c>
    </row>
    <row r="126" spans="1:8" s="254" customFormat="1" ht="13.5" customHeight="1">
      <c r="A126" s="160"/>
      <c r="B126" s="160"/>
      <c r="C126" s="160"/>
      <c r="D126" s="48"/>
      <c r="E126" s="161">
        <f t="shared" si="4"/>
        <v>0</v>
      </c>
      <c r="F126" s="42"/>
      <c r="G126" s="160"/>
      <c r="H126" s="161">
        <f t="shared" si="5"/>
        <v>0</v>
      </c>
    </row>
    <row r="127" spans="1:8" s="254" customFormat="1" ht="13.5" customHeight="1">
      <c r="A127" s="160"/>
      <c r="B127" s="160"/>
      <c r="C127" s="160"/>
      <c r="D127" s="48"/>
      <c r="E127" s="161">
        <f t="shared" si="4"/>
        <v>0</v>
      </c>
      <c r="F127" s="42"/>
      <c r="G127" s="160"/>
      <c r="H127" s="161">
        <f t="shared" si="5"/>
        <v>0</v>
      </c>
    </row>
    <row r="128" spans="1:8" s="254" customFormat="1" ht="13.5" customHeight="1">
      <c r="A128" s="160"/>
      <c r="B128" s="160"/>
      <c r="C128" s="160"/>
      <c r="D128" s="48"/>
      <c r="E128" s="161">
        <f t="shared" ref="E128:E142" si="6">+C128*D128</f>
        <v>0</v>
      </c>
      <c r="F128" s="42"/>
      <c r="G128" s="160"/>
      <c r="H128" s="161">
        <f t="shared" ref="H128:H142" si="7">G128*D128</f>
        <v>0</v>
      </c>
    </row>
    <row r="129" spans="1:8" s="254" customFormat="1" ht="13.5" customHeight="1">
      <c r="A129" s="160"/>
      <c r="B129" s="160"/>
      <c r="C129" s="160"/>
      <c r="D129" s="48"/>
      <c r="E129" s="161">
        <f t="shared" si="6"/>
        <v>0</v>
      </c>
      <c r="F129" s="42"/>
      <c r="G129" s="160"/>
      <c r="H129" s="161">
        <f t="shared" si="7"/>
        <v>0</v>
      </c>
    </row>
    <row r="130" spans="1:8" s="254" customFormat="1" ht="13.5" customHeight="1">
      <c r="A130" s="160"/>
      <c r="B130" s="160"/>
      <c r="C130" s="160"/>
      <c r="D130" s="48"/>
      <c r="E130" s="161">
        <f t="shared" si="6"/>
        <v>0</v>
      </c>
      <c r="F130" s="42"/>
      <c r="G130" s="160"/>
      <c r="H130" s="161">
        <f t="shared" si="7"/>
        <v>0</v>
      </c>
    </row>
    <row r="131" spans="1:8" s="254" customFormat="1" ht="13.5" customHeight="1">
      <c r="A131" s="160"/>
      <c r="B131" s="160"/>
      <c r="C131" s="160"/>
      <c r="D131" s="48"/>
      <c r="E131" s="161">
        <f t="shared" si="6"/>
        <v>0</v>
      </c>
      <c r="F131" s="42"/>
      <c r="G131" s="160"/>
      <c r="H131" s="161">
        <f t="shared" si="7"/>
        <v>0</v>
      </c>
    </row>
    <row r="132" spans="1:8" s="254" customFormat="1" ht="13.5" customHeight="1">
      <c r="A132" s="160"/>
      <c r="B132" s="160"/>
      <c r="C132" s="160"/>
      <c r="D132" s="48"/>
      <c r="E132" s="161">
        <f t="shared" si="6"/>
        <v>0</v>
      </c>
      <c r="F132" s="42"/>
      <c r="G132" s="160"/>
      <c r="H132" s="161">
        <f t="shared" si="7"/>
        <v>0</v>
      </c>
    </row>
    <row r="133" spans="1:8" s="254" customFormat="1" ht="13.5" customHeight="1">
      <c r="A133" s="160"/>
      <c r="B133" s="160"/>
      <c r="C133" s="160"/>
      <c r="D133" s="48"/>
      <c r="E133" s="161">
        <f t="shared" si="6"/>
        <v>0</v>
      </c>
      <c r="F133" s="42"/>
      <c r="G133" s="160"/>
      <c r="H133" s="161">
        <f t="shared" si="7"/>
        <v>0</v>
      </c>
    </row>
    <row r="134" spans="1:8" s="254" customFormat="1" ht="13.5" customHeight="1">
      <c r="A134" s="160"/>
      <c r="B134" s="160"/>
      <c r="C134" s="160"/>
      <c r="D134" s="48"/>
      <c r="E134" s="161">
        <f t="shared" si="6"/>
        <v>0</v>
      </c>
      <c r="F134" s="42"/>
      <c r="G134" s="160"/>
      <c r="H134" s="161">
        <f t="shared" si="7"/>
        <v>0</v>
      </c>
    </row>
    <row r="135" spans="1:8" s="254" customFormat="1" ht="13.5" customHeight="1">
      <c r="A135" s="160"/>
      <c r="B135" s="160"/>
      <c r="C135" s="160"/>
      <c r="D135" s="48"/>
      <c r="E135" s="161">
        <f t="shared" si="6"/>
        <v>0</v>
      </c>
      <c r="F135" s="42"/>
      <c r="G135" s="160"/>
      <c r="H135" s="161">
        <f t="shared" si="7"/>
        <v>0</v>
      </c>
    </row>
    <row r="136" spans="1:8" s="254" customFormat="1" ht="13.5" customHeight="1">
      <c r="A136" s="160"/>
      <c r="B136" s="160"/>
      <c r="C136" s="160"/>
      <c r="D136" s="48"/>
      <c r="E136" s="161">
        <f t="shared" si="6"/>
        <v>0</v>
      </c>
      <c r="F136" s="42"/>
      <c r="G136" s="160"/>
      <c r="H136" s="161">
        <f t="shared" si="7"/>
        <v>0</v>
      </c>
    </row>
    <row r="137" spans="1:8" s="254" customFormat="1" ht="13.5" customHeight="1">
      <c r="A137" s="160"/>
      <c r="B137" s="160"/>
      <c r="C137" s="160"/>
      <c r="D137" s="48"/>
      <c r="E137" s="161">
        <f t="shared" si="6"/>
        <v>0</v>
      </c>
      <c r="F137" s="42"/>
      <c r="G137" s="160"/>
      <c r="H137" s="161">
        <f t="shared" si="7"/>
        <v>0</v>
      </c>
    </row>
    <row r="138" spans="1:8" s="254" customFormat="1" ht="13.5" customHeight="1">
      <c r="A138" s="160"/>
      <c r="B138" s="160"/>
      <c r="C138" s="160"/>
      <c r="D138" s="48"/>
      <c r="E138" s="161">
        <f t="shared" si="6"/>
        <v>0</v>
      </c>
      <c r="F138" s="42"/>
      <c r="G138" s="160"/>
      <c r="H138" s="161">
        <f t="shared" si="7"/>
        <v>0</v>
      </c>
    </row>
    <row r="139" spans="1:8" s="254" customFormat="1" ht="13.5" customHeight="1">
      <c r="A139" s="160"/>
      <c r="B139" s="160"/>
      <c r="C139" s="160"/>
      <c r="D139" s="48"/>
      <c r="E139" s="161">
        <f t="shared" si="6"/>
        <v>0</v>
      </c>
      <c r="F139" s="42"/>
      <c r="G139" s="160"/>
      <c r="H139" s="161">
        <f t="shared" si="7"/>
        <v>0</v>
      </c>
    </row>
    <row r="140" spans="1:8" s="254" customFormat="1" ht="13.5" customHeight="1">
      <c r="A140" s="160"/>
      <c r="B140" s="160"/>
      <c r="C140" s="160"/>
      <c r="D140" s="48"/>
      <c r="E140" s="161">
        <f t="shared" si="6"/>
        <v>0</v>
      </c>
      <c r="F140" s="42"/>
      <c r="G140" s="160"/>
      <c r="H140" s="161">
        <f t="shared" si="7"/>
        <v>0</v>
      </c>
    </row>
    <row r="141" spans="1:8" s="254" customFormat="1" ht="13.5" customHeight="1">
      <c r="A141" s="160"/>
      <c r="B141" s="160"/>
      <c r="C141" s="160"/>
      <c r="D141" s="48"/>
      <c r="E141" s="161">
        <f t="shared" si="6"/>
        <v>0</v>
      </c>
      <c r="F141" s="42"/>
      <c r="G141" s="160"/>
      <c r="H141" s="161">
        <f t="shared" si="7"/>
        <v>0</v>
      </c>
    </row>
    <row r="142" spans="1:8" s="254" customFormat="1" ht="13.5" customHeight="1">
      <c r="A142" s="160"/>
      <c r="B142" s="160"/>
      <c r="C142" s="160"/>
      <c r="D142" s="48"/>
      <c r="E142" s="161">
        <f t="shared" si="6"/>
        <v>0</v>
      </c>
      <c r="F142" s="42"/>
      <c r="G142" s="160"/>
      <c r="H142" s="161">
        <f t="shared" si="7"/>
        <v>0</v>
      </c>
    </row>
    <row r="143" spans="1:8" s="254" customFormat="1" ht="13.5" customHeight="1">
      <c r="A143" s="160"/>
      <c r="B143" s="160"/>
      <c r="C143" s="160"/>
      <c r="D143" s="48"/>
      <c r="E143" s="161">
        <f t="shared" si="4"/>
        <v>0</v>
      </c>
      <c r="F143" s="42"/>
      <c r="G143" s="160"/>
      <c r="H143" s="161">
        <f t="shared" si="5"/>
        <v>0</v>
      </c>
    </row>
    <row r="144" spans="1:8" s="254" customFormat="1" ht="13.5" customHeight="1">
      <c r="A144" s="160"/>
      <c r="B144" s="160"/>
      <c r="C144" s="160"/>
      <c r="D144" s="48"/>
      <c r="E144" s="161">
        <f t="shared" si="4"/>
        <v>0</v>
      </c>
      <c r="F144" s="42"/>
      <c r="G144" s="160"/>
      <c r="H144" s="161">
        <f t="shared" si="5"/>
        <v>0</v>
      </c>
    </row>
    <row r="145" spans="1:8" ht="13.5" customHeight="1">
      <c r="A145" s="160"/>
      <c r="B145" s="160"/>
      <c r="C145" s="160"/>
      <c r="D145" s="48"/>
      <c r="E145" s="161">
        <f t="shared" ref="E145:E159" si="8">+C145*D145</f>
        <v>0</v>
      </c>
      <c r="F145" s="42"/>
      <c r="G145" s="160"/>
      <c r="H145" s="161">
        <f t="shared" ref="H145:H159" si="9">G145*D145</f>
        <v>0</v>
      </c>
    </row>
    <row r="146" spans="1:8" ht="13.5" customHeight="1">
      <c r="A146" s="160"/>
      <c r="B146" s="160"/>
      <c r="C146" s="160"/>
      <c r="D146" s="48"/>
      <c r="E146" s="161">
        <f t="shared" si="8"/>
        <v>0</v>
      </c>
      <c r="F146" s="42"/>
      <c r="G146" s="160"/>
      <c r="H146" s="161">
        <f t="shared" si="9"/>
        <v>0</v>
      </c>
    </row>
    <row r="147" spans="1:8" ht="13.5" customHeight="1">
      <c r="A147" s="160"/>
      <c r="B147" s="160"/>
      <c r="C147" s="160"/>
      <c r="D147" s="48"/>
      <c r="E147" s="161">
        <f t="shared" si="8"/>
        <v>0</v>
      </c>
      <c r="F147" s="42"/>
      <c r="G147" s="160"/>
      <c r="H147" s="161">
        <f t="shared" si="9"/>
        <v>0</v>
      </c>
    </row>
    <row r="148" spans="1:8" ht="13.5" customHeight="1">
      <c r="A148" s="160"/>
      <c r="B148" s="160"/>
      <c r="C148" s="160"/>
      <c r="D148" s="48"/>
      <c r="E148" s="161">
        <f t="shared" si="8"/>
        <v>0</v>
      </c>
      <c r="F148" s="42"/>
      <c r="G148" s="160"/>
      <c r="H148" s="161">
        <f t="shared" si="9"/>
        <v>0</v>
      </c>
    </row>
    <row r="149" spans="1:8" ht="13.5" customHeight="1">
      <c r="A149" s="160"/>
      <c r="B149" s="160"/>
      <c r="C149" s="160"/>
      <c r="D149" s="48"/>
      <c r="E149" s="161">
        <f t="shared" si="8"/>
        <v>0</v>
      </c>
      <c r="F149" s="42"/>
      <c r="G149" s="160"/>
      <c r="H149" s="161">
        <f t="shared" si="9"/>
        <v>0</v>
      </c>
    </row>
    <row r="150" spans="1:8" ht="13.5" customHeight="1">
      <c r="A150" s="160"/>
      <c r="B150" s="160"/>
      <c r="C150" s="160"/>
      <c r="D150" s="48"/>
      <c r="E150" s="161">
        <f t="shared" si="8"/>
        <v>0</v>
      </c>
      <c r="F150" s="42"/>
      <c r="G150" s="160"/>
      <c r="H150" s="161">
        <f t="shared" si="9"/>
        <v>0</v>
      </c>
    </row>
    <row r="151" spans="1:8" ht="13.5" customHeight="1">
      <c r="A151" s="160"/>
      <c r="B151" s="160"/>
      <c r="C151" s="160"/>
      <c r="D151" s="48"/>
      <c r="E151" s="161">
        <f t="shared" si="8"/>
        <v>0</v>
      </c>
      <c r="F151" s="42"/>
      <c r="G151" s="160"/>
      <c r="H151" s="161">
        <f t="shared" si="9"/>
        <v>0</v>
      </c>
    </row>
    <row r="152" spans="1:8" ht="13.5" customHeight="1">
      <c r="A152" s="160"/>
      <c r="B152" s="160"/>
      <c r="C152" s="160"/>
      <c r="D152" s="48"/>
      <c r="E152" s="161">
        <f t="shared" si="8"/>
        <v>0</v>
      </c>
      <c r="F152" s="42"/>
      <c r="G152" s="160"/>
      <c r="H152" s="161">
        <f t="shared" si="9"/>
        <v>0</v>
      </c>
    </row>
    <row r="153" spans="1:8" ht="13.5" customHeight="1">
      <c r="A153" s="160"/>
      <c r="B153" s="160"/>
      <c r="C153" s="160"/>
      <c r="D153" s="48"/>
      <c r="E153" s="161">
        <f t="shared" si="8"/>
        <v>0</v>
      </c>
      <c r="F153" s="42"/>
      <c r="G153" s="160"/>
      <c r="H153" s="161">
        <f t="shared" si="9"/>
        <v>0</v>
      </c>
    </row>
    <row r="154" spans="1:8" ht="13.5" customHeight="1">
      <c r="A154" s="160"/>
      <c r="B154" s="160"/>
      <c r="C154" s="160"/>
      <c r="D154" s="48"/>
      <c r="E154" s="161">
        <f t="shared" si="8"/>
        <v>0</v>
      </c>
      <c r="F154" s="42"/>
      <c r="G154" s="160"/>
      <c r="H154" s="161">
        <f t="shared" si="9"/>
        <v>0</v>
      </c>
    </row>
    <row r="155" spans="1:8" ht="13.5" customHeight="1">
      <c r="A155" s="160"/>
      <c r="B155" s="160"/>
      <c r="C155" s="160"/>
      <c r="D155" s="48"/>
      <c r="E155" s="161">
        <f t="shared" si="8"/>
        <v>0</v>
      </c>
      <c r="F155" s="42"/>
      <c r="G155" s="160"/>
      <c r="H155" s="161">
        <f t="shared" si="9"/>
        <v>0</v>
      </c>
    </row>
    <row r="156" spans="1:8" ht="13.5" customHeight="1">
      <c r="A156" s="160"/>
      <c r="B156" s="160"/>
      <c r="C156" s="160"/>
      <c r="D156" s="48"/>
      <c r="E156" s="161">
        <f t="shared" si="8"/>
        <v>0</v>
      </c>
      <c r="F156" s="42"/>
      <c r="G156" s="160"/>
      <c r="H156" s="161">
        <f t="shared" si="9"/>
        <v>0</v>
      </c>
    </row>
    <row r="157" spans="1:8" ht="13.5" customHeight="1">
      <c r="A157" s="160"/>
      <c r="B157" s="160"/>
      <c r="C157" s="160"/>
      <c r="D157" s="48"/>
      <c r="E157" s="161">
        <f t="shared" si="8"/>
        <v>0</v>
      </c>
      <c r="F157" s="42"/>
      <c r="G157" s="160"/>
      <c r="H157" s="161">
        <f t="shared" si="9"/>
        <v>0</v>
      </c>
    </row>
    <row r="158" spans="1:8">
      <c r="A158" s="160"/>
      <c r="B158" s="160"/>
      <c r="C158" s="160"/>
      <c r="D158" s="48"/>
      <c r="E158" s="161">
        <f t="shared" si="8"/>
        <v>0</v>
      </c>
      <c r="F158" s="42"/>
      <c r="G158" s="160"/>
      <c r="H158" s="161">
        <f t="shared" si="9"/>
        <v>0</v>
      </c>
    </row>
    <row r="159" spans="1:8">
      <c r="A159" s="160"/>
      <c r="B159" s="160"/>
      <c r="C159" s="160"/>
      <c r="D159" s="48"/>
      <c r="E159" s="161">
        <f t="shared" si="8"/>
        <v>0</v>
      </c>
      <c r="F159" s="42"/>
      <c r="G159" s="160"/>
      <c r="H159" s="161">
        <f t="shared" si="9"/>
        <v>0</v>
      </c>
    </row>
    <row r="160" spans="1:8">
      <c r="A160" s="487" t="s">
        <v>114</v>
      </c>
      <c r="B160" s="487"/>
      <c r="C160" s="487"/>
      <c r="D160" s="22"/>
      <c r="E160" s="162">
        <f>SUM(E17:E159)</f>
        <v>0</v>
      </c>
      <c r="F160" s="42"/>
      <c r="G160" s="6"/>
      <c r="H160" s="163">
        <f>SUM(H17:H159)</f>
        <v>0</v>
      </c>
    </row>
    <row r="161" spans="1:8">
      <c r="A161" s="164"/>
      <c r="B161" s="164"/>
      <c r="C161" s="164"/>
      <c r="D161" s="164"/>
      <c r="E161" s="164"/>
      <c r="F161" s="108"/>
      <c r="G161" s="164"/>
      <c r="H161" s="164"/>
    </row>
    <row r="162" spans="1:8">
      <c r="A162" s="108"/>
      <c r="B162" s="108"/>
      <c r="C162" s="108"/>
      <c r="D162" s="108"/>
      <c r="E162" s="108"/>
      <c r="F162" s="108"/>
      <c r="G162" s="108"/>
      <c r="H162" s="108"/>
    </row>
    <row r="163" spans="1:8">
      <c r="A163" s="255" t="s">
        <v>138</v>
      </c>
      <c r="B163" s="94"/>
      <c r="C163" s="94"/>
      <c r="D163" s="94"/>
      <c r="E163" s="94"/>
      <c r="F163" s="94"/>
      <c r="G163" s="94"/>
      <c r="H163" s="94"/>
    </row>
    <row r="164" spans="1:8" ht="14.25">
      <c r="A164" s="255" t="s">
        <v>547</v>
      </c>
      <c r="B164" s="94"/>
      <c r="C164" s="94"/>
      <c r="D164" s="94"/>
      <c r="E164" s="94"/>
      <c r="F164" s="94"/>
      <c r="G164" s="380"/>
      <c r="H164" s="379" t="str">
        <f>'40.010'!$D$41</f>
        <v>Capital Adequacy Returns</v>
      </c>
    </row>
    <row r="165" spans="1:8">
      <c r="A165" s="94"/>
      <c r="B165" s="94"/>
      <c r="C165" s="94"/>
      <c r="D165" s="94"/>
      <c r="E165" s="94"/>
      <c r="F165" s="94"/>
      <c r="G165" s="380"/>
      <c r="H165" s="4" t="s">
        <v>463</v>
      </c>
    </row>
    <row r="166" spans="1:8" hidden="1">
      <c r="H166" s="110"/>
    </row>
  </sheetData>
  <sheetProtection password="DF61" sheet="1" objects="1" scenarios="1"/>
  <mergeCells count="6">
    <mergeCell ref="A160:C160"/>
    <mergeCell ref="A1:H1"/>
    <mergeCell ref="A9:H9"/>
    <mergeCell ref="A11:H11"/>
    <mergeCell ref="G14:H14"/>
    <mergeCell ref="A15:A16"/>
  </mergeCells>
  <hyperlinks>
    <hyperlink ref="A1:H1" location="ToC!A1" display="ToC!A1"/>
  </hyperlinks>
  <printOptions horizontalCentered="1"/>
  <pageMargins left="0.51181102362204722" right="0.51181102362204722" top="0.98425196850393704" bottom="0.59055118110236227" header="0.59055118110236227" footer="0.59055118110236227"/>
  <pageSetup paperSize="5" scale="6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44"/>
  <sheetViews>
    <sheetView zoomScaleNormal="100" workbookViewId="0">
      <selection activeCell="E44" sqref="E44"/>
    </sheetView>
  </sheetViews>
  <sheetFormatPr defaultColWidth="0" defaultRowHeight="0" customHeight="1" zeroHeight="1"/>
  <cols>
    <col min="1" max="1" width="69.77734375" style="93" customWidth="1"/>
    <col min="2" max="2" width="11.21875" style="93" bestFit="1" customWidth="1"/>
    <col min="3" max="3" width="13.77734375" style="93" customWidth="1"/>
    <col min="4" max="4" width="13.77734375" style="93" bestFit="1" customWidth="1"/>
    <col min="5" max="5" width="15" style="93" customWidth="1"/>
    <col min="6" max="8" width="0" style="93" hidden="1" customWidth="1"/>
    <col min="9" max="16384" width="8.77734375" style="93" hidden="1"/>
  </cols>
  <sheetData>
    <row r="1" spans="1:8" ht="12.75">
      <c r="A1" s="478" t="s">
        <v>375</v>
      </c>
      <c r="B1" s="478"/>
      <c r="C1" s="478"/>
      <c r="D1" s="478"/>
      <c r="E1" s="94"/>
      <c r="F1" s="121"/>
      <c r="G1" s="121"/>
      <c r="H1" s="121"/>
    </row>
    <row r="2" spans="1:8" ht="12.75">
      <c r="A2" s="99"/>
      <c r="B2" s="94"/>
      <c r="C2" s="96"/>
      <c r="D2" s="122"/>
      <c r="E2" s="94"/>
      <c r="F2" s="123"/>
      <c r="H2" s="123"/>
    </row>
    <row r="3" spans="1:8" ht="12.75">
      <c r="A3" s="97" t="str">
        <f>Cover!$A$14</f>
        <v>Select Name of Insurer/ Financial Holding Company</v>
      </c>
      <c r="B3" s="98"/>
      <c r="C3" s="98"/>
      <c r="D3" s="414" t="s">
        <v>487</v>
      </c>
      <c r="E3" s="94"/>
      <c r="F3" s="123"/>
      <c r="H3" s="123"/>
    </row>
    <row r="4" spans="1:8" ht="12.75">
      <c r="A4" s="99" t="s">
        <v>432</v>
      </c>
      <c r="B4" s="98"/>
      <c r="C4" s="94"/>
      <c r="D4" s="94"/>
      <c r="E4" s="94"/>
      <c r="F4" s="124"/>
      <c r="G4" s="124"/>
      <c r="H4" s="125"/>
    </row>
    <row r="5" spans="1:8" ht="12.75">
      <c r="A5" s="99"/>
      <c r="B5" s="98"/>
      <c r="C5" s="94"/>
      <c r="D5" s="94"/>
      <c r="E5" s="94"/>
      <c r="F5" s="124"/>
      <c r="G5" s="124"/>
    </row>
    <row r="6" spans="1:8" ht="12.75">
      <c r="A6" s="99" t="s">
        <v>1</v>
      </c>
      <c r="B6" s="98"/>
      <c r="C6" s="94"/>
      <c r="D6" s="126"/>
      <c r="E6" s="94"/>
      <c r="F6" s="124"/>
      <c r="G6" s="124"/>
    </row>
    <row r="7" spans="1:8" ht="12.75">
      <c r="A7" s="100" t="s">
        <v>433</v>
      </c>
      <c r="B7" s="101"/>
      <c r="C7" s="101"/>
      <c r="D7" s="12">
        <f>Cover!$A$23</f>
        <v>44196</v>
      </c>
      <c r="E7" s="94"/>
      <c r="F7" s="124"/>
      <c r="G7" s="124"/>
    </row>
    <row r="8" spans="1:8" ht="12.75">
      <c r="A8" s="102"/>
      <c r="B8" s="98"/>
      <c r="C8" s="98"/>
      <c r="D8" s="98"/>
      <c r="E8" s="94"/>
      <c r="F8" s="124"/>
      <c r="G8" s="124"/>
      <c r="H8" s="127"/>
    </row>
    <row r="9" spans="1:8" ht="12.75">
      <c r="A9" s="485" t="s">
        <v>0</v>
      </c>
      <c r="B9" s="485"/>
      <c r="C9" s="485"/>
      <c r="D9" s="485"/>
      <c r="E9" s="522"/>
      <c r="F9" s="128"/>
      <c r="G9" s="128"/>
      <c r="H9" s="128"/>
    </row>
    <row r="10" spans="1:8" ht="12.75">
      <c r="A10" s="102"/>
      <c r="B10" s="98"/>
      <c r="C10" s="98"/>
      <c r="D10" s="98"/>
      <c r="E10" s="94"/>
      <c r="F10" s="124"/>
      <c r="G10" s="124"/>
      <c r="H10" s="129"/>
    </row>
    <row r="11" spans="1:8" ht="14.25">
      <c r="A11" s="559" t="s">
        <v>410</v>
      </c>
      <c r="B11" s="559"/>
      <c r="C11" s="559"/>
      <c r="D11" s="559"/>
      <c r="E11" s="559"/>
      <c r="F11" s="130"/>
      <c r="G11" s="130"/>
      <c r="H11" s="130"/>
    </row>
    <row r="12" spans="1:8" ht="12.75">
      <c r="A12" s="94"/>
      <c r="B12" s="94"/>
      <c r="C12" s="94"/>
      <c r="D12" s="94"/>
      <c r="E12" s="282" t="s">
        <v>4</v>
      </c>
    </row>
    <row r="13" spans="1:8" ht="12.75">
      <c r="A13" s="346" t="s">
        <v>416</v>
      </c>
      <c r="B13" s="132"/>
      <c r="C13" s="132"/>
      <c r="D13" s="133"/>
      <c r="E13" s="273"/>
    </row>
    <row r="14" spans="1:8" s="254" customFormat="1" ht="12.75">
      <c r="A14" s="346" t="s">
        <v>415</v>
      </c>
      <c r="B14" s="132"/>
      <c r="C14" s="132"/>
      <c r="D14" s="133"/>
      <c r="E14" s="273"/>
    </row>
    <row r="15" spans="1:8" s="254" customFormat="1" ht="12.75">
      <c r="A15" s="560" t="s">
        <v>417</v>
      </c>
      <c r="B15" s="561"/>
      <c r="C15" s="561"/>
      <c r="D15" s="562"/>
      <c r="E15" s="138">
        <f>E13-E14</f>
        <v>0</v>
      </c>
    </row>
    <row r="16" spans="1:8" ht="12.75">
      <c r="A16" s="134"/>
      <c r="B16" s="135"/>
      <c r="C16" s="135"/>
      <c r="D16" s="136"/>
      <c r="E16" s="137"/>
    </row>
    <row r="17" spans="1:5" ht="12.75">
      <c r="A17" s="346" t="s">
        <v>258</v>
      </c>
      <c r="B17" s="132"/>
      <c r="C17" s="132"/>
      <c r="D17" s="133"/>
      <c r="E17" s="138">
        <f>SUM('40.011'!D25:D29)</f>
        <v>0</v>
      </c>
    </row>
    <row r="18" spans="1:5" ht="12.75">
      <c r="A18" s="346" t="s">
        <v>259</v>
      </c>
      <c r="B18" s="132"/>
      <c r="C18" s="132"/>
      <c r="D18" s="133"/>
      <c r="E18" s="138">
        <f>+'40.011'!D90</f>
        <v>0</v>
      </c>
    </row>
    <row r="19" spans="1:5" ht="12.75">
      <c r="A19" s="560" t="s">
        <v>418</v>
      </c>
      <c r="B19" s="561"/>
      <c r="C19" s="561"/>
      <c r="D19" s="562"/>
      <c r="E19" s="138">
        <f>E17+E18</f>
        <v>0</v>
      </c>
    </row>
    <row r="20" spans="1:5" s="254" customFormat="1" ht="12.75">
      <c r="A20" s="563"/>
      <c r="B20" s="563"/>
      <c r="C20" s="563"/>
      <c r="D20" s="563"/>
      <c r="E20" s="564"/>
    </row>
    <row r="21" spans="1:5" ht="12.75">
      <c r="A21" s="131" t="s">
        <v>419</v>
      </c>
      <c r="B21" s="132"/>
      <c r="C21" s="132"/>
      <c r="D21" s="133"/>
      <c r="E21" s="138">
        <f>E15-E19</f>
        <v>0</v>
      </c>
    </row>
    <row r="22" spans="1:5" ht="12.75">
      <c r="A22" s="139"/>
      <c r="B22" s="136"/>
      <c r="C22" s="136"/>
      <c r="D22" s="136"/>
      <c r="E22" s="137"/>
    </row>
    <row r="23" spans="1:5" ht="52.5">
      <c r="A23" s="140"/>
      <c r="B23" s="321" t="s">
        <v>411</v>
      </c>
      <c r="C23" s="141" t="s">
        <v>260</v>
      </c>
      <c r="D23" s="142" t="s">
        <v>261</v>
      </c>
      <c r="E23" s="143" t="s">
        <v>262</v>
      </c>
    </row>
    <row r="24" spans="1:5" s="112" customFormat="1" ht="12.75">
      <c r="A24" s="320"/>
      <c r="B24" s="321" t="s">
        <v>4</v>
      </c>
      <c r="C24" s="141"/>
      <c r="D24" s="142" t="s">
        <v>4</v>
      </c>
      <c r="E24" s="143" t="s">
        <v>4</v>
      </c>
    </row>
    <row r="25" spans="1:5" ht="12.75">
      <c r="A25" s="144" t="s">
        <v>263</v>
      </c>
      <c r="B25" s="145"/>
      <c r="C25" s="146">
        <v>0.4</v>
      </c>
      <c r="D25" s="147">
        <f>MIN(B25,C25*$E$21)</f>
        <v>0</v>
      </c>
      <c r="E25" s="148">
        <f>MAX(B25-D25,0)</f>
        <v>0</v>
      </c>
    </row>
    <row r="26" spans="1:5" ht="25.5">
      <c r="A26" s="144" t="s">
        <v>264</v>
      </c>
      <c r="B26" s="145"/>
      <c r="C26" s="146">
        <v>0.2</v>
      </c>
      <c r="D26" s="147">
        <f t="shared" ref="D26:D30" si="0">MIN(B26,C26*$E$21)</f>
        <v>0</v>
      </c>
      <c r="E26" s="148">
        <f t="shared" ref="E26:E30" si="1">MAX(B26-D26,0)</f>
        <v>0</v>
      </c>
    </row>
    <row r="27" spans="1:5" ht="25.5">
      <c r="A27" s="144" t="s">
        <v>265</v>
      </c>
      <c r="B27" s="145"/>
      <c r="C27" s="146">
        <v>0.5</v>
      </c>
      <c r="D27" s="147">
        <f t="shared" si="0"/>
        <v>0</v>
      </c>
      <c r="E27" s="148">
        <f t="shared" si="1"/>
        <v>0</v>
      </c>
    </row>
    <row r="28" spans="1:5" ht="12.75">
      <c r="A28" s="144" t="s">
        <v>266</v>
      </c>
      <c r="B28" s="145"/>
      <c r="C28" s="146">
        <v>0.3</v>
      </c>
      <c r="D28" s="147">
        <f t="shared" si="0"/>
        <v>0</v>
      </c>
      <c r="E28" s="148">
        <f t="shared" si="1"/>
        <v>0</v>
      </c>
    </row>
    <row r="29" spans="1:5" ht="25.5">
      <c r="A29" s="144" t="s">
        <v>267</v>
      </c>
      <c r="B29" s="145"/>
      <c r="C29" s="146">
        <v>0.5</v>
      </c>
      <c r="D29" s="147">
        <f t="shared" si="0"/>
        <v>0</v>
      </c>
      <c r="E29" s="148">
        <f t="shared" si="1"/>
        <v>0</v>
      </c>
    </row>
    <row r="30" spans="1:5" ht="12.75">
      <c r="A30" s="149" t="s">
        <v>268</v>
      </c>
      <c r="B30" s="150"/>
      <c r="C30" s="151">
        <v>0.05</v>
      </c>
      <c r="D30" s="147">
        <f t="shared" si="0"/>
        <v>0</v>
      </c>
      <c r="E30" s="148">
        <f t="shared" si="1"/>
        <v>0</v>
      </c>
    </row>
    <row r="31" spans="1:5" s="254" customFormat="1" ht="12.75">
      <c r="A31" s="248" t="s">
        <v>349</v>
      </c>
      <c r="B31" s="150"/>
      <c r="C31" s="247">
        <v>0.3</v>
      </c>
      <c r="D31" s="258">
        <f t="shared" ref="D31" si="2">MIN(B31,C31*$E$21)</f>
        <v>0</v>
      </c>
      <c r="E31" s="259">
        <f t="shared" ref="E31" si="3">MAX(B31-D31,0)</f>
        <v>0</v>
      </c>
    </row>
    <row r="32" spans="1:5" s="254" customFormat="1" ht="12.75">
      <c r="A32" s="556" t="s">
        <v>412</v>
      </c>
      <c r="B32" s="557"/>
      <c r="C32" s="557"/>
      <c r="D32" s="557"/>
      <c r="E32" s="558"/>
    </row>
    <row r="33" spans="1:5" s="254" customFormat="1" ht="12.75">
      <c r="A33" s="551" t="s">
        <v>442</v>
      </c>
      <c r="B33" s="552"/>
      <c r="C33" s="552"/>
      <c r="D33" s="553"/>
      <c r="E33" s="398"/>
    </row>
    <row r="34" spans="1:5" s="254" customFormat="1" ht="12.75">
      <c r="A34" s="551"/>
      <c r="B34" s="552"/>
      <c r="C34" s="552"/>
      <c r="D34" s="553"/>
      <c r="E34" s="398"/>
    </row>
    <row r="35" spans="1:5" s="254" customFormat="1" ht="12.75">
      <c r="A35" s="551"/>
      <c r="B35" s="552"/>
      <c r="C35" s="552"/>
      <c r="D35" s="553"/>
      <c r="E35" s="398"/>
    </row>
    <row r="36" spans="1:5" s="254" customFormat="1" ht="12.75">
      <c r="A36" s="551"/>
      <c r="B36" s="552"/>
      <c r="C36" s="552"/>
      <c r="D36" s="553"/>
      <c r="E36" s="398"/>
    </row>
    <row r="37" spans="1:5" ht="12.75">
      <c r="A37" s="152" t="s">
        <v>350</v>
      </c>
      <c r="B37" s="153"/>
      <c r="C37" s="153"/>
      <c r="D37" s="153"/>
      <c r="E37" s="138">
        <f>SUM(E25:E36)</f>
        <v>0</v>
      </c>
    </row>
    <row r="38" spans="1:5" s="254" customFormat="1" ht="12.75">
      <c r="A38" s="158"/>
      <c r="B38" s="255"/>
      <c r="C38" s="255"/>
      <c r="D38" s="255"/>
      <c r="E38" s="255"/>
    </row>
    <row r="39" spans="1:5" s="267" customFormat="1" ht="12.75">
      <c r="A39" s="98" t="s">
        <v>73</v>
      </c>
      <c r="B39" s="98"/>
      <c r="C39" s="98"/>
      <c r="D39" s="98"/>
      <c r="E39" s="98"/>
    </row>
    <row r="40" spans="1:5" s="555" customFormat="1" ht="14.25">
      <c r="A40" s="555" t="s">
        <v>548</v>
      </c>
    </row>
    <row r="41" spans="1:5" s="300" customFormat="1" ht="14.25">
      <c r="A41" s="300" t="s">
        <v>414</v>
      </c>
    </row>
    <row r="42" spans="1:5" s="267" customFormat="1" ht="28.5" customHeight="1">
      <c r="A42" s="554" t="s">
        <v>413</v>
      </c>
      <c r="B42" s="554"/>
      <c r="C42" s="554"/>
      <c r="D42" s="554"/>
      <c r="E42" s="554"/>
    </row>
    <row r="43" spans="1:5" s="267" customFormat="1" ht="14.25">
      <c r="A43" s="264"/>
      <c r="B43" s="98"/>
      <c r="C43" s="98"/>
      <c r="D43" s="387"/>
      <c r="E43" s="379" t="str">
        <f>'40.010'!$D$41</f>
        <v>Capital Adequacy Returns</v>
      </c>
    </row>
    <row r="44" spans="1:5" s="267" customFormat="1" ht="12.75">
      <c r="A44" s="98"/>
      <c r="B44" s="98"/>
      <c r="C44" s="98"/>
      <c r="D44" s="387"/>
      <c r="E44" s="388" t="s">
        <v>554</v>
      </c>
    </row>
  </sheetData>
  <sheetProtection password="DF61" sheet="1" objects="1" scenarios="1"/>
  <mergeCells count="13">
    <mergeCell ref="A1:D1"/>
    <mergeCell ref="A9:E9"/>
    <mergeCell ref="A32:E32"/>
    <mergeCell ref="A35:D35"/>
    <mergeCell ref="A11:E11"/>
    <mergeCell ref="A15:D15"/>
    <mergeCell ref="A19:D19"/>
    <mergeCell ref="A20:E20"/>
    <mergeCell ref="A36:D36"/>
    <mergeCell ref="A33:D33"/>
    <mergeCell ref="A34:D34"/>
    <mergeCell ref="A42:E42"/>
    <mergeCell ref="A40:XFD40"/>
  </mergeCells>
  <hyperlinks>
    <hyperlink ref="A1:D1" location="'40.010'!A1" display="40060"/>
  </hyperlinks>
  <printOptions horizontalCentered="1"/>
  <pageMargins left="0.51181102362204722" right="0.51181102362204722" top="0.98425196850393704" bottom="0.59055118110236227" header="0.59055118110236227" footer="0.59055118110236227"/>
  <pageSetup paperSize="5" scale="76"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3"/>
  <sheetViews>
    <sheetView zoomScaleNormal="100" workbookViewId="0">
      <selection activeCell="C20" sqref="A15:C20"/>
    </sheetView>
  </sheetViews>
  <sheetFormatPr defaultColWidth="0" defaultRowHeight="0" customHeight="1" zeroHeight="1"/>
  <cols>
    <col min="1" max="1" width="56.77734375" style="430" customWidth="1"/>
    <col min="2" max="2" width="11.21875" style="430" customWidth="1"/>
    <col min="3" max="3" width="13.77734375" style="430" customWidth="1"/>
    <col min="4" max="4" width="13.77734375" style="430" bestFit="1" customWidth="1"/>
    <col min="5" max="5" width="15" style="430" customWidth="1"/>
    <col min="6" max="16384" width="8.77734375" style="254" hidden="1"/>
  </cols>
  <sheetData>
    <row r="1" spans="1:8" ht="12.75">
      <c r="A1" s="478" t="s">
        <v>553</v>
      </c>
      <c r="B1" s="478"/>
      <c r="C1" s="478"/>
      <c r="D1" s="478"/>
      <c r="E1" s="255"/>
      <c r="F1" s="121"/>
      <c r="G1" s="121"/>
      <c r="H1" s="121"/>
    </row>
    <row r="2" spans="1:8" ht="12.75">
      <c r="A2" s="99"/>
      <c r="B2" s="255"/>
      <c r="C2" s="417"/>
      <c r="D2" s="122"/>
      <c r="E2" s="255"/>
      <c r="F2" s="123"/>
      <c r="H2" s="123"/>
    </row>
    <row r="3" spans="1:8" ht="12.75">
      <c r="A3" s="97" t="str">
        <f>Cover!$A$14</f>
        <v>Select Name of Insurer/ Financial Holding Company</v>
      </c>
      <c r="B3" s="98"/>
      <c r="C3" s="98"/>
      <c r="D3" s="414" t="s">
        <v>487</v>
      </c>
      <c r="E3" s="255"/>
      <c r="F3" s="123"/>
      <c r="H3" s="123"/>
    </row>
    <row r="4" spans="1:8" ht="12.75">
      <c r="A4" s="99" t="s">
        <v>432</v>
      </c>
      <c r="B4" s="98"/>
      <c r="C4" s="255"/>
      <c r="D4" s="255"/>
      <c r="E4" s="255"/>
      <c r="F4" s="124"/>
      <c r="G4" s="124"/>
      <c r="H4" s="125"/>
    </row>
    <row r="5" spans="1:8" ht="12.75">
      <c r="A5" s="99"/>
      <c r="B5" s="98"/>
      <c r="C5" s="255"/>
      <c r="D5" s="255"/>
      <c r="E5" s="255"/>
      <c r="F5" s="124"/>
      <c r="G5" s="124"/>
    </row>
    <row r="6" spans="1:8" ht="12.75">
      <c r="A6" s="99" t="s">
        <v>1</v>
      </c>
      <c r="B6" s="98"/>
      <c r="C6" s="255"/>
      <c r="D6" s="126"/>
      <c r="E6" s="255"/>
      <c r="F6" s="124"/>
      <c r="G6" s="124"/>
    </row>
    <row r="7" spans="1:8" ht="12.75">
      <c r="A7" s="100" t="s">
        <v>433</v>
      </c>
      <c r="B7" s="418"/>
      <c r="C7" s="418"/>
      <c r="D7" s="12">
        <f>Cover!$A$23</f>
        <v>44196</v>
      </c>
      <c r="E7" s="255"/>
      <c r="F7" s="124"/>
      <c r="G7" s="124"/>
    </row>
    <row r="8" spans="1:8" ht="12.75">
      <c r="A8" s="102"/>
      <c r="B8" s="98"/>
      <c r="C8" s="98"/>
      <c r="D8" s="98"/>
      <c r="E8" s="255"/>
      <c r="F8" s="124"/>
      <c r="G8" s="124"/>
      <c r="H8" s="127"/>
    </row>
    <row r="9" spans="1:8" ht="12.75">
      <c r="A9" s="485" t="s">
        <v>0</v>
      </c>
      <c r="B9" s="485"/>
      <c r="C9" s="485"/>
      <c r="D9" s="485"/>
      <c r="E9" s="522"/>
      <c r="F9" s="128"/>
      <c r="G9" s="128"/>
      <c r="H9" s="128"/>
    </row>
    <row r="10" spans="1:8" ht="12.75">
      <c r="A10" s="102"/>
      <c r="B10" s="98"/>
      <c r="C10" s="98"/>
      <c r="D10" s="98"/>
      <c r="E10" s="255"/>
      <c r="F10" s="124"/>
      <c r="G10" s="124"/>
      <c r="H10" s="129"/>
    </row>
    <row r="11" spans="1:8" ht="12.75">
      <c r="A11" s="559" t="s">
        <v>556</v>
      </c>
      <c r="B11" s="559"/>
      <c r="C11" s="559"/>
      <c r="D11" s="559"/>
      <c r="E11" s="559"/>
      <c r="F11" s="130"/>
      <c r="G11" s="130"/>
      <c r="H11" s="130"/>
    </row>
    <row r="12" spans="1:8" ht="12.75">
      <c r="A12" s="419"/>
      <c r="B12" s="419"/>
      <c r="C12" s="419"/>
      <c r="D12" s="419"/>
      <c r="E12" s="419"/>
      <c r="F12" s="130"/>
      <c r="G12" s="130"/>
      <c r="H12" s="130"/>
    </row>
    <row r="13" spans="1:8" s="165" customFormat="1" ht="12.75">
      <c r="A13" s="424"/>
      <c r="B13" s="424"/>
      <c r="C13" s="424"/>
      <c r="D13" s="424"/>
      <c r="E13" s="424"/>
      <c r="F13" s="130"/>
      <c r="G13" s="130"/>
      <c r="H13" s="130"/>
    </row>
    <row r="14" spans="1:8" s="165" customFormat="1" ht="12.75">
      <c r="A14" s="424"/>
      <c r="B14" s="424"/>
      <c r="C14" s="424"/>
      <c r="D14" s="424"/>
      <c r="E14" s="424"/>
      <c r="F14" s="130"/>
      <c r="G14" s="130"/>
      <c r="H14" s="130"/>
    </row>
    <row r="15" spans="1:8" s="165" customFormat="1" ht="12.75">
      <c r="A15" s="424"/>
      <c r="B15" s="424"/>
      <c r="C15" s="424"/>
      <c r="D15" s="424"/>
      <c r="E15" s="424"/>
      <c r="F15" s="130"/>
      <c r="G15" s="130"/>
      <c r="H15" s="130"/>
    </row>
    <row r="16" spans="1:8" s="165" customFormat="1" ht="12.75">
      <c r="A16" s="424"/>
      <c r="B16" s="424"/>
      <c r="C16" s="424"/>
      <c r="D16" s="424"/>
      <c r="E16" s="424"/>
      <c r="F16" s="130"/>
      <c r="G16" s="130"/>
      <c r="H16" s="130"/>
    </row>
    <row r="17" spans="1:8" s="165" customFormat="1" ht="12.75">
      <c r="A17" s="424"/>
      <c r="B17" s="424"/>
      <c r="C17" s="424"/>
      <c r="D17" s="424"/>
      <c r="E17" s="424"/>
      <c r="F17" s="130"/>
      <c r="G17" s="130"/>
      <c r="H17" s="130"/>
    </row>
    <row r="18" spans="1:8" s="165" customFormat="1" ht="12.75">
      <c r="A18" s="424"/>
      <c r="B18" s="424"/>
      <c r="C18" s="424"/>
      <c r="D18" s="424"/>
      <c r="E18" s="424"/>
      <c r="F18" s="130"/>
      <c r="G18" s="130"/>
      <c r="H18" s="130"/>
    </row>
    <row r="19" spans="1:8" s="165" customFormat="1" ht="12.75">
      <c r="A19" s="424"/>
      <c r="B19" s="424"/>
      <c r="C19" s="424"/>
      <c r="D19" s="424"/>
      <c r="E19" s="424"/>
      <c r="F19" s="130"/>
      <c r="G19" s="130"/>
      <c r="H19" s="130"/>
    </row>
    <row r="20" spans="1:8" s="165" customFormat="1" ht="12.75">
      <c r="A20" s="424"/>
      <c r="B20" s="424"/>
      <c r="C20" s="424"/>
      <c r="D20" s="424"/>
      <c r="E20" s="424"/>
      <c r="F20" s="130"/>
      <c r="G20" s="130"/>
      <c r="H20" s="130"/>
    </row>
    <row r="21" spans="1:8" s="165" customFormat="1" ht="12.75">
      <c r="A21" s="424"/>
      <c r="B21" s="424"/>
      <c r="C21" s="424"/>
      <c r="D21" s="424"/>
      <c r="E21" s="424"/>
      <c r="F21" s="130"/>
      <c r="G21" s="130"/>
      <c r="H21" s="130"/>
    </row>
    <row r="22" spans="1:8" s="165" customFormat="1" ht="12.75">
      <c r="A22" s="424"/>
      <c r="B22" s="424"/>
      <c r="C22" s="424"/>
      <c r="D22" s="424"/>
      <c r="E22" s="424"/>
      <c r="F22" s="130"/>
      <c r="G22" s="130"/>
      <c r="H22" s="130"/>
    </row>
    <row r="23" spans="1:8" s="165" customFormat="1" ht="12.75">
      <c r="A23" s="424"/>
      <c r="B23" s="424"/>
      <c r="C23" s="424"/>
      <c r="D23" s="424"/>
      <c r="E23" s="424"/>
      <c r="F23" s="130"/>
      <c r="G23" s="130"/>
      <c r="H23" s="130"/>
    </row>
    <row r="24" spans="1:8" s="165" customFormat="1" ht="12.75">
      <c r="A24" s="424"/>
      <c r="B24" s="424"/>
      <c r="C24" s="424"/>
      <c r="D24" s="424"/>
      <c r="E24" s="424"/>
      <c r="F24" s="130"/>
      <c r="G24" s="130"/>
      <c r="H24" s="130"/>
    </row>
    <row r="25" spans="1:8" s="165" customFormat="1" ht="12.75">
      <c r="A25" s="424"/>
      <c r="B25" s="424"/>
      <c r="C25" s="424"/>
      <c r="D25" s="424"/>
      <c r="E25" s="424"/>
      <c r="F25" s="130"/>
      <c r="G25" s="130"/>
      <c r="H25" s="130"/>
    </row>
    <row r="26" spans="1:8" s="165" customFormat="1" ht="12.75">
      <c r="A26" s="424"/>
      <c r="B26" s="424"/>
      <c r="C26" s="424"/>
      <c r="D26" s="424"/>
      <c r="E26" s="424"/>
      <c r="F26" s="130"/>
      <c r="G26" s="130"/>
      <c r="H26" s="130"/>
    </row>
    <row r="27" spans="1:8" s="165" customFormat="1" ht="12.75">
      <c r="A27" s="424"/>
      <c r="B27" s="424"/>
      <c r="C27" s="424"/>
      <c r="D27" s="424"/>
      <c r="E27" s="424"/>
      <c r="F27" s="130"/>
      <c r="G27" s="130"/>
      <c r="H27" s="130"/>
    </row>
    <row r="28" spans="1:8" s="165" customFormat="1" ht="12.75">
      <c r="A28" s="424"/>
      <c r="B28" s="424"/>
      <c r="C28" s="424"/>
      <c r="D28" s="424"/>
      <c r="E28" s="424"/>
      <c r="F28" s="130"/>
      <c r="G28" s="130"/>
      <c r="H28" s="130"/>
    </row>
    <row r="29" spans="1:8" s="165" customFormat="1" ht="12.75">
      <c r="A29" s="424"/>
      <c r="B29" s="424"/>
      <c r="C29" s="424"/>
      <c r="D29" s="424"/>
      <c r="E29" s="424"/>
      <c r="F29" s="130"/>
      <c r="G29" s="130"/>
      <c r="H29" s="130"/>
    </row>
    <row r="30" spans="1:8" s="165" customFormat="1" ht="12.75">
      <c r="A30" s="424"/>
      <c r="B30" s="424"/>
      <c r="C30" s="424"/>
      <c r="D30" s="424"/>
      <c r="E30" s="424"/>
      <c r="F30" s="130"/>
      <c r="G30" s="130"/>
      <c r="H30" s="130"/>
    </row>
    <row r="31" spans="1:8" s="165" customFormat="1" ht="12.75">
      <c r="A31" s="424"/>
      <c r="B31" s="424"/>
      <c r="C31" s="424"/>
      <c r="D31" s="424"/>
      <c r="E31" s="424"/>
      <c r="F31" s="130"/>
      <c r="G31" s="130"/>
      <c r="H31" s="130"/>
    </row>
    <row r="32" spans="1:8" s="165" customFormat="1" ht="12.75">
      <c r="A32" s="424"/>
      <c r="B32" s="424"/>
      <c r="C32" s="424"/>
      <c r="D32" s="424"/>
      <c r="E32" s="424"/>
      <c r="F32" s="130"/>
      <c r="G32" s="130"/>
      <c r="H32" s="130"/>
    </row>
    <row r="33" spans="1:8" s="165" customFormat="1" ht="12.75">
      <c r="A33" s="424"/>
      <c r="B33" s="424"/>
      <c r="C33" s="424"/>
      <c r="D33" s="424"/>
      <c r="E33" s="424"/>
      <c r="F33" s="130"/>
      <c r="G33" s="130"/>
      <c r="H33" s="130"/>
    </row>
    <row r="34" spans="1:8" s="165" customFormat="1" ht="12.75">
      <c r="A34" s="424"/>
      <c r="B34" s="424"/>
      <c r="C34" s="424"/>
      <c r="D34" s="424"/>
      <c r="E34" s="424"/>
      <c r="F34" s="130"/>
      <c r="G34" s="130"/>
      <c r="H34" s="130"/>
    </row>
    <row r="35" spans="1:8" s="165" customFormat="1" ht="12.75">
      <c r="A35" s="424"/>
      <c r="B35" s="424"/>
      <c r="C35" s="424"/>
      <c r="D35" s="424"/>
      <c r="E35" s="424"/>
      <c r="F35" s="130"/>
      <c r="G35" s="130"/>
      <c r="H35" s="130"/>
    </row>
    <row r="36" spans="1:8" s="165" customFormat="1" ht="12.75">
      <c r="A36" s="424"/>
      <c r="B36" s="424"/>
      <c r="C36" s="424"/>
      <c r="D36" s="424"/>
      <c r="E36" s="424"/>
      <c r="F36" s="130"/>
      <c r="G36" s="130"/>
      <c r="H36" s="130"/>
    </row>
    <row r="37" spans="1:8" s="165" customFormat="1" ht="12.75">
      <c r="A37" s="424"/>
      <c r="B37" s="424"/>
      <c r="C37" s="424"/>
      <c r="D37" s="424"/>
      <c r="E37" s="424"/>
      <c r="F37" s="130"/>
      <c r="G37" s="130"/>
      <c r="H37" s="130"/>
    </row>
    <row r="38" spans="1:8" s="165" customFormat="1" ht="12.75">
      <c r="A38" s="424"/>
      <c r="B38" s="424"/>
      <c r="C38" s="424"/>
      <c r="D38" s="424"/>
      <c r="E38" s="424"/>
      <c r="F38" s="130"/>
      <c r="G38" s="130"/>
      <c r="H38" s="130"/>
    </row>
    <row r="39" spans="1:8" s="165" customFormat="1" ht="12.75">
      <c r="A39" s="424"/>
      <c r="B39" s="424"/>
      <c r="C39" s="424"/>
      <c r="D39" s="424"/>
      <c r="E39" s="424"/>
      <c r="F39" s="130"/>
      <c r="G39" s="130"/>
      <c r="H39" s="130"/>
    </row>
    <row r="40" spans="1:8" s="165" customFormat="1" ht="12.75">
      <c r="A40" s="424"/>
      <c r="B40" s="424"/>
      <c r="C40" s="424"/>
      <c r="D40" s="424"/>
      <c r="E40" s="424"/>
      <c r="F40" s="130"/>
      <c r="G40" s="130"/>
      <c r="H40" s="130"/>
    </row>
    <row r="41" spans="1:8" s="165" customFormat="1" ht="12.75">
      <c r="A41" s="424"/>
      <c r="B41" s="424"/>
      <c r="C41" s="424"/>
      <c r="D41" s="424"/>
      <c r="E41" s="424"/>
      <c r="F41" s="130"/>
      <c r="G41" s="130"/>
      <c r="H41" s="130"/>
    </row>
    <row r="42" spans="1:8" s="165" customFormat="1" ht="12.75">
      <c r="A42" s="424"/>
      <c r="B42" s="424"/>
      <c r="C42" s="424"/>
      <c r="D42" s="424"/>
      <c r="E42" s="424"/>
      <c r="F42" s="130"/>
      <c r="G42" s="130"/>
      <c r="H42" s="130"/>
    </row>
    <row r="43" spans="1:8" s="165" customFormat="1" ht="12.75">
      <c r="A43" s="424"/>
      <c r="B43" s="424"/>
      <c r="C43" s="424"/>
      <c r="D43" s="424"/>
      <c r="E43" s="424"/>
      <c r="F43" s="130"/>
      <c r="G43" s="130"/>
      <c r="H43" s="130"/>
    </row>
    <row r="44" spans="1:8" s="165" customFormat="1" ht="12.75">
      <c r="A44" s="424"/>
      <c r="B44" s="424"/>
      <c r="C44" s="424"/>
      <c r="D44" s="424"/>
      <c r="E44" s="424"/>
      <c r="F44" s="130"/>
      <c r="G44" s="130"/>
      <c r="H44" s="130"/>
    </row>
    <row r="45" spans="1:8" s="165" customFormat="1" ht="12.75">
      <c r="A45" s="424"/>
      <c r="B45" s="424"/>
      <c r="C45" s="424"/>
      <c r="D45" s="424"/>
      <c r="E45" s="424"/>
      <c r="F45" s="130"/>
      <c r="G45" s="130"/>
      <c r="H45" s="130"/>
    </row>
    <row r="46" spans="1:8" s="165" customFormat="1" ht="12.75">
      <c r="A46" s="424"/>
      <c r="B46" s="424"/>
      <c r="C46" s="424"/>
      <c r="D46" s="424"/>
      <c r="E46" s="424"/>
      <c r="F46" s="130"/>
      <c r="G46" s="130"/>
      <c r="H46" s="130"/>
    </row>
    <row r="47" spans="1:8" s="165" customFormat="1" ht="12.75">
      <c r="A47" s="424"/>
      <c r="B47" s="424"/>
      <c r="C47" s="424"/>
      <c r="D47" s="424"/>
      <c r="E47" s="424"/>
      <c r="F47" s="130"/>
      <c r="G47" s="130"/>
      <c r="H47" s="130"/>
    </row>
    <row r="48" spans="1:8" s="165" customFormat="1" ht="12.75">
      <c r="A48" s="424"/>
      <c r="B48" s="424"/>
      <c r="C48" s="424"/>
      <c r="D48" s="424"/>
      <c r="E48" s="424"/>
      <c r="F48" s="130"/>
      <c r="G48" s="130"/>
      <c r="H48" s="130"/>
    </row>
    <row r="49" spans="1:8" s="165" customFormat="1" ht="12.75">
      <c r="A49" s="424"/>
      <c r="B49" s="424"/>
      <c r="C49" s="424"/>
      <c r="D49" s="424"/>
      <c r="E49" s="424"/>
      <c r="F49" s="130"/>
      <c r="G49" s="130"/>
      <c r="H49" s="130"/>
    </row>
    <row r="50" spans="1:8" s="165" customFormat="1" ht="12.75">
      <c r="A50" s="424"/>
      <c r="B50" s="424"/>
      <c r="C50" s="424"/>
      <c r="D50" s="424"/>
      <c r="E50" s="424"/>
      <c r="F50" s="130"/>
      <c r="G50" s="130"/>
      <c r="H50" s="130"/>
    </row>
    <row r="51" spans="1:8" s="165" customFormat="1" ht="12.75">
      <c r="A51" s="424"/>
      <c r="B51" s="424"/>
      <c r="C51" s="424"/>
      <c r="D51" s="424"/>
      <c r="E51" s="424"/>
      <c r="F51" s="130"/>
      <c r="G51" s="130"/>
      <c r="H51" s="130"/>
    </row>
    <row r="52" spans="1:8" s="165" customFormat="1" ht="12.75">
      <c r="A52" s="424"/>
      <c r="B52" s="424"/>
      <c r="C52" s="424"/>
      <c r="D52" s="424"/>
      <c r="E52" s="424"/>
      <c r="F52" s="130"/>
      <c r="G52" s="130"/>
      <c r="H52" s="130"/>
    </row>
    <row r="53" spans="1:8" s="165" customFormat="1" ht="12.75">
      <c r="A53" s="424"/>
      <c r="B53" s="424"/>
      <c r="C53" s="424"/>
      <c r="D53" s="424"/>
      <c r="E53" s="424"/>
      <c r="F53" s="130"/>
      <c r="G53" s="130"/>
      <c r="H53" s="130"/>
    </row>
    <row r="54" spans="1:8" s="165" customFormat="1" ht="12.75">
      <c r="A54" s="424"/>
      <c r="B54" s="424"/>
      <c r="C54" s="424"/>
      <c r="D54" s="424"/>
      <c r="E54" s="424"/>
      <c r="F54" s="130"/>
      <c r="G54" s="130"/>
      <c r="H54" s="130"/>
    </row>
    <row r="55" spans="1:8" s="165" customFormat="1" ht="12.75">
      <c r="A55" s="424"/>
      <c r="B55" s="424"/>
      <c r="C55" s="424"/>
      <c r="D55" s="424"/>
      <c r="E55" s="424"/>
      <c r="F55" s="130"/>
      <c r="G55" s="130"/>
      <c r="H55" s="130"/>
    </row>
    <row r="56" spans="1:8" s="165" customFormat="1" ht="12.75">
      <c r="A56" s="424"/>
      <c r="B56" s="424"/>
      <c r="C56" s="424"/>
      <c r="D56" s="424"/>
      <c r="E56" s="424"/>
      <c r="F56" s="130"/>
      <c r="G56" s="130"/>
      <c r="H56" s="130"/>
    </row>
    <row r="57" spans="1:8" s="165" customFormat="1" ht="12.75">
      <c r="A57" s="424"/>
      <c r="B57" s="424"/>
      <c r="C57" s="424"/>
      <c r="D57" s="424"/>
      <c r="E57" s="424"/>
      <c r="F57" s="130"/>
      <c r="G57" s="130"/>
      <c r="H57" s="130"/>
    </row>
    <row r="58" spans="1:8" s="165" customFormat="1" ht="12.75">
      <c r="A58" s="424"/>
      <c r="B58" s="424"/>
      <c r="C58" s="424"/>
      <c r="D58" s="424"/>
      <c r="E58" s="424"/>
      <c r="F58" s="130"/>
      <c r="G58" s="130"/>
      <c r="H58" s="130"/>
    </row>
    <row r="59" spans="1:8" s="165" customFormat="1" ht="12.75">
      <c r="A59" s="424"/>
      <c r="B59" s="424"/>
      <c r="C59" s="424"/>
      <c r="D59" s="424"/>
      <c r="E59" s="424"/>
      <c r="F59" s="130"/>
      <c r="G59" s="130"/>
      <c r="H59" s="130"/>
    </row>
    <row r="60" spans="1:8" s="165" customFormat="1" ht="12.75">
      <c r="A60" s="424"/>
      <c r="B60" s="424"/>
      <c r="C60" s="424"/>
      <c r="D60" s="424"/>
      <c r="E60" s="424"/>
      <c r="F60" s="130"/>
      <c r="G60" s="130"/>
      <c r="H60" s="130"/>
    </row>
    <row r="61" spans="1:8" s="165" customFormat="1" ht="12.75">
      <c r="A61" s="424"/>
      <c r="B61" s="424"/>
      <c r="C61" s="424"/>
      <c r="D61" s="424"/>
      <c r="E61" s="424"/>
      <c r="F61" s="130"/>
      <c r="G61" s="130"/>
      <c r="H61" s="130"/>
    </row>
    <row r="62" spans="1:8" s="165" customFormat="1" ht="12.75">
      <c r="A62" s="424"/>
      <c r="B62" s="424"/>
      <c r="C62" s="424"/>
      <c r="D62" s="424"/>
      <c r="E62" s="424"/>
      <c r="F62" s="130"/>
      <c r="G62" s="130"/>
      <c r="H62" s="130"/>
    </row>
    <row r="63" spans="1:8" s="165" customFormat="1" ht="12.75">
      <c r="A63" s="424"/>
      <c r="B63" s="424"/>
      <c r="C63" s="424"/>
      <c r="D63" s="424"/>
      <c r="E63" s="424"/>
      <c r="F63" s="130"/>
      <c r="G63" s="130"/>
      <c r="H63" s="130"/>
    </row>
    <row r="64" spans="1:8" s="165" customFormat="1" ht="12.75">
      <c r="A64" s="424"/>
      <c r="B64" s="424"/>
      <c r="C64" s="424"/>
      <c r="D64" s="424"/>
      <c r="E64" s="424"/>
      <c r="F64" s="130"/>
      <c r="G64" s="130"/>
      <c r="H64" s="130"/>
    </row>
    <row r="65" spans="1:8" s="165" customFormat="1" ht="12.75">
      <c r="A65" s="424"/>
      <c r="B65" s="424"/>
      <c r="C65" s="424"/>
      <c r="D65" s="424"/>
      <c r="E65" s="424"/>
      <c r="F65" s="130"/>
      <c r="G65" s="130"/>
      <c r="H65" s="130"/>
    </row>
    <row r="66" spans="1:8" s="165" customFormat="1" ht="12.75">
      <c r="A66" s="424"/>
      <c r="B66" s="424"/>
      <c r="C66" s="424"/>
      <c r="D66" s="424"/>
      <c r="E66" s="424"/>
      <c r="F66" s="130"/>
      <c r="G66" s="130"/>
      <c r="H66" s="130"/>
    </row>
    <row r="67" spans="1:8" s="165" customFormat="1" ht="12.75">
      <c r="A67" s="424"/>
      <c r="B67" s="424"/>
      <c r="C67" s="424"/>
      <c r="D67" s="424"/>
      <c r="E67" s="424"/>
      <c r="F67" s="130"/>
      <c r="G67" s="130"/>
      <c r="H67" s="130"/>
    </row>
    <row r="68" spans="1:8" s="165" customFormat="1" ht="12.75">
      <c r="A68" s="424"/>
      <c r="B68" s="424"/>
      <c r="C68" s="424"/>
      <c r="D68" s="424"/>
      <c r="E68" s="424"/>
      <c r="F68" s="130"/>
      <c r="G68" s="130"/>
      <c r="H68" s="130"/>
    </row>
    <row r="69" spans="1:8" s="165" customFormat="1" ht="12.75">
      <c r="A69" s="424"/>
      <c r="B69" s="424"/>
      <c r="C69" s="424"/>
      <c r="D69" s="424"/>
      <c r="E69" s="424"/>
      <c r="F69" s="130"/>
      <c r="G69" s="130"/>
      <c r="H69" s="130"/>
    </row>
    <row r="70" spans="1:8" s="165" customFormat="1" ht="12.75">
      <c r="A70" s="424"/>
      <c r="B70" s="424"/>
      <c r="C70" s="424"/>
      <c r="D70" s="424"/>
      <c r="E70" s="424"/>
      <c r="F70" s="130"/>
      <c r="G70" s="130"/>
      <c r="H70" s="130"/>
    </row>
    <row r="71" spans="1:8" s="165" customFormat="1" ht="12.75">
      <c r="A71" s="424"/>
      <c r="B71" s="424"/>
      <c r="C71" s="424"/>
      <c r="D71" s="424"/>
      <c r="E71" s="424"/>
      <c r="F71" s="130"/>
      <c r="G71" s="130"/>
      <c r="H71" s="130"/>
    </row>
    <row r="72" spans="1:8" s="165" customFormat="1" ht="12.75">
      <c r="A72" s="424"/>
      <c r="B72" s="424"/>
      <c r="C72" s="424"/>
      <c r="D72" s="424"/>
      <c r="E72" s="424"/>
      <c r="F72" s="130"/>
      <c r="G72" s="130"/>
      <c r="H72" s="130"/>
    </row>
    <row r="73" spans="1:8" s="165" customFormat="1" ht="12.75">
      <c r="A73" s="424"/>
      <c r="B73" s="424"/>
      <c r="C73" s="424"/>
      <c r="D73" s="424"/>
      <c r="E73" s="424"/>
      <c r="F73" s="130"/>
      <c r="G73" s="130"/>
      <c r="H73" s="130"/>
    </row>
    <row r="74" spans="1:8" s="165" customFormat="1" ht="12.75">
      <c r="A74" s="424"/>
      <c r="B74" s="424"/>
      <c r="C74" s="424"/>
      <c r="D74" s="424"/>
      <c r="E74" s="424"/>
      <c r="F74" s="130"/>
      <c r="G74" s="130"/>
      <c r="H74" s="130"/>
    </row>
    <row r="75" spans="1:8" s="165" customFormat="1" ht="12.75">
      <c r="A75" s="424"/>
      <c r="B75" s="424"/>
      <c r="C75" s="424"/>
      <c r="D75" s="424"/>
      <c r="E75" s="424"/>
      <c r="F75" s="130"/>
      <c r="G75" s="130"/>
      <c r="H75" s="130"/>
    </row>
    <row r="76" spans="1:8" s="165" customFormat="1" ht="12.75">
      <c r="A76" s="424"/>
      <c r="B76" s="424"/>
      <c r="C76" s="424"/>
      <c r="D76" s="424"/>
      <c r="E76" s="424"/>
      <c r="F76" s="130"/>
      <c r="G76" s="130"/>
      <c r="H76" s="130"/>
    </row>
    <row r="77" spans="1:8" s="165" customFormat="1" ht="12.75">
      <c r="A77" s="424"/>
      <c r="B77" s="424"/>
      <c r="C77" s="424"/>
      <c r="D77" s="424"/>
      <c r="E77" s="424"/>
      <c r="F77" s="130"/>
      <c r="G77" s="130"/>
      <c r="H77" s="130"/>
    </row>
    <row r="78" spans="1:8" s="165" customFormat="1" ht="12.75">
      <c r="A78" s="424"/>
      <c r="B78" s="424"/>
      <c r="C78" s="424"/>
      <c r="D78" s="424"/>
      <c r="E78" s="424"/>
      <c r="F78" s="130"/>
      <c r="G78" s="130"/>
      <c r="H78" s="130"/>
    </row>
    <row r="79" spans="1:8" s="165" customFormat="1" ht="12.75">
      <c r="A79" s="424"/>
      <c r="B79" s="424"/>
      <c r="C79" s="424"/>
      <c r="D79" s="424"/>
      <c r="E79" s="424"/>
      <c r="F79" s="130"/>
      <c r="G79" s="130"/>
      <c r="H79" s="130"/>
    </row>
    <row r="80" spans="1:8" s="165" customFormat="1" ht="12.75">
      <c r="A80" s="424"/>
      <c r="B80" s="424"/>
      <c r="C80" s="424"/>
      <c r="D80" s="424"/>
      <c r="E80" s="424"/>
      <c r="F80" s="130"/>
      <c r="G80" s="130"/>
      <c r="H80" s="130"/>
    </row>
    <row r="81" spans="1:8" s="165" customFormat="1" ht="12.75">
      <c r="A81" s="424"/>
      <c r="B81" s="424"/>
      <c r="C81" s="424"/>
      <c r="D81" s="424"/>
      <c r="E81" s="424"/>
      <c r="F81" s="130"/>
      <c r="G81" s="130"/>
      <c r="H81" s="130"/>
    </row>
    <row r="82" spans="1:8" s="165" customFormat="1" ht="12.75">
      <c r="A82" s="424"/>
      <c r="B82" s="424"/>
      <c r="C82" s="424"/>
      <c r="D82" s="424"/>
      <c r="E82" s="424"/>
      <c r="F82" s="130"/>
      <c r="G82" s="130"/>
      <c r="H82" s="130"/>
    </row>
    <row r="83" spans="1:8" s="165" customFormat="1" ht="12.75">
      <c r="A83" s="424"/>
      <c r="B83" s="424"/>
      <c r="C83" s="424"/>
      <c r="D83" s="424"/>
      <c r="E83" s="424"/>
      <c r="F83" s="130"/>
      <c r="G83" s="130"/>
      <c r="H83" s="130"/>
    </row>
    <row r="84" spans="1:8" s="165" customFormat="1" ht="12.75">
      <c r="A84" s="424"/>
      <c r="B84" s="424"/>
      <c r="C84" s="424"/>
      <c r="D84" s="424"/>
      <c r="E84" s="424"/>
      <c r="F84" s="130"/>
      <c r="G84" s="130"/>
      <c r="H84" s="130"/>
    </row>
    <row r="85" spans="1:8" s="165" customFormat="1" ht="12.75">
      <c r="A85" s="424"/>
      <c r="B85" s="424"/>
      <c r="C85" s="424"/>
      <c r="D85" s="424"/>
      <c r="E85" s="424"/>
      <c r="F85" s="130"/>
      <c r="G85" s="130"/>
      <c r="H85" s="130"/>
    </row>
    <row r="86" spans="1:8" s="165" customFormat="1" ht="12.75">
      <c r="A86" s="424"/>
      <c r="B86" s="424"/>
      <c r="C86" s="424"/>
      <c r="D86" s="424"/>
      <c r="E86" s="424"/>
      <c r="F86" s="130"/>
      <c r="G86" s="130"/>
      <c r="H86" s="130"/>
    </row>
    <row r="87" spans="1:8" s="165" customFormat="1" ht="12.75">
      <c r="A87" s="424"/>
      <c r="B87" s="424"/>
      <c r="C87" s="424"/>
      <c r="D87" s="424"/>
      <c r="E87" s="424"/>
      <c r="F87" s="130"/>
      <c r="G87" s="130"/>
      <c r="H87" s="130"/>
    </row>
    <row r="88" spans="1:8" s="165" customFormat="1" ht="12.75">
      <c r="A88" s="424"/>
      <c r="B88" s="424"/>
      <c r="C88" s="424"/>
      <c r="D88" s="424"/>
      <c r="E88" s="424"/>
      <c r="F88" s="130"/>
      <c r="G88" s="130"/>
      <c r="H88" s="130"/>
    </row>
    <row r="89" spans="1:8" s="165" customFormat="1" ht="12.75">
      <c r="A89" s="424"/>
      <c r="B89" s="424"/>
      <c r="C89" s="424"/>
      <c r="D89" s="424"/>
      <c r="E89" s="424"/>
      <c r="F89" s="130"/>
      <c r="G89" s="130"/>
      <c r="H89" s="130"/>
    </row>
    <row r="90" spans="1:8" s="165" customFormat="1" ht="12.75">
      <c r="A90" s="424"/>
      <c r="B90" s="424"/>
      <c r="C90" s="424"/>
      <c r="D90" s="424"/>
      <c r="E90" s="424"/>
      <c r="F90" s="130"/>
      <c r="G90" s="130"/>
      <c r="H90" s="130"/>
    </row>
    <row r="91" spans="1:8" s="165" customFormat="1" ht="12.75">
      <c r="A91" s="424"/>
      <c r="B91" s="424"/>
      <c r="C91" s="424"/>
      <c r="D91" s="424"/>
      <c r="E91" s="424"/>
      <c r="F91" s="130"/>
      <c r="G91" s="130"/>
      <c r="H91" s="130"/>
    </row>
    <row r="92" spans="1:8" s="165" customFormat="1" ht="12.75">
      <c r="A92" s="424"/>
      <c r="B92" s="424"/>
      <c r="C92" s="424"/>
      <c r="D92" s="424"/>
      <c r="E92" s="424"/>
      <c r="F92" s="130"/>
      <c r="G92" s="130"/>
      <c r="H92" s="130"/>
    </row>
    <row r="93" spans="1:8" s="165" customFormat="1" ht="12.75">
      <c r="A93" s="424"/>
      <c r="B93" s="424"/>
      <c r="C93" s="424"/>
      <c r="D93" s="424"/>
      <c r="E93" s="424"/>
      <c r="F93" s="130"/>
      <c r="G93" s="130"/>
      <c r="H93" s="130"/>
    </row>
    <row r="94" spans="1:8" s="165" customFormat="1" ht="12.75">
      <c r="A94" s="424"/>
      <c r="B94" s="424"/>
      <c r="C94" s="424"/>
      <c r="D94" s="424"/>
      <c r="E94" s="424"/>
      <c r="F94" s="130"/>
      <c r="G94" s="130"/>
      <c r="H94" s="130"/>
    </row>
    <row r="95" spans="1:8" s="165" customFormat="1" ht="12.75">
      <c r="A95" s="424"/>
      <c r="B95" s="424"/>
      <c r="C95" s="424"/>
      <c r="D95" s="424"/>
      <c r="E95" s="424"/>
      <c r="F95" s="130"/>
      <c r="G95" s="130"/>
      <c r="H95" s="130"/>
    </row>
    <row r="96" spans="1:8" s="165" customFormat="1" ht="12.75">
      <c r="A96" s="424"/>
      <c r="B96" s="424"/>
      <c r="C96" s="424"/>
      <c r="D96" s="424"/>
      <c r="E96" s="424"/>
      <c r="F96" s="130"/>
      <c r="G96" s="130"/>
      <c r="H96" s="130"/>
    </row>
    <row r="97" spans="1:8" s="165" customFormat="1" ht="12.75">
      <c r="A97" s="424"/>
      <c r="B97" s="424"/>
      <c r="C97" s="424"/>
      <c r="D97" s="424"/>
      <c r="E97" s="424"/>
      <c r="F97" s="130"/>
      <c r="G97" s="130"/>
      <c r="H97" s="130"/>
    </row>
    <row r="98" spans="1:8" s="165" customFormat="1" ht="12.75">
      <c r="A98" s="424"/>
      <c r="B98" s="424"/>
      <c r="C98" s="424"/>
      <c r="D98" s="424"/>
      <c r="E98" s="424"/>
      <c r="F98" s="130"/>
      <c r="G98" s="130"/>
      <c r="H98" s="130"/>
    </row>
    <row r="99" spans="1:8" s="165" customFormat="1" ht="12.75">
      <c r="A99" s="424"/>
      <c r="B99" s="424"/>
      <c r="C99" s="424"/>
      <c r="D99" s="424"/>
      <c r="E99" s="424"/>
      <c r="F99" s="130"/>
      <c r="G99" s="130"/>
      <c r="H99" s="130"/>
    </row>
    <row r="100" spans="1:8" s="165" customFormat="1" ht="12.75">
      <c r="A100" s="424"/>
      <c r="B100" s="424"/>
      <c r="C100" s="424"/>
      <c r="D100" s="424"/>
      <c r="E100" s="424"/>
      <c r="F100" s="130"/>
      <c r="G100" s="130"/>
      <c r="H100" s="130"/>
    </row>
    <row r="101" spans="1:8" s="165" customFormat="1" ht="12.75">
      <c r="A101" s="424"/>
      <c r="B101" s="424"/>
      <c r="C101" s="424"/>
      <c r="D101" s="424"/>
      <c r="E101" s="424"/>
      <c r="F101" s="130"/>
      <c r="G101" s="130"/>
      <c r="H101" s="130"/>
    </row>
    <row r="102" spans="1:8" s="165" customFormat="1" ht="12.75">
      <c r="A102" s="424"/>
      <c r="B102" s="424"/>
      <c r="C102" s="424"/>
      <c r="D102" s="424"/>
      <c r="E102" s="424"/>
      <c r="F102" s="130"/>
      <c r="G102" s="130"/>
      <c r="H102" s="130"/>
    </row>
    <row r="103" spans="1:8" s="165" customFormat="1" ht="12.75">
      <c r="A103" s="424"/>
      <c r="B103" s="424"/>
      <c r="C103" s="424"/>
      <c r="D103" s="424"/>
      <c r="E103" s="424"/>
      <c r="F103" s="130"/>
      <c r="G103" s="130"/>
      <c r="H103" s="130"/>
    </row>
    <row r="104" spans="1:8" s="165" customFormat="1" ht="12.75">
      <c r="A104" s="424"/>
      <c r="B104" s="424"/>
      <c r="C104" s="424"/>
      <c r="D104" s="424"/>
      <c r="E104" s="424"/>
      <c r="F104" s="130"/>
      <c r="G104" s="130"/>
      <c r="H104" s="130"/>
    </row>
    <row r="105" spans="1:8" s="165" customFormat="1" ht="12.75">
      <c r="A105" s="424"/>
      <c r="B105" s="424"/>
      <c r="C105" s="424"/>
      <c r="D105" s="424"/>
      <c r="E105" s="424"/>
      <c r="F105" s="130"/>
      <c r="G105" s="130"/>
      <c r="H105" s="130"/>
    </row>
    <row r="106" spans="1:8" s="165" customFormat="1" ht="12.75">
      <c r="A106" s="424"/>
      <c r="B106" s="424"/>
      <c r="C106" s="424"/>
      <c r="D106" s="424"/>
      <c r="E106" s="424"/>
      <c r="F106" s="130"/>
      <c r="G106" s="130"/>
      <c r="H106" s="130"/>
    </row>
    <row r="107" spans="1:8" s="165" customFormat="1" ht="12.75">
      <c r="A107" s="424"/>
      <c r="B107" s="424"/>
      <c r="C107" s="424"/>
      <c r="D107" s="424"/>
      <c r="E107" s="424"/>
      <c r="F107" s="130"/>
      <c r="G107" s="130"/>
      <c r="H107" s="130"/>
    </row>
    <row r="108" spans="1:8" s="165" customFormat="1" ht="12.75">
      <c r="A108" s="424"/>
      <c r="B108" s="424"/>
      <c r="C108" s="424"/>
      <c r="D108" s="424"/>
      <c r="E108" s="424"/>
      <c r="F108" s="130"/>
      <c r="G108" s="130"/>
      <c r="H108" s="130"/>
    </row>
    <row r="109" spans="1:8" s="165" customFormat="1" ht="12.75">
      <c r="A109" s="424"/>
      <c r="B109" s="424"/>
      <c r="C109" s="424"/>
      <c r="D109" s="424"/>
      <c r="E109" s="424"/>
      <c r="F109" s="130"/>
      <c r="G109" s="130"/>
      <c r="H109" s="130"/>
    </row>
    <row r="110" spans="1:8" s="165" customFormat="1" ht="12.75">
      <c r="A110" s="424"/>
      <c r="B110" s="424"/>
      <c r="C110" s="424"/>
      <c r="D110" s="424"/>
      <c r="E110" s="424"/>
      <c r="F110" s="130"/>
      <c r="G110" s="130"/>
      <c r="H110" s="130"/>
    </row>
    <row r="111" spans="1:8" s="165" customFormat="1" ht="12.75">
      <c r="A111" s="424"/>
      <c r="B111" s="424"/>
      <c r="C111" s="424"/>
      <c r="D111" s="424"/>
      <c r="E111" s="424"/>
      <c r="F111" s="130"/>
      <c r="G111" s="130"/>
      <c r="H111" s="130"/>
    </row>
    <row r="112" spans="1:8" s="165" customFormat="1" ht="12.75">
      <c r="A112" s="424"/>
      <c r="B112" s="424"/>
      <c r="C112" s="424"/>
      <c r="D112" s="424"/>
      <c r="E112" s="424"/>
      <c r="F112" s="130"/>
      <c r="G112" s="130"/>
      <c r="H112" s="130"/>
    </row>
    <row r="113" spans="1:8" s="165" customFormat="1" ht="12.75">
      <c r="A113" s="424"/>
      <c r="B113" s="424"/>
      <c r="C113" s="424"/>
      <c r="D113" s="424"/>
      <c r="E113" s="424"/>
      <c r="F113" s="130"/>
      <c r="G113" s="130"/>
      <c r="H113" s="130"/>
    </row>
    <row r="114" spans="1:8" s="165" customFormat="1" ht="12.75">
      <c r="A114" s="424"/>
      <c r="B114" s="424"/>
      <c r="C114" s="424"/>
      <c r="D114" s="424"/>
      <c r="E114" s="424"/>
      <c r="F114" s="130"/>
      <c r="G114" s="130"/>
      <c r="H114" s="130"/>
    </row>
    <row r="115" spans="1:8" s="165" customFormat="1" ht="12.75">
      <c r="A115" s="424"/>
      <c r="B115" s="424"/>
      <c r="C115" s="424"/>
      <c r="D115" s="424"/>
      <c r="E115" s="424"/>
      <c r="F115" s="130"/>
      <c r="G115" s="130"/>
      <c r="H115" s="130"/>
    </row>
    <row r="116" spans="1:8" s="165" customFormat="1" ht="12.75">
      <c r="A116" s="424"/>
      <c r="B116" s="424"/>
      <c r="C116" s="424"/>
      <c r="D116" s="424"/>
      <c r="E116" s="424"/>
      <c r="F116" s="130"/>
      <c r="G116" s="130"/>
      <c r="H116" s="130"/>
    </row>
    <row r="117" spans="1:8" s="165" customFormat="1" ht="12.75">
      <c r="A117" s="424"/>
      <c r="B117" s="424"/>
      <c r="C117" s="424"/>
      <c r="D117" s="424"/>
      <c r="E117" s="424"/>
      <c r="F117" s="130"/>
      <c r="G117" s="130"/>
      <c r="H117" s="130"/>
    </row>
    <row r="118" spans="1:8" s="165" customFormat="1" ht="12.75">
      <c r="A118" s="424"/>
      <c r="B118" s="424"/>
      <c r="C118" s="424"/>
      <c r="D118" s="424"/>
      <c r="E118" s="424"/>
      <c r="F118" s="130"/>
      <c r="G118" s="130"/>
      <c r="H118" s="130"/>
    </row>
    <row r="119" spans="1:8" s="165" customFormat="1" ht="12.75">
      <c r="A119" s="424"/>
      <c r="B119" s="424"/>
      <c r="C119" s="424"/>
      <c r="D119" s="424"/>
      <c r="E119" s="424"/>
      <c r="F119" s="130"/>
      <c r="G119" s="130"/>
      <c r="H119" s="130"/>
    </row>
    <row r="120" spans="1:8" s="165" customFormat="1" ht="12.75">
      <c r="A120" s="424"/>
      <c r="B120" s="424"/>
      <c r="C120" s="424"/>
      <c r="D120" s="424"/>
      <c r="E120" s="424"/>
      <c r="F120" s="130"/>
      <c r="G120" s="130"/>
      <c r="H120" s="130"/>
    </row>
    <row r="121" spans="1:8" s="165" customFormat="1" ht="12.75">
      <c r="A121" s="424"/>
      <c r="B121" s="424"/>
      <c r="C121" s="424"/>
      <c r="D121" s="424"/>
      <c r="E121" s="424"/>
      <c r="F121" s="130"/>
      <c r="G121" s="130"/>
      <c r="H121" s="130"/>
    </row>
    <row r="122" spans="1:8" s="165" customFormat="1" ht="12.75">
      <c r="A122" s="424"/>
      <c r="B122" s="424"/>
      <c r="C122" s="424"/>
      <c r="D122" s="424"/>
      <c r="E122" s="424"/>
      <c r="F122" s="130"/>
      <c r="G122" s="130"/>
      <c r="H122" s="130"/>
    </row>
    <row r="123" spans="1:8" s="165" customFormat="1" ht="12.75">
      <c r="A123" s="424"/>
      <c r="B123" s="424"/>
      <c r="C123" s="424"/>
      <c r="D123" s="424"/>
      <c r="E123" s="424"/>
      <c r="F123" s="130"/>
      <c r="G123" s="130"/>
      <c r="H123" s="130"/>
    </row>
    <row r="124" spans="1:8" s="165" customFormat="1" ht="12.75">
      <c r="A124" s="424"/>
      <c r="B124" s="424"/>
      <c r="C124" s="424"/>
      <c r="D124" s="424"/>
      <c r="E124" s="424"/>
      <c r="F124" s="130"/>
      <c r="G124" s="130"/>
      <c r="H124" s="130"/>
    </row>
    <row r="125" spans="1:8" s="165" customFormat="1" ht="12.75">
      <c r="A125" s="424"/>
      <c r="B125" s="424"/>
      <c r="C125" s="424"/>
      <c r="D125" s="424"/>
      <c r="E125" s="424"/>
      <c r="F125" s="130"/>
      <c r="G125" s="130"/>
      <c r="H125" s="130"/>
    </row>
    <row r="126" spans="1:8" s="165" customFormat="1" ht="12.75">
      <c r="A126" s="424"/>
      <c r="B126" s="424"/>
      <c r="C126" s="424"/>
      <c r="D126" s="424"/>
      <c r="E126" s="424"/>
      <c r="F126" s="130"/>
      <c r="G126" s="130"/>
      <c r="H126" s="130"/>
    </row>
    <row r="127" spans="1:8" s="165" customFormat="1" ht="12.75">
      <c r="A127" s="424"/>
      <c r="B127" s="424"/>
      <c r="C127" s="424"/>
      <c r="D127" s="424"/>
      <c r="E127" s="424"/>
      <c r="F127" s="130"/>
      <c r="G127" s="130"/>
      <c r="H127" s="130"/>
    </row>
    <row r="128" spans="1:8" s="165" customFormat="1" ht="12.75">
      <c r="A128" s="424"/>
      <c r="B128" s="424"/>
      <c r="C128" s="424"/>
      <c r="D128" s="424"/>
      <c r="E128" s="424"/>
      <c r="F128" s="130"/>
      <c r="G128" s="130"/>
      <c r="H128" s="130"/>
    </row>
    <row r="129" spans="1:8" s="165" customFormat="1" ht="12.75">
      <c r="A129" s="424"/>
      <c r="B129" s="424"/>
      <c r="C129" s="424"/>
      <c r="D129" s="424"/>
      <c r="E129" s="424"/>
      <c r="F129" s="130"/>
      <c r="G129" s="130"/>
      <c r="H129" s="130"/>
    </row>
    <row r="130" spans="1:8" s="165" customFormat="1" ht="12.75">
      <c r="A130" s="424"/>
      <c r="B130" s="424"/>
      <c r="C130" s="424"/>
      <c r="D130" s="424"/>
      <c r="E130" s="424"/>
      <c r="F130" s="130"/>
      <c r="G130" s="130"/>
      <c r="H130" s="130"/>
    </row>
    <row r="131" spans="1:8" s="165" customFormat="1" ht="12.75">
      <c r="A131" s="424"/>
      <c r="B131" s="424"/>
      <c r="C131" s="424"/>
      <c r="D131" s="424"/>
      <c r="E131" s="424"/>
      <c r="F131" s="130"/>
      <c r="G131" s="130"/>
      <c r="H131" s="130"/>
    </row>
    <row r="132" spans="1:8" s="165" customFormat="1" ht="12.75">
      <c r="A132" s="424"/>
      <c r="B132" s="424"/>
      <c r="C132" s="424"/>
      <c r="D132" s="424"/>
      <c r="E132" s="424"/>
      <c r="F132" s="130"/>
      <c r="G132" s="130"/>
      <c r="H132" s="130"/>
    </row>
    <row r="133" spans="1:8" s="165" customFormat="1" ht="12.75">
      <c r="A133" s="424"/>
      <c r="B133" s="424"/>
      <c r="C133" s="424"/>
      <c r="D133" s="424"/>
      <c r="E133" s="424"/>
      <c r="F133" s="130"/>
      <c r="G133" s="130"/>
      <c r="H133" s="130"/>
    </row>
    <row r="134" spans="1:8" s="165" customFormat="1" ht="12.75">
      <c r="A134" s="424"/>
      <c r="B134" s="424"/>
      <c r="C134" s="424"/>
      <c r="D134" s="424"/>
      <c r="E134" s="424"/>
      <c r="F134" s="130"/>
      <c r="G134" s="130"/>
      <c r="H134" s="130"/>
    </row>
    <row r="135" spans="1:8" s="165" customFormat="1" ht="12.75">
      <c r="A135" s="424"/>
      <c r="B135" s="424"/>
      <c r="C135" s="424"/>
      <c r="D135" s="424"/>
      <c r="E135" s="424"/>
      <c r="F135" s="130"/>
      <c r="G135" s="130"/>
      <c r="H135" s="130"/>
    </row>
    <row r="136" spans="1:8" s="165" customFormat="1" ht="12.75">
      <c r="A136" s="424"/>
      <c r="B136" s="424"/>
      <c r="C136" s="424"/>
      <c r="D136" s="424"/>
      <c r="E136" s="424"/>
      <c r="F136" s="130"/>
      <c r="G136" s="130"/>
      <c r="H136" s="130"/>
    </row>
    <row r="137" spans="1:8" s="165" customFormat="1" ht="12.75">
      <c r="A137" s="424"/>
      <c r="B137" s="424"/>
      <c r="C137" s="424"/>
      <c r="D137" s="424"/>
      <c r="E137" s="424"/>
      <c r="F137" s="130"/>
      <c r="G137" s="130"/>
      <c r="H137" s="130"/>
    </row>
    <row r="138" spans="1:8" s="165" customFormat="1" ht="12.75">
      <c r="A138" s="424"/>
      <c r="B138" s="424"/>
      <c r="C138" s="424"/>
      <c r="D138" s="424"/>
      <c r="E138" s="424"/>
      <c r="F138" s="130"/>
      <c r="G138" s="130"/>
      <c r="H138" s="130"/>
    </row>
    <row r="139" spans="1:8" s="165" customFormat="1" ht="12.75">
      <c r="A139" s="424"/>
      <c r="B139" s="424"/>
      <c r="C139" s="424"/>
      <c r="D139" s="424"/>
      <c r="E139" s="424"/>
      <c r="F139" s="130"/>
      <c r="G139" s="130"/>
      <c r="H139" s="130"/>
    </row>
    <row r="140" spans="1:8" s="165" customFormat="1" ht="12.75">
      <c r="A140" s="424"/>
      <c r="B140" s="424"/>
      <c r="C140" s="424"/>
      <c r="D140" s="424"/>
      <c r="E140" s="424"/>
      <c r="F140" s="130"/>
      <c r="G140" s="130"/>
      <c r="H140" s="130"/>
    </row>
    <row r="141" spans="1:8" s="165" customFormat="1" ht="12.75">
      <c r="A141" s="424"/>
      <c r="B141" s="424"/>
      <c r="C141" s="424"/>
      <c r="D141" s="424"/>
      <c r="E141" s="424"/>
      <c r="F141" s="130"/>
      <c r="G141" s="130"/>
      <c r="H141" s="130"/>
    </row>
    <row r="142" spans="1:8" s="165" customFormat="1" ht="12.75">
      <c r="A142" s="424"/>
      <c r="B142" s="424"/>
      <c r="C142" s="424"/>
      <c r="D142" s="424"/>
      <c r="E142" s="424"/>
      <c r="F142" s="130"/>
      <c r="G142" s="130"/>
      <c r="H142" s="130"/>
    </row>
    <row r="143" spans="1:8" s="165" customFormat="1" ht="12.75">
      <c r="A143" s="424"/>
      <c r="B143" s="424"/>
      <c r="C143" s="424"/>
      <c r="D143" s="424"/>
      <c r="E143" s="424"/>
      <c r="F143" s="130"/>
      <c r="G143" s="130"/>
      <c r="H143" s="130"/>
    </row>
    <row r="144" spans="1:8" s="165" customFormat="1" ht="12.75">
      <c r="A144" s="424"/>
      <c r="B144" s="424"/>
      <c r="C144" s="424"/>
      <c r="D144" s="424"/>
      <c r="E144" s="424"/>
      <c r="F144" s="130"/>
      <c r="G144" s="130"/>
      <c r="H144" s="130"/>
    </row>
    <row r="145" spans="1:8" s="165" customFormat="1" ht="12.75">
      <c r="A145" s="424"/>
      <c r="B145" s="424"/>
      <c r="C145" s="424"/>
      <c r="D145" s="424"/>
      <c r="E145" s="424"/>
      <c r="F145" s="130"/>
      <c r="G145" s="130"/>
      <c r="H145" s="130"/>
    </row>
    <row r="146" spans="1:8" s="165" customFormat="1" ht="12.75">
      <c r="A146" s="424"/>
      <c r="B146" s="424"/>
      <c r="C146" s="424"/>
      <c r="D146" s="424"/>
      <c r="E146" s="424"/>
      <c r="F146" s="130"/>
      <c r="G146" s="130"/>
      <c r="H146" s="130"/>
    </row>
    <row r="147" spans="1:8" s="165" customFormat="1" ht="12.75">
      <c r="A147" s="424"/>
      <c r="B147" s="424"/>
      <c r="C147" s="424"/>
      <c r="D147" s="424"/>
      <c r="E147" s="424"/>
      <c r="F147" s="130"/>
      <c r="G147" s="130"/>
      <c r="H147" s="130"/>
    </row>
    <row r="148" spans="1:8" s="165" customFormat="1" ht="12.75">
      <c r="A148" s="424"/>
      <c r="B148" s="424"/>
      <c r="C148" s="424"/>
      <c r="D148" s="424"/>
      <c r="E148" s="424"/>
      <c r="F148" s="130"/>
      <c r="G148" s="130"/>
      <c r="H148" s="130"/>
    </row>
    <row r="149" spans="1:8" s="165" customFormat="1" ht="12.75">
      <c r="A149" s="424"/>
      <c r="B149" s="424"/>
      <c r="C149" s="424"/>
      <c r="D149" s="424"/>
      <c r="E149" s="424"/>
      <c r="F149" s="130"/>
      <c r="G149" s="130"/>
      <c r="H149" s="130"/>
    </row>
    <row r="150" spans="1:8" s="165" customFormat="1" ht="12.75">
      <c r="A150" s="424"/>
      <c r="B150" s="424"/>
      <c r="C150" s="424"/>
      <c r="D150" s="424"/>
      <c r="E150" s="424"/>
      <c r="F150" s="130"/>
      <c r="G150" s="130"/>
      <c r="H150" s="130"/>
    </row>
    <row r="151" spans="1:8" s="165" customFormat="1" ht="12.75">
      <c r="A151" s="424"/>
      <c r="B151" s="424"/>
      <c r="C151" s="424"/>
      <c r="D151" s="424"/>
      <c r="E151" s="424"/>
      <c r="F151" s="130"/>
      <c r="G151" s="130"/>
      <c r="H151" s="130"/>
    </row>
    <row r="152" spans="1:8" s="165" customFormat="1" ht="12.75">
      <c r="A152" s="424"/>
      <c r="B152" s="424"/>
      <c r="C152" s="424"/>
      <c r="D152" s="424"/>
      <c r="E152" s="424"/>
      <c r="F152" s="130"/>
      <c r="G152" s="130"/>
      <c r="H152" s="130"/>
    </row>
    <row r="153" spans="1:8" s="165" customFormat="1" ht="12.75">
      <c r="A153" s="424"/>
      <c r="B153" s="424"/>
      <c r="C153" s="424"/>
      <c r="D153" s="424"/>
      <c r="E153" s="424"/>
      <c r="F153" s="130"/>
      <c r="G153" s="130"/>
      <c r="H153" s="130"/>
    </row>
    <row r="154" spans="1:8" s="165" customFormat="1" ht="12.75">
      <c r="A154" s="424"/>
      <c r="B154" s="424"/>
      <c r="C154" s="424"/>
      <c r="D154" s="424"/>
      <c r="E154" s="424"/>
      <c r="F154" s="130"/>
      <c r="G154" s="130"/>
      <c r="H154" s="130"/>
    </row>
    <row r="155" spans="1:8" s="165" customFormat="1" ht="12.75">
      <c r="A155" s="424"/>
      <c r="B155" s="424"/>
      <c r="C155" s="424"/>
      <c r="D155" s="424"/>
      <c r="E155" s="424"/>
      <c r="F155" s="130"/>
      <c r="G155" s="130"/>
      <c r="H155" s="130"/>
    </row>
    <row r="156" spans="1:8" s="165" customFormat="1" ht="12.75">
      <c r="A156" s="424"/>
      <c r="B156" s="424"/>
      <c r="C156" s="424"/>
      <c r="D156" s="424"/>
      <c r="E156" s="424"/>
      <c r="F156" s="130"/>
      <c r="G156" s="130"/>
      <c r="H156" s="130"/>
    </row>
    <row r="157" spans="1:8" s="165" customFormat="1" ht="12.75">
      <c r="A157" s="424"/>
      <c r="B157" s="424"/>
      <c r="C157" s="424"/>
      <c r="D157" s="424"/>
      <c r="E157" s="424"/>
      <c r="F157" s="130"/>
      <c r="G157" s="130"/>
      <c r="H157" s="130"/>
    </row>
    <row r="158" spans="1:8" s="165" customFormat="1" ht="12.75">
      <c r="A158" s="424"/>
      <c r="B158" s="424"/>
      <c r="C158" s="424"/>
      <c r="D158" s="424"/>
      <c r="E158" s="424"/>
      <c r="F158" s="130"/>
      <c r="G158" s="130"/>
      <c r="H158" s="130"/>
    </row>
    <row r="159" spans="1:8" s="165" customFormat="1" ht="12.75">
      <c r="A159" s="424"/>
      <c r="B159" s="424"/>
      <c r="C159" s="424"/>
      <c r="D159" s="424"/>
      <c r="E159" s="424"/>
      <c r="F159" s="130"/>
      <c r="G159" s="130"/>
      <c r="H159" s="130"/>
    </row>
    <row r="160" spans="1:8" s="165" customFormat="1" ht="12.75">
      <c r="A160" s="424"/>
      <c r="B160" s="424"/>
      <c r="C160" s="424"/>
      <c r="D160" s="424"/>
      <c r="E160" s="424"/>
      <c r="F160" s="130"/>
      <c r="G160" s="130"/>
      <c r="H160" s="130"/>
    </row>
    <row r="161" spans="1:8" s="165" customFormat="1" ht="12.75">
      <c r="A161" s="424"/>
      <c r="B161" s="424"/>
      <c r="C161" s="424"/>
      <c r="D161" s="424"/>
      <c r="E161" s="424"/>
      <c r="F161" s="130"/>
      <c r="G161" s="130"/>
      <c r="H161" s="130"/>
    </row>
    <row r="162" spans="1:8" s="165" customFormat="1" ht="12.75">
      <c r="A162" s="424"/>
      <c r="B162" s="424"/>
      <c r="C162" s="424"/>
      <c r="D162" s="424"/>
      <c r="E162" s="424"/>
      <c r="F162" s="130"/>
      <c r="G162" s="130"/>
      <c r="H162" s="130"/>
    </row>
    <row r="163" spans="1:8" s="165" customFormat="1" ht="12.75">
      <c r="A163" s="424"/>
      <c r="B163" s="424"/>
      <c r="C163" s="424"/>
      <c r="D163" s="424"/>
      <c r="E163" s="424"/>
      <c r="F163" s="130"/>
      <c r="G163" s="130"/>
      <c r="H163" s="130"/>
    </row>
    <row r="164" spans="1:8" s="165" customFormat="1" ht="12.75">
      <c r="A164" s="424"/>
      <c r="B164" s="424"/>
      <c r="C164" s="424"/>
      <c r="D164" s="424"/>
      <c r="E164" s="424"/>
      <c r="F164" s="130"/>
      <c r="G164" s="130"/>
      <c r="H164" s="130"/>
    </row>
    <row r="165" spans="1:8" s="165" customFormat="1" ht="12.75">
      <c r="A165" s="424"/>
      <c r="B165" s="424"/>
      <c r="C165" s="424"/>
      <c r="D165" s="424"/>
      <c r="E165" s="424"/>
      <c r="F165" s="130"/>
      <c r="G165" s="130"/>
      <c r="H165" s="130"/>
    </row>
    <row r="166" spans="1:8" s="165" customFormat="1" ht="12.75">
      <c r="A166" s="424"/>
      <c r="B166" s="424"/>
      <c r="C166" s="424"/>
      <c r="D166" s="424"/>
      <c r="E166" s="424"/>
      <c r="F166" s="130"/>
      <c r="G166" s="130"/>
      <c r="H166" s="130"/>
    </row>
    <row r="167" spans="1:8" s="165" customFormat="1" ht="12.75">
      <c r="A167" s="424"/>
      <c r="B167" s="424"/>
      <c r="C167" s="424"/>
      <c r="D167" s="424"/>
      <c r="E167" s="424"/>
      <c r="F167" s="130"/>
      <c r="G167" s="130"/>
      <c r="H167" s="130"/>
    </row>
    <row r="168" spans="1:8" s="165" customFormat="1" ht="12.75">
      <c r="A168" s="424"/>
      <c r="B168" s="424"/>
      <c r="C168" s="424"/>
      <c r="D168" s="424"/>
      <c r="E168" s="424"/>
      <c r="F168" s="130"/>
      <c r="G168" s="130"/>
      <c r="H168" s="130"/>
    </row>
    <row r="169" spans="1:8" s="165" customFormat="1" ht="12.75">
      <c r="A169" s="424"/>
      <c r="B169" s="424"/>
      <c r="C169" s="424"/>
      <c r="D169" s="424"/>
      <c r="E169" s="424"/>
      <c r="F169" s="130"/>
      <c r="G169" s="130"/>
      <c r="H169" s="130"/>
    </row>
    <row r="170" spans="1:8" s="165" customFormat="1" ht="12.75">
      <c r="A170" s="424"/>
      <c r="B170" s="424"/>
      <c r="C170" s="424"/>
      <c r="D170" s="424"/>
      <c r="E170" s="424"/>
      <c r="F170" s="130"/>
      <c r="G170" s="130"/>
      <c r="H170" s="130"/>
    </row>
    <row r="171" spans="1:8" s="165" customFormat="1" ht="12.75">
      <c r="A171" s="424"/>
      <c r="B171" s="424"/>
      <c r="C171" s="424"/>
      <c r="D171" s="424"/>
      <c r="E171" s="424"/>
      <c r="F171" s="130"/>
      <c r="G171" s="130"/>
      <c r="H171" s="130"/>
    </row>
    <row r="172" spans="1:8" s="165" customFormat="1" ht="12.75">
      <c r="A172" s="424"/>
      <c r="B172" s="424"/>
      <c r="C172" s="424"/>
      <c r="D172" s="424"/>
      <c r="E172" s="424"/>
      <c r="F172" s="130"/>
      <c r="G172" s="130"/>
      <c r="H172" s="130"/>
    </row>
    <row r="173" spans="1:8" s="165" customFormat="1" ht="12.75">
      <c r="A173" s="424"/>
      <c r="B173" s="424"/>
      <c r="C173" s="424"/>
      <c r="D173" s="424"/>
      <c r="E173" s="424"/>
      <c r="F173" s="130"/>
      <c r="G173" s="130"/>
      <c r="H173" s="130"/>
    </row>
    <row r="174" spans="1:8" s="165" customFormat="1" ht="12.75">
      <c r="A174" s="424"/>
      <c r="B174" s="424"/>
      <c r="C174" s="424"/>
      <c r="D174" s="424"/>
      <c r="E174" s="424"/>
      <c r="F174" s="130"/>
      <c r="G174" s="130"/>
      <c r="H174" s="130"/>
    </row>
    <row r="175" spans="1:8" s="165" customFormat="1" ht="12.75">
      <c r="A175" s="424"/>
      <c r="B175" s="424"/>
      <c r="C175" s="424"/>
      <c r="D175" s="424"/>
      <c r="E175" s="424"/>
      <c r="F175" s="130"/>
      <c r="G175" s="130"/>
      <c r="H175" s="130"/>
    </row>
    <row r="176" spans="1:8" s="165" customFormat="1" ht="12.75">
      <c r="A176" s="424"/>
      <c r="B176" s="424"/>
      <c r="C176" s="424"/>
      <c r="D176" s="424"/>
      <c r="E176" s="424"/>
      <c r="F176" s="130"/>
      <c r="G176" s="130"/>
      <c r="H176" s="130"/>
    </row>
    <row r="177" spans="1:8" s="165" customFormat="1" ht="12.75">
      <c r="A177" s="424"/>
      <c r="B177" s="424"/>
      <c r="C177" s="424"/>
      <c r="D177" s="424"/>
      <c r="E177" s="424"/>
      <c r="F177" s="130"/>
      <c r="G177" s="130"/>
      <c r="H177" s="130"/>
    </row>
    <row r="178" spans="1:8" s="165" customFormat="1" ht="12.75">
      <c r="A178" s="424"/>
      <c r="B178" s="424"/>
      <c r="C178" s="424"/>
      <c r="D178" s="424"/>
      <c r="E178" s="424"/>
      <c r="F178" s="130"/>
      <c r="G178" s="130"/>
      <c r="H178" s="130"/>
    </row>
    <row r="179" spans="1:8" s="165" customFormat="1" ht="12.75">
      <c r="A179" s="424"/>
      <c r="B179" s="424"/>
      <c r="C179" s="424"/>
      <c r="D179" s="424"/>
      <c r="E179" s="424"/>
      <c r="F179" s="130"/>
      <c r="G179" s="130"/>
      <c r="H179" s="130"/>
    </row>
    <row r="180" spans="1:8" s="165" customFormat="1" ht="12.75">
      <c r="A180" s="424"/>
      <c r="B180" s="424"/>
      <c r="C180" s="424"/>
      <c r="D180" s="424"/>
      <c r="E180" s="424"/>
      <c r="F180" s="130"/>
      <c r="G180" s="130"/>
      <c r="H180" s="130"/>
    </row>
    <row r="181" spans="1:8" s="165" customFormat="1" ht="12.75">
      <c r="A181" s="424"/>
      <c r="B181" s="424"/>
      <c r="C181" s="424"/>
      <c r="D181" s="424"/>
      <c r="E181" s="424"/>
      <c r="F181" s="130"/>
      <c r="G181" s="130"/>
      <c r="H181" s="130"/>
    </row>
    <row r="182" spans="1:8" s="165" customFormat="1" ht="12.75">
      <c r="A182" s="424"/>
      <c r="B182" s="424"/>
      <c r="C182" s="424"/>
      <c r="D182" s="424"/>
      <c r="E182" s="424"/>
      <c r="F182" s="130"/>
      <c r="G182" s="130"/>
      <c r="H182" s="130"/>
    </row>
    <row r="183" spans="1:8" s="165" customFormat="1" ht="12.75">
      <c r="A183" s="424"/>
      <c r="B183" s="424"/>
      <c r="C183" s="424"/>
      <c r="D183" s="424"/>
      <c r="E183" s="424"/>
      <c r="F183" s="130"/>
      <c r="G183" s="130"/>
      <c r="H183" s="130"/>
    </row>
    <row r="184" spans="1:8" s="165" customFormat="1" ht="12.75">
      <c r="A184" s="424"/>
      <c r="B184" s="424"/>
      <c r="C184" s="424"/>
      <c r="D184" s="424"/>
      <c r="E184" s="424"/>
      <c r="F184" s="130"/>
      <c r="G184" s="130"/>
      <c r="H184" s="130"/>
    </row>
    <row r="185" spans="1:8" s="165" customFormat="1" ht="12.75">
      <c r="A185" s="424"/>
      <c r="B185" s="424"/>
      <c r="C185" s="424"/>
      <c r="D185" s="424"/>
      <c r="E185" s="424"/>
      <c r="F185" s="130"/>
      <c r="G185" s="130"/>
      <c r="H185" s="130"/>
    </row>
    <row r="186" spans="1:8" s="165" customFormat="1" ht="12.75">
      <c r="A186" s="424"/>
      <c r="B186" s="424"/>
      <c r="C186" s="424"/>
      <c r="D186" s="424"/>
      <c r="E186" s="424"/>
      <c r="F186" s="130"/>
      <c r="G186" s="130"/>
      <c r="H186" s="130"/>
    </row>
    <row r="187" spans="1:8" s="165" customFormat="1" ht="12.75">
      <c r="A187" s="424"/>
      <c r="B187" s="424"/>
      <c r="C187" s="424"/>
      <c r="D187" s="424"/>
      <c r="E187" s="424"/>
      <c r="F187" s="130"/>
      <c r="G187" s="130"/>
      <c r="H187" s="130"/>
    </row>
    <row r="188" spans="1:8" s="165" customFormat="1" ht="12.75">
      <c r="A188" s="424"/>
      <c r="B188" s="424"/>
      <c r="C188" s="424"/>
      <c r="D188" s="424"/>
      <c r="E188" s="424"/>
      <c r="F188" s="130"/>
      <c r="G188" s="130"/>
      <c r="H188" s="130"/>
    </row>
    <row r="189" spans="1:8" s="165" customFormat="1" ht="12.75">
      <c r="A189" s="424"/>
      <c r="B189" s="424"/>
      <c r="C189" s="424"/>
      <c r="D189" s="424"/>
      <c r="E189" s="424"/>
      <c r="F189" s="130"/>
      <c r="G189" s="130"/>
      <c r="H189" s="130"/>
    </row>
    <row r="190" spans="1:8" s="165" customFormat="1" ht="12.75">
      <c r="A190" s="424"/>
      <c r="B190" s="424"/>
      <c r="C190" s="424"/>
      <c r="D190" s="424"/>
      <c r="E190" s="424"/>
      <c r="F190" s="130"/>
      <c r="G190" s="130"/>
      <c r="H190" s="130"/>
    </row>
    <row r="191" spans="1:8" s="165" customFormat="1" ht="12.75">
      <c r="A191" s="424"/>
      <c r="B191" s="424"/>
      <c r="C191" s="424"/>
      <c r="D191" s="424"/>
      <c r="E191" s="424"/>
      <c r="F191" s="130"/>
      <c r="G191" s="130"/>
      <c r="H191" s="130"/>
    </row>
    <row r="192" spans="1:8" s="165" customFormat="1" ht="12.75">
      <c r="A192" s="424"/>
      <c r="B192" s="424"/>
      <c r="C192" s="424"/>
      <c r="D192" s="424"/>
      <c r="E192" s="424"/>
      <c r="F192" s="130"/>
      <c r="G192" s="130"/>
      <c r="H192" s="130"/>
    </row>
    <row r="193" spans="1:8" s="165" customFormat="1" ht="12.75">
      <c r="A193" s="424"/>
      <c r="B193" s="424"/>
      <c r="C193" s="424"/>
      <c r="D193" s="424"/>
      <c r="E193" s="424"/>
      <c r="F193" s="130"/>
      <c r="G193" s="130"/>
      <c r="H193" s="130"/>
    </row>
    <row r="194" spans="1:8" s="165" customFormat="1" ht="12.75">
      <c r="A194" s="424"/>
      <c r="B194" s="424"/>
      <c r="C194" s="424"/>
      <c r="D194" s="424"/>
      <c r="E194" s="424"/>
      <c r="F194" s="130"/>
      <c r="G194" s="130"/>
      <c r="H194" s="130"/>
    </row>
    <row r="195" spans="1:8" s="165" customFormat="1" ht="12.75">
      <c r="A195" s="424"/>
      <c r="B195" s="424"/>
      <c r="C195" s="424"/>
      <c r="D195" s="424"/>
      <c r="E195" s="424"/>
      <c r="F195" s="130"/>
      <c r="G195" s="130"/>
      <c r="H195" s="130"/>
    </row>
    <row r="196" spans="1:8" s="165" customFormat="1" ht="12.75">
      <c r="A196" s="424"/>
      <c r="B196" s="424"/>
      <c r="C196" s="424"/>
      <c r="D196" s="424"/>
      <c r="E196" s="424"/>
      <c r="F196" s="130"/>
      <c r="G196" s="130"/>
      <c r="H196" s="130"/>
    </row>
    <row r="197" spans="1:8" s="165" customFormat="1" ht="12.75">
      <c r="A197" s="424"/>
      <c r="B197" s="424"/>
      <c r="C197" s="424"/>
      <c r="D197" s="424"/>
      <c r="E197" s="424"/>
      <c r="F197" s="130"/>
      <c r="G197" s="130"/>
      <c r="H197" s="130"/>
    </row>
    <row r="198" spans="1:8" s="165" customFormat="1" ht="12.75">
      <c r="A198" s="424"/>
      <c r="B198" s="424"/>
      <c r="C198" s="424"/>
      <c r="D198" s="424"/>
      <c r="E198" s="424"/>
      <c r="F198" s="130"/>
      <c r="G198" s="130"/>
      <c r="H198" s="130"/>
    </row>
    <row r="199" spans="1:8" s="165" customFormat="1" ht="12.75">
      <c r="A199" s="424"/>
      <c r="B199" s="424"/>
      <c r="C199" s="424"/>
      <c r="D199" s="424"/>
      <c r="E199" s="424"/>
      <c r="F199" s="130"/>
      <c r="G199" s="130"/>
      <c r="H199" s="130"/>
    </row>
    <row r="200" spans="1:8" s="165" customFormat="1" ht="12.75">
      <c r="A200" s="424"/>
      <c r="B200" s="424"/>
      <c r="C200" s="424"/>
      <c r="D200" s="424"/>
      <c r="E200" s="424"/>
      <c r="F200" s="130"/>
      <c r="G200" s="130"/>
      <c r="H200" s="130"/>
    </row>
    <row r="201" spans="1:8" s="165" customFormat="1" ht="12.75">
      <c r="A201" s="424"/>
      <c r="B201" s="424"/>
      <c r="C201" s="424"/>
      <c r="D201" s="424"/>
      <c r="E201" s="424"/>
      <c r="F201" s="130"/>
      <c r="G201" s="130"/>
      <c r="H201" s="130"/>
    </row>
    <row r="202" spans="1:8" s="165" customFormat="1" ht="12.75">
      <c r="A202" s="424"/>
      <c r="B202" s="424"/>
      <c r="C202" s="424"/>
      <c r="D202" s="424"/>
      <c r="E202" s="424"/>
      <c r="F202" s="130"/>
      <c r="G202" s="130"/>
      <c r="H202" s="130"/>
    </row>
    <row r="203" spans="1:8" s="165" customFormat="1" ht="12.75">
      <c r="A203" s="424"/>
      <c r="B203" s="424"/>
      <c r="C203" s="424"/>
      <c r="D203" s="424"/>
      <c r="E203" s="424"/>
      <c r="F203" s="130"/>
      <c r="G203" s="130"/>
      <c r="H203" s="130"/>
    </row>
    <row r="204" spans="1:8" s="165" customFormat="1" ht="12.75">
      <c r="A204" s="424"/>
      <c r="B204" s="424"/>
      <c r="C204" s="424"/>
      <c r="D204" s="424"/>
      <c r="E204" s="424"/>
      <c r="F204" s="130"/>
      <c r="G204" s="130"/>
      <c r="H204" s="130"/>
    </row>
    <row r="205" spans="1:8" s="165" customFormat="1" ht="12.75">
      <c r="A205" s="424"/>
      <c r="B205" s="424"/>
      <c r="C205" s="424"/>
      <c r="D205" s="424"/>
      <c r="E205" s="424"/>
      <c r="F205" s="130"/>
      <c r="G205" s="130"/>
      <c r="H205" s="130"/>
    </row>
    <row r="206" spans="1:8" s="165" customFormat="1" ht="12.75">
      <c r="A206" s="424"/>
      <c r="B206" s="424"/>
      <c r="C206" s="424"/>
      <c r="D206" s="424"/>
      <c r="E206" s="424"/>
      <c r="F206" s="130"/>
      <c r="G206" s="130"/>
      <c r="H206" s="130"/>
    </row>
    <row r="207" spans="1:8" s="165" customFormat="1" ht="12.75">
      <c r="A207" s="424"/>
      <c r="B207" s="424"/>
      <c r="C207" s="424"/>
      <c r="D207" s="424"/>
      <c r="E207" s="424"/>
      <c r="F207" s="130"/>
      <c r="G207" s="130"/>
      <c r="H207" s="130"/>
    </row>
    <row r="208" spans="1:8" s="165" customFormat="1" ht="12.75">
      <c r="A208" s="424"/>
      <c r="B208" s="424"/>
      <c r="C208" s="424"/>
      <c r="D208" s="424"/>
      <c r="E208" s="424"/>
      <c r="F208" s="130"/>
      <c r="G208" s="130"/>
      <c r="H208" s="130"/>
    </row>
    <row r="209" spans="1:8" s="165" customFormat="1" ht="12.75">
      <c r="A209" s="424"/>
      <c r="B209" s="424"/>
      <c r="C209" s="424"/>
      <c r="D209" s="424"/>
      <c r="E209" s="424"/>
      <c r="F209" s="130"/>
      <c r="G209" s="130"/>
      <c r="H209" s="130"/>
    </row>
    <row r="210" spans="1:8" s="165" customFormat="1" ht="12.75">
      <c r="A210" s="424"/>
      <c r="B210" s="424"/>
      <c r="C210" s="424"/>
      <c r="D210" s="424"/>
      <c r="E210" s="424"/>
      <c r="F210" s="130"/>
      <c r="G210" s="130"/>
      <c r="H210" s="130"/>
    </row>
    <row r="211" spans="1:8" s="165" customFormat="1" ht="12.75">
      <c r="A211" s="424"/>
      <c r="B211" s="424"/>
      <c r="C211" s="424"/>
      <c r="D211" s="424"/>
      <c r="E211" s="424"/>
      <c r="F211" s="130"/>
      <c r="G211" s="130"/>
      <c r="H211" s="130"/>
    </row>
    <row r="212" spans="1:8" s="165" customFormat="1" ht="12.75">
      <c r="A212" s="424"/>
      <c r="B212" s="424"/>
      <c r="C212" s="424"/>
      <c r="D212" s="424"/>
      <c r="E212" s="424"/>
      <c r="F212" s="130"/>
      <c r="G212" s="130"/>
      <c r="H212" s="130"/>
    </row>
    <row r="213" spans="1:8" s="165" customFormat="1" ht="12.75">
      <c r="A213" s="424"/>
      <c r="B213" s="424"/>
      <c r="C213" s="424"/>
      <c r="D213" s="424"/>
      <c r="E213" s="424"/>
      <c r="F213" s="130"/>
      <c r="G213" s="130"/>
      <c r="H213" s="130"/>
    </row>
    <row r="214" spans="1:8" s="165" customFormat="1" ht="12.75">
      <c r="A214" s="424"/>
      <c r="B214" s="424"/>
      <c r="C214" s="424"/>
      <c r="D214" s="424"/>
      <c r="E214" s="424"/>
      <c r="F214" s="130"/>
      <c r="G214" s="130"/>
      <c r="H214" s="130"/>
    </row>
    <row r="215" spans="1:8" s="165" customFormat="1" ht="12.75">
      <c r="A215" s="424"/>
      <c r="B215" s="424"/>
      <c r="C215" s="424"/>
      <c r="D215" s="424"/>
      <c r="E215" s="424"/>
      <c r="F215" s="130"/>
      <c r="G215" s="130"/>
      <c r="H215" s="130"/>
    </row>
    <row r="216" spans="1:8" s="165" customFormat="1" ht="12.75">
      <c r="A216" s="424"/>
      <c r="B216" s="424"/>
      <c r="C216" s="424"/>
      <c r="D216" s="424"/>
      <c r="E216" s="424"/>
      <c r="F216" s="130"/>
      <c r="G216" s="130"/>
      <c r="H216" s="130"/>
    </row>
    <row r="217" spans="1:8" s="165" customFormat="1" ht="12.75">
      <c r="A217" s="424"/>
      <c r="B217" s="424"/>
      <c r="C217" s="424"/>
      <c r="D217" s="424"/>
      <c r="E217" s="424"/>
      <c r="F217" s="130"/>
      <c r="G217" s="130"/>
      <c r="H217" s="130"/>
    </row>
    <row r="218" spans="1:8" s="165" customFormat="1" ht="12.75">
      <c r="A218" s="424"/>
      <c r="B218" s="424"/>
      <c r="C218" s="424"/>
      <c r="D218" s="424"/>
      <c r="E218" s="424"/>
      <c r="F218" s="130"/>
      <c r="G218" s="130"/>
      <c r="H218" s="130"/>
    </row>
    <row r="219" spans="1:8" s="165" customFormat="1" ht="12.75">
      <c r="A219" s="424"/>
      <c r="B219" s="424"/>
      <c r="C219" s="424"/>
      <c r="D219" s="424"/>
      <c r="E219" s="424"/>
      <c r="F219" s="130"/>
      <c r="G219" s="130"/>
      <c r="H219" s="130"/>
    </row>
    <row r="220" spans="1:8" s="165" customFormat="1" ht="12.75">
      <c r="A220" s="424"/>
      <c r="B220" s="424"/>
      <c r="C220" s="424"/>
      <c r="D220" s="424"/>
      <c r="E220" s="424"/>
      <c r="F220" s="130"/>
      <c r="G220" s="130"/>
      <c r="H220" s="130"/>
    </row>
    <row r="221" spans="1:8" s="165" customFormat="1" ht="12.75">
      <c r="A221" s="424"/>
      <c r="B221" s="424"/>
      <c r="C221" s="424"/>
      <c r="D221" s="424"/>
      <c r="E221" s="424"/>
      <c r="F221" s="130"/>
      <c r="G221" s="130"/>
      <c r="H221" s="130"/>
    </row>
    <row r="222" spans="1:8" s="165" customFormat="1" ht="12.75">
      <c r="A222" s="424"/>
      <c r="B222" s="424"/>
      <c r="C222" s="424"/>
      <c r="D222" s="424"/>
      <c r="E222" s="424"/>
      <c r="F222" s="130"/>
      <c r="G222" s="130"/>
      <c r="H222" s="130"/>
    </row>
    <row r="223" spans="1:8" s="165" customFormat="1" ht="12.75">
      <c r="A223" s="424"/>
      <c r="B223" s="424"/>
      <c r="C223" s="424"/>
      <c r="D223" s="424"/>
      <c r="E223" s="424"/>
      <c r="F223" s="130"/>
      <c r="G223" s="130"/>
      <c r="H223" s="130"/>
    </row>
    <row r="224" spans="1:8" s="165" customFormat="1" ht="12.75">
      <c r="A224" s="424"/>
      <c r="B224" s="424"/>
      <c r="C224" s="424"/>
      <c r="D224" s="424"/>
      <c r="E224" s="424"/>
      <c r="F224" s="130"/>
      <c r="G224" s="130"/>
      <c r="H224" s="130"/>
    </row>
    <row r="225" spans="1:8" s="165" customFormat="1" ht="12.75">
      <c r="A225" s="424"/>
      <c r="B225" s="424"/>
      <c r="C225" s="424"/>
      <c r="D225" s="424"/>
      <c r="E225" s="424"/>
      <c r="F225" s="130"/>
      <c r="G225" s="130"/>
      <c r="H225" s="130"/>
    </row>
    <row r="226" spans="1:8" s="165" customFormat="1" ht="12.75">
      <c r="A226" s="424"/>
      <c r="B226" s="424"/>
      <c r="C226" s="424"/>
      <c r="D226" s="424"/>
      <c r="E226" s="424"/>
      <c r="F226" s="130"/>
      <c r="G226" s="130"/>
      <c r="H226" s="130"/>
    </row>
    <row r="227" spans="1:8" s="165" customFormat="1" ht="12.75">
      <c r="A227" s="424"/>
      <c r="B227" s="424"/>
      <c r="C227" s="424"/>
      <c r="D227" s="424"/>
      <c r="E227" s="424"/>
      <c r="F227" s="130"/>
      <c r="G227" s="130"/>
      <c r="H227" s="130"/>
    </row>
    <row r="228" spans="1:8" s="165" customFormat="1" ht="12.75">
      <c r="A228" s="424"/>
      <c r="B228" s="424"/>
      <c r="C228" s="424"/>
      <c r="D228" s="424"/>
      <c r="E228" s="424"/>
      <c r="F228" s="130"/>
      <c r="G228" s="130"/>
      <c r="H228" s="130"/>
    </row>
    <row r="229" spans="1:8" s="165" customFormat="1" ht="12.75">
      <c r="A229" s="424"/>
      <c r="B229" s="424"/>
      <c r="C229" s="424"/>
      <c r="D229" s="424"/>
      <c r="E229" s="424"/>
      <c r="F229" s="130"/>
      <c r="G229" s="130"/>
      <c r="H229" s="130"/>
    </row>
    <row r="230" spans="1:8" s="165" customFormat="1" ht="12.75">
      <c r="A230" s="424"/>
      <c r="B230" s="424"/>
      <c r="C230" s="424"/>
      <c r="D230" s="424"/>
      <c r="E230" s="424"/>
      <c r="F230" s="130"/>
      <c r="G230" s="130"/>
      <c r="H230" s="130"/>
    </row>
    <row r="231" spans="1:8" s="165" customFormat="1" ht="12.75">
      <c r="A231" s="424"/>
      <c r="B231" s="424"/>
      <c r="C231" s="424"/>
      <c r="D231" s="424"/>
      <c r="E231" s="424"/>
      <c r="F231" s="130"/>
      <c r="G231" s="130"/>
      <c r="H231" s="130"/>
    </row>
    <row r="232" spans="1:8" s="165" customFormat="1" ht="12.75">
      <c r="A232" s="424"/>
      <c r="B232" s="424"/>
      <c r="C232" s="424"/>
      <c r="D232" s="424"/>
      <c r="E232" s="424"/>
      <c r="F232" s="130"/>
      <c r="G232" s="130"/>
      <c r="H232" s="130"/>
    </row>
    <row r="233" spans="1:8" s="165" customFormat="1" ht="12.75">
      <c r="A233" s="424"/>
      <c r="B233" s="424"/>
      <c r="C233" s="424"/>
      <c r="D233" s="424"/>
      <c r="E233" s="424"/>
      <c r="F233" s="130"/>
      <c r="G233" s="130"/>
      <c r="H233" s="130"/>
    </row>
    <row r="234" spans="1:8" s="165" customFormat="1" ht="12.75">
      <c r="A234" s="424"/>
      <c r="B234" s="424"/>
      <c r="C234" s="424"/>
      <c r="D234" s="424"/>
      <c r="E234" s="424"/>
      <c r="F234" s="130"/>
      <c r="G234" s="130"/>
      <c r="H234" s="130"/>
    </row>
    <row r="235" spans="1:8" s="165" customFormat="1" ht="12.75">
      <c r="A235" s="424"/>
      <c r="B235" s="424"/>
      <c r="C235" s="424"/>
      <c r="D235" s="424"/>
      <c r="E235" s="424"/>
      <c r="F235" s="130"/>
      <c r="G235" s="130"/>
      <c r="H235" s="130"/>
    </row>
    <row r="236" spans="1:8" s="165" customFormat="1" ht="12.75">
      <c r="A236" s="424"/>
      <c r="B236" s="424"/>
      <c r="C236" s="424"/>
      <c r="D236" s="424"/>
      <c r="E236" s="424"/>
      <c r="F236" s="130"/>
      <c r="G236" s="130"/>
      <c r="H236" s="130"/>
    </row>
    <row r="237" spans="1:8" s="165" customFormat="1" ht="12.75">
      <c r="A237" s="424"/>
      <c r="B237" s="424"/>
      <c r="C237" s="424"/>
      <c r="D237" s="424"/>
      <c r="E237" s="424"/>
      <c r="F237" s="130"/>
      <c r="G237" s="130"/>
      <c r="H237" s="130"/>
    </row>
    <row r="238" spans="1:8" s="165" customFormat="1" ht="12.75">
      <c r="A238" s="424"/>
      <c r="B238" s="424"/>
      <c r="C238" s="424"/>
      <c r="D238" s="424"/>
      <c r="E238" s="424"/>
      <c r="F238" s="130"/>
      <c r="G238" s="130"/>
      <c r="H238" s="130"/>
    </row>
    <row r="239" spans="1:8" s="165" customFormat="1" ht="12.75">
      <c r="A239" s="424"/>
      <c r="B239" s="424"/>
      <c r="C239" s="424"/>
      <c r="D239" s="424"/>
      <c r="E239" s="424"/>
      <c r="F239" s="130"/>
      <c r="G239" s="130"/>
      <c r="H239" s="130"/>
    </row>
    <row r="240" spans="1:8" s="165" customFormat="1" ht="12.75">
      <c r="A240" s="424"/>
      <c r="B240" s="424"/>
      <c r="C240" s="424"/>
      <c r="D240" s="424"/>
      <c r="E240" s="424"/>
      <c r="F240" s="130"/>
      <c r="G240" s="130"/>
      <c r="H240" s="130"/>
    </row>
    <row r="241" spans="1:8" s="165" customFormat="1" ht="12.75">
      <c r="A241" s="424"/>
      <c r="B241" s="424"/>
      <c r="C241" s="424"/>
      <c r="D241" s="424"/>
      <c r="E241" s="424"/>
      <c r="F241" s="130"/>
      <c r="G241" s="130"/>
      <c r="H241" s="130"/>
    </row>
    <row r="242" spans="1:8" s="165" customFormat="1" ht="12.75">
      <c r="A242" s="424"/>
      <c r="B242" s="424"/>
      <c r="C242" s="424"/>
      <c r="D242" s="424"/>
      <c r="E242" s="424"/>
      <c r="F242" s="130"/>
      <c r="G242" s="130"/>
      <c r="H242" s="130"/>
    </row>
    <row r="243" spans="1:8" s="165" customFormat="1" ht="12.75">
      <c r="A243" s="424"/>
      <c r="B243" s="424"/>
      <c r="C243" s="424"/>
      <c r="D243" s="424"/>
      <c r="E243" s="424"/>
      <c r="F243" s="130"/>
      <c r="G243" s="130"/>
      <c r="H243" s="130"/>
    </row>
    <row r="244" spans="1:8" s="165" customFormat="1" ht="12.75">
      <c r="A244" s="424"/>
      <c r="B244" s="424"/>
      <c r="C244" s="424"/>
      <c r="D244" s="424"/>
      <c r="E244" s="424"/>
      <c r="F244" s="130"/>
      <c r="G244" s="130"/>
      <c r="H244" s="130"/>
    </row>
    <row r="245" spans="1:8" s="165" customFormat="1" ht="12.75">
      <c r="A245" s="424"/>
      <c r="B245" s="424"/>
      <c r="C245" s="424"/>
      <c r="D245" s="424"/>
      <c r="E245" s="424"/>
      <c r="F245" s="130"/>
      <c r="G245" s="130"/>
      <c r="H245" s="130"/>
    </row>
    <row r="246" spans="1:8" s="165" customFormat="1" ht="12.75">
      <c r="A246" s="424"/>
      <c r="B246" s="424"/>
      <c r="C246" s="424"/>
      <c r="D246" s="424"/>
      <c r="E246" s="424"/>
      <c r="F246" s="130"/>
      <c r="G246" s="130"/>
      <c r="H246" s="130"/>
    </row>
    <row r="247" spans="1:8" s="165" customFormat="1" ht="12.75">
      <c r="A247" s="424"/>
      <c r="B247" s="424"/>
      <c r="C247" s="424"/>
      <c r="D247" s="424"/>
      <c r="E247" s="424"/>
      <c r="F247" s="130"/>
      <c r="G247" s="130"/>
      <c r="H247" s="130"/>
    </row>
    <row r="248" spans="1:8" s="165" customFormat="1" ht="12.75">
      <c r="A248" s="424"/>
      <c r="B248" s="424"/>
      <c r="C248" s="424"/>
      <c r="D248" s="424"/>
      <c r="E248" s="424"/>
      <c r="F248" s="130"/>
      <c r="G248" s="130"/>
      <c r="H248" s="130"/>
    </row>
    <row r="249" spans="1:8" s="165" customFormat="1" ht="12.75">
      <c r="A249" s="424"/>
      <c r="B249" s="424"/>
      <c r="C249" s="424"/>
      <c r="D249" s="424"/>
      <c r="E249" s="424"/>
      <c r="F249" s="130"/>
      <c r="G249" s="130"/>
      <c r="H249" s="130"/>
    </row>
    <row r="250" spans="1:8" s="165" customFormat="1" ht="12.75">
      <c r="A250" s="424"/>
      <c r="B250" s="424"/>
      <c r="C250" s="424"/>
      <c r="D250" s="424"/>
      <c r="E250" s="424"/>
      <c r="F250" s="130"/>
      <c r="G250" s="130"/>
      <c r="H250" s="130"/>
    </row>
    <row r="251" spans="1:8" s="165" customFormat="1" ht="12.75">
      <c r="A251" s="424"/>
      <c r="B251" s="424"/>
      <c r="C251" s="424"/>
      <c r="D251" s="424"/>
      <c r="E251" s="424"/>
      <c r="F251" s="130"/>
      <c r="G251" s="130"/>
      <c r="H251" s="130"/>
    </row>
    <row r="252" spans="1:8" s="165" customFormat="1" ht="12.75">
      <c r="A252" s="424"/>
      <c r="B252" s="424"/>
      <c r="C252" s="424"/>
      <c r="D252" s="424"/>
      <c r="E252" s="424"/>
      <c r="F252" s="130"/>
      <c r="G252" s="130"/>
      <c r="H252" s="130"/>
    </row>
    <row r="253" spans="1:8" s="165" customFormat="1" ht="12.75">
      <c r="A253" s="424"/>
      <c r="B253" s="424"/>
      <c r="C253" s="424"/>
      <c r="D253" s="424"/>
      <c r="E253" s="424"/>
      <c r="F253" s="130"/>
      <c r="G253" s="130"/>
      <c r="H253" s="130"/>
    </row>
    <row r="254" spans="1:8" s="165" customFormat="1" ht="12.75">
      <c r="A254" s="424"/>
      <c r="B254" s="424"/>
      <c r="C254" s="424"/>
      <c r="D254" s="424"/>
      <c r="E254" s="424"/>
      <c r="F254" s="130"/>
      <c r="G254" s="130"/>
      <c r="H254" s="130"/>
    </row>
    <row r="255" spans="1:8" s="165" customFormat="1" ht="12.75">
      <c r="A255" s="424"/>
      <c r="B255" s="424"/>
      <c r="C255" s="424"/>
      <c r="D255" s="424"/>
      <c r="E255" s="424"/>
      <c r="F255" s="130"/>
      <c r="G255" s="130"/>
      <c r="H255" s="130"/>
    </row>
    <row r="256" spans="1:8" s="165" customFormat="1" ht="12.75">
      <c r="A256" s="424"/>
      <c r="B256" s="424"/>
      <c r="C256" s="424"/>
      <c r="D256" s="424"/>
      <c r="E256" s="424"/>
      <c r="F256" s="130"/>
      <c r="G256" s="130"/>
      <c r="H256" s="130"/>
    </row>
    <row r="257" spans="1:8" s="165" customFormat="1" ht="12.75">
      <c r="A257" s="424"/>
      <c r="B257" s="424"/>
      <c r="C257" s="424"/>
      <c r="D257" s="424"/>
      <c r="E257" s="424"/>
      <c r="F257" s="130"/>
      <c r="G257" s="130"/>
      <c r="H257" s="130"/>
    </row>
    <row r="258" spans="1:8" s="165" customFormat="1" ht="12.75">
      <c r="A258" s="424"/>
      <c r="B258" s="424"/>
      <c r="C258" s="424"/>
      <c r="D258" s="424"/>
      <c r="E258" s="424"/>
      <c r="F258" s="130"/>
      <c r="G258" s="130"/>
      <c r="H258" s="130"/>
    </row>
    <row r="259" spans="1:8" s="165" customFormat="1" ht="12.75">
      <c r="A259" s="424"/>
      <c r="B259" s="424"/>
      <c r="C259" s="424"/>
      <c r="D259" s="424"/>
      <c r="E259" s="424"/>
      <c r="F259" s="130"/>
      <c r="G259" s="130"/>
      <c r="H259" s="130"/>
    </row>
    <row r="260" spans="1:8" s="165" customFormat="1" ht="12.75">
      <c r="A260" s="424"/>
      <c r="B260" s="424"/>
      <c r="C260" s="424"/>
      <c r="D260" s="424"/>
      <c r="E260" s="424"/>
      <c r="F260" s="130"/>
      <c r="G260" s="130"/>
      <c r="H260" s="130"/>
    </row>
    <row r="261" spans="1:8" s="165" customFormat="1" ht="12.75">
      <c r="A261" s="424"/>
      <c r="B261" s="424"/>
      <c r="C261" s="424"/>
      <c r="D261" s="424"/>
      <c r="E261" s="424"/>
      <c r="F261" s="130"/>
      <c r="G261" s="130"/>
      <c r="H261" s="130"/>
    </row>
    <row r="262" spans="1:8" s="165" customFormat="1" ht="12.75">
      <c r="A262" s="424"/>
      <c r="B262" s="424"/>
      <c r="C262" s="424"/>
      <c r="D262" s="424"/>
      <c r="E262" s="424"/>
      <c r="F262" s="130"/>
      <c r="G262" s="130"/>
      <c r="H262" s="130"/>
    </row>
    <row r="263" spans="1:8" s="165" customFormat="1" ht="12.75">
      <c r="A263" s="424"/>
      <c r="B263" s="424"/>
      <c r="C263" s="424"/>
      <c r="D263" s="424"/>
      <c r="E263" s="424"/>
      <c r="F263" s="130"/>
      <c r="G263" s="130"/>
      <c r="H263" s="130"/>
    </row>
    <row r="264" spans="1:8" s="165" customFormat="1" ht="12.75">
      <c r="A264" s="424"/>
      <c r="B264" s="424"/>
      <c r="C264" s="424"/>
      <c r="D264" s="424"/>
      <c r="E264" s="424"/>
      <c r="F264" s="130"/>
      <c r="G264" s="130"/>
      <c r="H264" s="130"/>
    </row>
    <row r="265" spans="1:8" s="165" customFormat="1" ht="12.75">
      <c r="A265" s="424"/>
      <c r="B265" s="424"/>
      <c r="C265" s="424"/>
      <c r="D265" s="424"/>
      <c r="E265" s="424"/>
      <c r="F265" s="130"/>
      <c r="G265" s="130"/>
      <c r="H265" s="130"/>
    </row>
    <row r="266" spans="1:8" s="165" customFormat="1" ht="12.75">
      <c r="A266" s="424"/>
      <c r="B266" s="424"/>
      <c r="C266" s="424"/>
      <c r="D266" s="424"/>
      <c r="E266" s="424"/>
      <c r="F266" s="130"/>
      <c r="G266" s="130"/>
      <c r="H266" s="130"/>
    </row>
    <row r="267" spans="1:8" s="165" customFormat="1" ht="12.75">
      <c r="A267" s="424"/>
      <c r="B267" s="424"/>
      <c r="C267" s="424"/>
      <c r="D267" s="424"/>
      <c r="E267" s="424"/>
      <c r="F267" s="130"/>
      <c r="G267" s="130"/>
      <c r="H267" s="130"/>
    </row>
    <row r="268" spans="1:8" s="165" customFormat="1" ht="12.75">
      <c r="A268" s="424"/>
      <c r="B268" s="424"/>
      <c r="C268" s="424"/>
      <c r="D268" s="424"/>
      <c r="E268" s="424"/>
      <c r="F268" s="130"/>
      <c r="G268" s="130"/>
      <c r="H268" s="130"/>
    </row>
    <row r="269" spans="1:8" s="165" customFormat="1" ht="12.75">
      <c r="A269" s="424"/>
      <c r="B269" s="424"/>
      <c r="C269" s="424"/>
      <c r="D269" s="424"/>
      <c r="E269" s="424"/>
      <c r="F269" s="130"/>
      <c r="G269" s="130"/>
      <c r="H269" s="130"/>
    </row>
    <row r="270" spans="1:8" s="165" customFormat="1" ht="12.75">
      <c r="A270" s="424"/>
      <c r="B270" s="424"/>
      <c r="C270" s="424"/>
      <c r="D270" s="424"/>
      <c r="E270" s="424"/>
      <c r="F270" s="130"/>
      <c r="G270" s="130"/>
      <c r="H270" s="130"/>
    </row>
    <row r="271" spans="1:8" s="165" customFormat="1" ht="12.75">
      <c r="A271" s="424"/>
      <c r="B271" s="424"/>
      <c r="C271" s="424"/>
      <c r="D271" s="424"/>
      <c r="E271" s="424"/>
      <c r="F271" s="130"/>
      <c r="G271" s="130"/>
      <c r="H271" s="130"/>
    </row>
    <row r="272" spans="1:8" s="165" customFormat="1" ht="12.75">
      <c r="A272" s="424"/>
      <c r="B272" s="424"/>
      <c r="C272" s="424"/>
      <c r="D272" s="424"/>
      <c r="E272" s="424"/>
      <c r="F272" s="130"/>
      <c r="G272" s="130"/>
      <c r="H272" s="130"/>
    </row>
    <row r="273" spans="1:8" s="165" customFormat="1" ht="12.75">
      <c r="A273" s="424"/>
      <c r="B273" s="424"/>
      <c r="C273" s="424"/>
      <c r="D273" s="424"/>
      <c r="E273" s="424"/>
      <c r="F273" s="130"/>
      <c r="G273" s="130"/>
      <c r="H273" s="130"/>
    </row>
    <row r="274" spans="1:8" s="165" customFormat="1" ht="12.75">
      <c r="A274" s="424"/>
      <c r="B274" s="424"/>
      <c r="C274" s="424"/>
      <c r="D274" s="424"/>
      <c r="E274" s="424"/>
      <c r="F274" s="130"/>
      <c r="G274" s="130"/>
      <c r="H274" s="130"/>
    </row>
    <row r="275" spans="1:8" s="165" customFormat="1" ht="12.75">
      <c r="A275" s="424"/>
      <c r="B275" s="424"/>
      <c r="C275" s="424"/>
      <c r="D275" s="424"/>
      <c r="E275" s="424"/>
      <c r="F275" s="130"/>
      <c r="G275" s="130"/>
      <c r="H275" s="130"/>
    </row>
    <row r="276" spans="1:8" s="165" customFormat="1" ht="12.75">
      <c r="A276" s="424"/>
      <c r="B276" s="424"/>
      <c r="C276" s="424"/>
      <c r="D276" s="424"/>
      <c r="E276" s="424"/>
      <c r="F276" s="130"/>
      <c r="G276" s="130"/>
      <c r="H276" s="130"/>
    </row>
    <row r="277" spans="1:8" s="165" customFormat="1" ht="12.75">
      <c r="A277" s="424"/>
      <c r="B277" s="424"/>
      <c r="C277" s="424"/>
      <c r="D277" s="424"/>
      <c r="E277" s="424"/>
      <c r="F277" s="130"/>
      <c r="G277" s="130"/>
      <c r="H277" s="130"/>
    </row>
    <row r="278" spans="1:8" s="165" customFormat="1" ht="12.75">
      <c r="A278" s="424"/>
      <c r="B278" s="424"/>
      <c r="C278" s="424"/>
      <c r="D278" s="424"/>
      <c r="E278" s="424"/>
      <c r="F278" s="130"/>
      <c r="G278" s="130"/>
      <c r="H278" s="130"/>
    </row>
    <row r="279" spans="1:8" s="165" customFormat="1" ht="12.75">
      <c r="A279" s="424"/>
      <c r="B279" s="424"/>
      <c r="C279" s="424"/>
      <c r="D279" s="424"/>
      <c r="E279" s="424"/>
      <c r="F279" s="130"/>
      <c r="G279" s="130"/>
      <c r="H279" s="130"/>
    </row>
    <row r="280" spans="1:8" s="165" customFormat="1" ht="12.75">
      <c r="A280" s="424"/>
      <c r="B280" s="424"/>
      <c r="C280" s="424"/>
      <c r="D280" s="424"/>
      <c r="E280" s="424"/>
      <c r="F280" s="130"/>
      <c r="G280" s="130"/>
      <c r="H280" s="130"/>
    </row>
    <row r="281" spans="1:8" s="165" customFormat="1" ht="12.75">
      <c r="A281" s="424"/>
      <c r="B281" s="424"/>
      <c r="C281" s="424"/>
      <c r="D281" s="424"/>
      <c r="E281" s="424"/>
      <c r="F281" s="130"/>
      <c r="G281" s="130"/>
      <c r="H281" s="130"/>
    </row>
    <row r="282" spans="1:8" s="165" customFormat="1" ht="12.75">
      <c r="A282" s="424"/>
      <c r="B282" s="424"/>
      <c r="C282" s="424"/>
      <c r="D282" s="424"/>
      <c r="E282" s="424"/>
      <c r="F282" s="130"/>
      <c r="G282" s="130"/>
      <c r="H282" s="130"/>
    </row>
    <row r="283" spans="1:8" s="165" customFormat="1" ht="12.75">
      <c r="A283" s="424"/>
      <c r="B283" s="424"/>
      <c r="C283" s="424"/>
      <c r="D283" s="424"/>
      <c r="E283" s="424"/>
      <c r="F283" s="130"/>
      <c r="G283" s="130"/>
      <c r="H283" s="130"/>
    </row>
    <row r="284" spans="1:8" s="165" customFormat="1" ht="12.75">
      <c r="A284" s="424"/>
      <c r="B284" s="424"/>
      <c r="C284" s="424"/>
      <c r="D284" s="424"/>
      <c r="E284" s="424"/>
      <c r="F284" s="130"/>
      <c r="G284" s="130"/>
      <c r="H284" s="130"/>
    </row>
    <row r="285" spans="1:8" s="165" customFormat="1" ht="12.75">
      <c r="A285" s="424"/>
      <c r="B285" s="424"/>
      <c r="C285" s="424"/>
      <c r="D285" s="424"/>
      <c r="E285" s="424"/>
      <c r="F285" s="130"/>
      <c r="G285" s="130"/>
      <c r="H285" s="130"/>
    </row>
    <row r="286" spans="1:8" s="165" customFormat="1" ht="12.75">
      <c r="A286" s="424"/>
      <c r="B286" s="424"/>
      <c r="C286" s="424"/>
      <c r="D286" s="424"/>
      <c r="E286" s="424"/>
      <c r="F286" s="130"/>
      <c r="G286" s="130"/>
      <c r="H286" s="130"/>
    </row>
    <row r="287" spans="1:8" s="165" customFormat="1" ht="12.75">
      <c r="A287" s="424"/>
      <c r="B287" s="424"/>
      <c r="C287" s="424"/>
      <c r="D287" s="424"/>
      <c r="E287" s="424"/>
      <c r="F287" s="130"/>
      <c r="G287" s="130"/>
      <c r="H287" s="130"/>
    </row>
    <row r="288" spans="1:8" s="165" customFormat="1" ht="12.75">
      <c r="A288" s="424"/>
      <c r="B288" s="424"/>
      <c r="C288" s="424"/>
      <c r="D288" s="424"/>
      <c r="E288" s="424"/>
      <c r="F288" s="130"/>
      <c r="G288" s="130"/>
      <c r="H288" s="130"/>
    </row>
    <row r="289" spans="1:8" s="165" customFormat="1" ht="12.75">
      <c r="A289" s="424"/>
      <c r="B289" s="424"/>
      <c r="C289" s="424"/>
      <c r="D289" s="424"/>
      <c r="E289" s="424"/>
      <c r="F289" s="130"/>
      <c r="G289" s="130"/>
      <c r="H289" s="130"/>
    </row>
    <row r="290" spans="1:8" s="165" customFormat="1" ht="12.75">
      <c r="A290" s="424"/>
      <c r="B290" s="424"/>
      <c r="C290" s="424"/>
      <c r="D290" s="424"/>
      <c r="E290" s="424"/>
      <c r="F290" s="130"/>
      <c r="G290" s="130"/>
      <c r="H290" s="130"/>
    </row>
    <row r="291" spans="1:8" s="165" customFormat="1" ht="12.75">
      <c r="A291" s="424"/>
      <c r="B291" s="424"/>
      <c r="C291" s="424"/>
      <c r="D291" s="424"/>
      <c r="E291" s="424"/>
      <c r="F291" s="130"/>
      <c r="G291" s="130"/>
      <c r="H291" s="130"/>
    </row>
    <row r="292" spans="1:8" s="165" customFormat="1" ht="12.75">
      <c r="A292" s="424"/>
      <c r="B292" s="424"/>
      <c r="C292" s="424"/>
      <c r="D292" s="424"/>
      <c r="E292" s="424"/>
      <c r="F292" s="130"/>
      <c r="G292" s="130"/>
      <c r="H292" s="130"/>
    </row>
    <row r="293" spans="1:8" s="165" customFormat="1" ht="12.75">
      <c r="A293" s="424"/>
      <c r="B293" s="424"/>
      <c r="C293" s="424"/>
      <c r="D293" s="424"/>
      <c r="E293" s="424"/>
      <c r="F293" s="130"/>
      <c r="G293" s="130"/>
      <c r="H293" s="130"/>
    </row>
    <row r="294" spans="1:8" s="165" customFormat="1" ht="12.75">
      <c r="A294" s="424"/>
      <c r="B294" s="424"/>
      <c r="C294" s="424"/>
      <c r="D294" s="424"/>
      <c r="E294" s="424"/>
      <c r="F294" s="130"/>
      <c r="G294" s="130"/>
      <c r="H294" s="130"/>
    </row>
    <row r="295" spans="1:8" s="165" customFormat="1" ht="12.75">
      <c r="A295" s="424"/>
      <c r="B295" s="424"/>
      <c r="C295" s="424"/>
      <c r="D295" s="424"/>
      <c r="E295" s="424"/>
      <c r="F295" s="130"/>
      <c r="G295" s="130"/>
      <c r="H295" s="130"/>
    </row>
    <row r="296" spans="1:8" s="165" customFormat="1" ht="12.75">
      <c r="A296" s="424"/>
      <c r="B296" s="424"/>
      <c r="C296" s="424"/>
      <c r="D296" s="424"/>
      <c r="E296" s="424"/>
      <c r="F296" s="130"/>
      <c r="G296" s="130"/>
      <c r="H296" s="130"/>
    </row>
    <row r="297" spans="1:8" s="165" customFormat="1" ht="12.75">
      <c r="A297" s="424"/>
      <c r="B297" s="424"/>
      <c r="C297" s="424"/>
      <c r="D297" s="424"/>
      <c r="E297" s="424"/>
      <c r="F297" s="130"/>
      <c r="G297" s="130"/>
      <c r="H297" s="130"/>
    </row>
    <row r="298" spans="1:8" s="165" customFormat="1" ht="12.75">
      <c r="A298" s="424"/>
      <c r="B298" s="424"/>
      <c r="C298" s="424"/>
      <c r="D298" s="424"/>
      <c r="E298" s="424"/>
      <c r="F298" s="130"/>
      <c r="G298" s="130"/>
      <c r="H298" s="130"/>
    </row>
    <row r="299" spans="1:8" s="165" customFormat="1" ht="12.75">
      <c r="A299" s="424"/>
      <c r="B299" s="424"/>
      <c r="C299" s="424"/>
      <c r="D299" s="424"/>
      <c r="E299" s="424"/>
      <c r="F299" s="130"/>
      <c r="G299" s="130"/>
      <c r="H299" s="130"/>
    </row>
    <row r="300" spans="1:8" s="165" customFormat="1" ht="12.75">
      <c r="A300" s="424"/>
      <c r="B300" s="424"/>
      <c r="C300" s="424"/>
      <c r="D300" s="424"/>
      <c r="E300" s="424"/>
      <c r="F300" s="130"/>
      <c r="G300" s="130"/>
      <c r="H300" s="130"/>
    </row>
    <row r="301" spans="1:8" s="165" customFormat="1" ht="12.75">
      <c r="A301" s="424"/>
      <c r="B301" s="424"/>
      <c r="C301" s="424"/>
      <c r="D301" s="424"/>
      <c r="E301" s="424"/>
      <c r="F301" s="130"/>
      <c r="G301" s="130"/>
      <c r="H301" s="130"/>
    </row>
    <row r="302" spans="1:8" s="165" customFormat="1" ht="12.75">
      <c r="A302" s="424"/>
      <c r="B302" s="424"/>
      <c r="C302" s="424"/>
      <c r="D302" s="424"/>
      <c r="E302" s="424"/>
      <c r="F302" s="130"/>
      <c r="G302" s="130"/>
      <c r="H302" s="130"/>
    </row>
    <row r="303" spans="1:8" s="165" customFormat="1" ht="12.75">
      <c r="A303" s="424"/>
      <c r="B303" s="424"/>
      <c r="C303" s="424"/>
      <c r="D303" s="424"/>
      <c r="E303" s="424"/>
      <c r="F303" s="130"/>
      <c r="G303" s="130"/>
      <c r="H303" s="130"/>
    </row>
    <row r="304" spans="1:8" s="165" customFormat="1" ht="12.75">
      <c r="A304" s="424"/>
      <c r="B304" s="424"/>
      <c r="C304" s="424"/>
      <c r="D304" s="424"/>
      <c r="E304" s="424"/>
      <c r="F304" s="130"/>
      <c r="G304" s="130"/>
      <c r="H304" s="130"/>
    </row>
    <row r="305" spans="1:8" s="165" customFormat="1" ht="12.75">
      <c r="A305" s="424"/>
      <c r="B305" s="424"/>
      <c r="C305" s="424"/>
      <c r="D305" s="424"/>
      <c r="E305" s="424"/>
      <c r="F305" s="130"/>
      <c r="G305" s="130"/>
      <c r="H305" s="130"/>
    </row>
    <row r="306" spans="1:8" s="165" customFormat="1" ht="12.75">
      <c r="A306" s="424"/>
      <c r="B306" s="424"/>
      <c r="C306" s="424"/>
      <c r="D306" s="424"/>
      <c r="E306" s="424"/>
      <c r="F306" s="130"/>
      <c r="G306" s="130"/>
      <c r="H306" s="130"/>
    </row>
    <row r="307" spans="1:8" s="165" customFormat="1" ht="12.75">
      <c r="A307" s="424"/>
      <c r="B307" s="424"/>
      <c r="C307" s="424"/>
      <c r="D307" s="424"/>
      <c r="E307" s="424"/>
      <c r="F307" s="130"/>
      <c r="G307" s="130"/>
      <c r="H307" s="130"/>
    </row>
    <row r="308" spans="1:8" s="165" customFormat="1" ht="12.75">
      <c r="A308" s="424"/>
      <c r="B308" s="424"/>
      <c r="C308" s="424"/>
      <c r="D308" s="424"/>
      <c r="E308" s="424"/>
      <c r="F308" s="130"/>
      <c r="G308" s="130"/>
      <c r="H308" s="130"/>
    </row>
    <row r="309" spans="1:8" s="165" customFormat="1" ht="12.75">
      <c r="A309" s="424"/>
      <c r="B309" s="424"/>
      <c r="C309" s="424"/>
      <c r="D309" s="424"/>
      <c r="E309" s="424"/>
      <c r="F309" s="130"/>
      <c r="G309" s="130"/>
      <c r="H309" s="130"/>
    </row>
    <row r="310" spans="1:8" s="165" customFormat="1" ht="12.75">
      <c r="A310" s="424"/>
      <c r="B310" s="424"/>
      <c r="C310" s="424"/>
      <c r="D310" s="424"/>
      <c r="E310" s="424"/>
      <c r="F310" s="130"/>
      <c r="G310" s="130"/>
      <c r="H310" s="130"/>
    </row>
    <row r="311" spans="1:8" s="165" customFormat="1" ht="12.75">
      <c r="A311" s="424"/>
      <c r="B311" s="424"/>
      <c r="C311" s="424"/>
      <c r="D311" s="424"/>
      <c r="E311" s="424"/>
      <c r="F311" s="130"/>
      <c r="G311" s="130"/>
      <c r="H311" s="130"/>
    </row>
    <row r="312" spans="1:8" s="165" customFormat="1" ht="12.75">
      <c r="A312" s="424"/>
      <c r="B312" s="424"/>
      <c r="C312" s="424"/>
      <c r="D312" s="424"/>
      <c r="E312" s="424"/>
      <c r="F312" s="130"/>
      <c r="G312" s="130"/>
      <c r="H312" s="130"/>
    </row>
    <row r="313" spans="1:8" s="165" customFormat="1" ht="12.75">
      <c r="A313" s="424"/>
      <c r="B313" s="424"/>
      <c r="C313" s="424"/>
      <c r="D313" s="424"/>
      <c r="E313" s="424"/>
      <c r="F313" s="130"/>
      <c r="G313" s="130"/>
      <c r="H313" s="130"/>
    </row>
    <row r="314" spans="1:8" s="165" customFormat="1" ht="12.75">
      <c r="A314" s="424"/>
      <c r="B314" s="424"/>
      <c r="C314" s="424"/>
      <c r="D314" s="424"/>
      <c r="E314" s="424"/>
      <c r="F314" s="130"/>
      <c r="G314" s="130"/>
      <c r="H314" s="130"/>
    </row>
    <row r="315" spans="1:8" s="165" customFormat="1" ht="12.75">
      <c r="A315" s="424"/>
      <c r="B315" s="424"/>
      <c r="C315" s="424"/>
      <c r="D315" s="424"/>
      <c r="E315" s="424"/>
      <c r="F315" s="130"/>
      <c r="G315" s="130"/>
      <c r="H315" s="130"/>
    </row>
    <row r="316" spans="1:8" s="165" customFormat="1" ht="12.75">
      <c r="A316" s="424"/>
      <c r="B316" s="424"/>
      <c r="C316" s="424"/>
      <c r="D316" s="424"/>
      <c r="E316" s="424"/>
      <c r="F316" s="130"/>
      <c r="G316" s="130"/>
      <c r="H316" s="130"/>
    </row>
    <row r="317" spans="1:8" s="165" customFormat="1" ht="12.75">
      <c r="A317" s="424"/>
      <c r="B317" s="424"/>
      <c r="C317" s="424"/>
      <c r="D317" s="424"/>
      <c r="E317" s="424"/>
      <c r="F317" s="130"/>
      <c r="G317" s="130"/>
      <c r="H317" s="130"/>
    </row>
    <row r="318" spans="1:8" s="165" customFormat="1" ht="12.75">
      <c r="A318" s="424"/>
      <c r="B318" s="424"/>
      <c r="C318" s="424"/>
      <c r="D318" s="424"/>
      <c r="E318" s="424"/>
      <c r="F318" s="130"/>
      <c r="G318" s="130"/>
      <c r="H318" s="130"/>
    </row>
    <row r="319" spans="1:8" s="165" customFormat="1" ht="12.75">
      <c r="A319" s="424"/>
      <c r="B319" s="424"/>
      <c r="C319" s="424"/>
      <c r="D319" s="424"/>
      <c r="E319" s="424"/>
      <c r="F319" s="130"/>
      <c r="G319" s="130"/>
      <c r="H319" s="130"/>
    </row>
    <row r="320" spans="1:8" s="165" customFormat="1" ht="12.75">
      <c r="A320" s="424"/>
      <c r="B320" s="424"/>
      <c r="C320" s="424"/>
      <c r="D320" s="424"/>
      <c r="E320" s="424"/>
      <c r="F320" s="130"/>
      <c r="G320" s="130"/>
      <c r="H320" s="130"/>
    </row>
    <row r="321" spans="1:8" s="165" customFormat="1" ht="12.75">
      <c r="A321" s="424"/>
      <c r="B321" s="424"/>
      <c r="C321" s="424"/>
      <c r="D321" s="424"/>
      <c r="E321" s="424"/>
      <c r="F321" s="130"/>
      <c r="G321" s="130"/>
      <c r="H321" s="130"/>
    </row>
    <row r="322" spans="1:8" s="165" customFormat="1" ht="12.75">
      <c r="A322" s="424"/>
      <c r="B322" s="424"/>
      <c r="C322" s="424"/>
      <c r="D322" s="424"/>
      <c r="E322" s="424"/>
      <c r="F322" s="130"/>
      <c r="G322" s="130"/>
      <c r="H322" s="130"/>
    </row>
    <row r="323" spans="1:8" s="165" customFormat="1" ht="12.75">
      <c r="A323" s="424"/>
      <c r="B323" s="424"/>
      <c r="C323" s="424"/>
      <c r="D323" s="424"/>
      <c r="E323" s="424"/>
      <c r="F323" s="130"/>
      <c r="G323" s="130"/>
      <c r="H323" s="130"/>
    </row>
    <row r="324" spans="1:8" s="165" customFormat="1" ht="12.75">
      <c r="A324" s="424"/>
      <c r="B324" s="424"/>
      <c r="C324" s="424"/>
      <c r="D324" s="424"/>
      <c r="E324" s="424"/>
      <c r="F324" s="130"/>
      <c r="G324" s="130"/>
      <c r="H324" s="130"/>
    </row>
    <row r="325" spans="1:8" s="165" customFormat="1" ht="12.75">
      <c r="A325" s="424"/>
      <c r="B325" s="424"/>
      <c r="C325" s="424"/>
      <c r="D325" s="424"/>
      <c r="E325" s="424"/>
      <c r="F325" s="130"/>
      <c r="G325" s="130"/>
      <c r="H325" s="130"/>
    </row>
    <row r="326" spans="1:8" s="165" customFormat="1" ht="12.75">
      <c r="A326" s="424"/>
      <c r="B326" s="424"/>
      <c r="C326" s="424"/>
      <c r="D326" s="424"/>
      <c r="E326" s="424"/>
      <c r="F326" s="130"/>
      <c r="G326" s="130"/>
      <c r="H326" s="130"/>
    </row>
    <row r="327" spans="1:8" s="165" customFormat="1" ht="12.75">
      <c r="A327" s="424"/>
      <c r="B327" s="424"/>
      <c r="C327" s="424"/>
      <c r="D327" s="424"/>
      <c r="E327" s="424"/>
      <c r="F327" s="130"/>
      <c r="G327" s="130"/>
      <c r="H327" s="130"/>
    </row>
    <row r="328" spans="1:8" s="165" customFormat="1" ht="12.75">
      <c r="A328" s="424"/>
      <c r="B328" s="424"/>
      <c r="C328" s="424"/>
      <c r="D328" s="424"/>
      <c r="E328" s="424"/>
      <c r="F328" s="130"/>
      <c r="G328" s="130"/>
      <c r="H328" s="130"/>
    </row>
    <row r="329" spans="1:8" s="165" customFormat="1" ht="12.75">
      <c r="A329" s="424"/>
      <c r="B329" s="424"/>
      <c r="C329" s="424"/>
      <c r="D329" s="424"/>
      <c r="E329" s="424"/>
      <c r="F329" s="130"/>
      <c r="G329" s="130"/>
      <c r="H329" s="130"/>
    </row>
    <row r="330" spans="1:8" s="165" customFormat="1" ht="12.75">
      <c r="A330" s="424"/>
      <c r="B330" s="424"/>
      <c r="C330" s="424"/>
      <c r="D330" s="424"/>
      <c r="E330" s="424"/>
      <c r="F330" s="130"/>
      <c r="G330" s="130"/>
      <c r="H330" s="130"/>
    </row>
    <row r="331" spans="1:8" s="165" customFormat="1" ht="12.75">
      <c r="A331" s="424"/>
      <c r="B331" s="424"/>
      <c r="C331" s="424"/>
      <c r="D331" s="424"/>
      <c r="E331" s="424"/>
      <c r="F331" s="130"/>
      <c r="G331" s="130"/>
      <c r="H331" s="130"/>
    </row>
    <row r="332" spans="1:8" s="165" customFormat="1" ht="12.75">
      <c r="A332" s="424"/>
      <c r="B332" s="424"/>
      <c r="C332" s="424"/>
      <c r="D332" s="424"/>
      <c r="E332" s="424"/>
      <c r="F332" s="130"/>
      <c r="G332" s="130"/>
      <c r="H332" s="130"/>
    </row>
    <row r="333" spans="1:8" s="165" customFormat="1" ht="12.75">
      <c r="A333" s="424"/>
      <c r="B333" s="424"/>
      <c r="C333" s="424"/>
      <c r="D333" s="424"/>
      <c r="E333" s="424"/>
      <c r="F333" s="130"/>
      <c r="G333" s="130"/>
      <c r="H333" s="130"/>
    </row>
    <row r="334" spans="1:8" s="165" customFormat="1" ht="12.75">
      <c r="A334" s="424"/>
      <c r="B334" s="424"/>
      <c r="C334" s="424"/>
      <c r="D334" s="424"/>
      <c r="E334" s="424"/>
      <c r="F334" s="130"/>
      <c r="G334" s="130"/>
      <c r="H334" s="130"/>
    </row>
    <row r="335" spans="1:8" s="165" customFormat="1" ht="12.75">
      <c r="A335" s="424"/>
      <c r="B335" s="424"/>
      <c r="C335" s="424"/>
      <c r="D335" s="424"/>
      <c r="E335" s="424"/>
      <c r="F335" s="130"/>
      <c r="G335" s="130"/>
      <c r="H335" s="130"/>
    </row>
    <row r="336" spans="1:8" s="165" customFormat="1" ht="12.75">
      <c r="A336" s="424"/>
      <c r="B336" s="424"/>
      <c r="C336" s="424"/>
      <c r="D336" s="424"/>
      <c r="E336" s="424"/>
      <c r="F336" s="130"/>
      <c r="G336" s="130"/>
      <c r="H336" s="130"/>
    </row>
    <row r="337" spans="1:8" s="165" customFormat="1" ht="12.75">
      <c r="A337" s="424"/>
      <c r="B337" s="424"/>
      <c r="C337" s="424"/>
      <c r="D337" s="424"/>
      <c r="E337" s="424"/>
      <c r="F337" s="130"/>
      <c r="G337" s="130"/>
      <c r="H337" s="130"/>
    </row>
    <row r="338" spans="1:8" s="165" customFormat="1" ht="12.75">
      <c r="A338" s="424"/>
      <c r="B338" s="424"/>
      <c r="C338" s="424"/>
      <c r="D338" s="424"/>
      <c r="E338" s="424"/>
      <c r="F338" s="130"/>
      <c r="G338" s="130"/>
      <c r="H338" s="130"/>
    </row>
    <row r="339" spans="1:8" s="165" customFormat="1" ht="12.75">
      <c r="A339" s="424"/>
      <c r="B339" s="424"/>
      <c r="C339" s="424"/>
      <c r="D339" s="424"/>
      <c r="E339" s="424"/>
      <c r="F339" s="130"/>
      <c r="G339" s="130"/>
      <c r="H339" s="130"/>
    </row>
    <row r="340" spans="1:8" s="165" customFormat="1" ht="12.75">
      <c r="A340" s="424"/>
      <c r="B340" s="424"/>
      <c r="C340" s="424"/>
      <c r="D340" s="424"/>
      <c r="E340" s="424"/>
      <c r="F340" s="130"/>
      <c r="G340" s="130"/>
      <c r="H340" s="130"/>
    </row>
    <row r="341" spans="1:8" s="165" customFormat="1" ht="12.75">
      <c r="A341" s="424"/>
      <c r="B341" s="424"/>
      <c r="C341" s="424"/>
      <c r="D341" s="424"/>
      <c r="E341" s="424"/>
      <c r="F341" s="130"/>
      <c r="G341" s="130"/>
      <c r="H341" s="130"/>
    </row>
    <row r="342" spans="1:8" s="165" customFormat="1" ht="12.75">
      <c r="A342" s="424"/>
      <c r="B342" s="424"/>
      <c r="C342" s="424"/>
      <c r="D342" s="424"/>
      <c r="E342" s="424"/>
      <c r="F342" s="130"/>
      <c r="G342" s="130"/>
      <c r="H342" s="130"/>
    </row>
    <row r="343" spans="1:8" s="165" customFormat="1" ht="12.75">
      <c r="A343" s="424"/>
      <c r="B343" s="424"/>
      <c r="C343" s="424"/>
      <c r="D343" s="424"/>
      <c r="E343" s="424"/>
      <c r="F343" s="130"/>
      <c r="G343" s="130"/>
      <c r="H343" s="130"/>
    </row>
    <row r="344" spans="1:8" s="165" customFormat="1" ht="12.75">
      <c r="A344" s="424"/>
      <c r="B344" s="424"/>
      <c r="C344" s="424"/>
      <c r="D344" s="424"/>
      <c r="E344" s="424"/>
      <c r="F344" s="130"/>
      <c r="G344" s="130"/>
      <c r="H344" s="130"/>
    </row>
    <row r="345" spans="1:8" s="165" customFormat="1" ht="12.75">
      <c r="A345" s="424"/>
      <c r="B345" s="424"/>
      <c r="C345" s="424"/>
      <c r="D345" s="424"/>
      <c r="E345" s="424"/>
      <c r="F345" s="130"/>
      <c r="G345" s="130"/>
      <c r="H345" s="130"/>
    </row>
    <row r="346" spans="1:8" s="165" customFormat="1" ht="12.75">
      <c r="A346" s="424"/>
      <c r="B346" s="424"/>
      <c r="C346" s="424"/>
      <c r="D346" s="424"/>
      <c r="E346" s="424"/>
      <c r="F346" s="130"/>
      <c r="G346" s="130"/>
      <c r="H346" s="130"/>
    </row>
    <row r="347" spans="1:8" s="165" customFormat="1" ht="12.75">
      <c r="A347" s="424"/>
      <c r="B347" s="424"/>
      <c r="C347" s="424"/>
      <c r="D347" s="424"/>
      <c r="E347" s="424"/>
      <c r="F347" s="130"/>
      <c r="G347" s="130"/>
      <c r="H347" s="130"/>
    </row>
    <row r="348" spans="1:8" s="165" customFormat="1" ht="12.75">
      <c r="A348" s="424"/>
      <c r="B348" s="424"/>
      <c r="C348" s="424"/>
      <c r="D348" s="424"/>
      <c r="E348" s="424"/>
      <c r="F348" s="130"/>
      <c r="G348" s="130"/>
      <c r="H348" s="130"/>
    </row>
    <row r="349" spans="1:8" s="165" customFormat="1" ht="12.75">
      <c r="A349" s="424"/>
      <c r="B349" s="424"/>
      <c r="C349" s="424"/>
      <c r="D349" s="424"/>
      <c r="E349" s="424"/>
      <c r="F349" s="130"/>
      <c r="G349" s="130"/>
      <c r="H349" s="130"/>
    </row>
    <row r="350" spans="1:8" s="165" customFormat="1" ht="12.75">
      <c r="A350" s="424"/>
      <c r="B350" s="424"/>
      <c r="C350" s="424"/>
      <c r="D350" s="424"/>
      <c r="E350" s="424"/>
      <c r="F350" s="130"/>
      <c r="G350" s="130"/>
      <c r="H350" s="130"/>
    </row>
    <row r="351" spans="1:8" s="165" customFormat="1" ht="12.75">
      <c r="A351" s="424"/>
      <c r="B351" s="424"/>
      <c r="C351" s="424"/>
      <c r="D351" s="424"/>
      <c r="E351" s="424"/>
      <c r="F351" s="130"/>
      <c r="G351" s="130"/>
      <c r="H351" s="130"/>
    </row>
    <row r="352" spans="1:8" s="165" customFormat="1" ht="12.75">
      <c r="A352" s="424"/>
      <c r="B352" s="424"/>
      <c r="C352" s="424"/>
      <c r="D352" s="424"/>
      <c r="E352" s="424"/>
      <c r="F352" s="130"/>
      <c r="G352" s="130"/>
      <c r="H352" s="130"/>
    </row>
    <row r="353" spans="1:8" s="165" customFormat="1" ht="12.75">
      <c r="A353" s="424"/>
      <c r="B353" s="424"/>
      <c r="C353" s="424"/>
      <c r="D353" s="424"/>
      <c r="E353" s="424"/>
      <c r="F353" s="130"/>
      <c r="G353" s="130"/>
      <c r="H353" s="130"/>
    </row>
    <row r="354" spans="1:8" s="165" customFormat="1" ht="12.75">
      <c r="A354" s="424"/>
      <c r="B354" s="424"/>
      <c r="C354" s="424"/>
      <c r="D354" s="424"/>
      <c r="E354" s="424"/>
      <c r="F354" s="130"/>
      <c r="G354" s="130"/>
      <c r="H354" s="130"/>
    </row>
    <row r="355" spans="1:8" s="165" customFormat="1" ht="12.75">
      <c r="A355" s="424"/>
      <c r="B355" s="424"/>
      <c r="C355" s="424"/>
      <c r="D355" s="424"/>
      <c r="E355" s="424"/>
      <c r="F355" s="130"/>
      <c r="G355" s="130"/>
      <c r="H355" s="130"/>
    </row>
    <row r="356" spans="1:8" s="165" customFormat="1" ht="12.75">
      <c r="A356" s="424"/>
      <c r="B356" s="424"/>
      <c r="C356" s="424"/>
      <c r="D356" s="424"/>
      <c r="E356" s="424"/>
      <c r="F356" s="130"/>
      <c r="G356" s="130"/>
      <c r="H356" s="130"/>
    </row>
    <row r="357" spans="1:8" s="165" customFormat="1" ht="12.75">
      <c r="A357" s="424"/>
      <c r="B357" s="424"/>
      <c r="C357" s="424"/>
      <c r="D357" s="424"/>
      <c r="E357" s="424"/>
      <c r="F357" s="130"/>
      <c r="G357" s="130"/>
      <c r="H357" s="130"/>
    </row>
    <row r="358" spans="1:8" s="165" customFormat="1" ht="12.75">
      <c r="A358" s="424"/>
      <c r="B358" s="424"/>
      <c r="C358" s="424"/>
      <c r="D358" s="424"/>
      <c r="E358" s="424"/>
      <c r="F358" s="130"/>
      <c r="G358" s="130"/>
      <c r="H358" s="130"/>
    </row>
    <row r="359" spans="1:8" s="165" customFormat="1" ht="12.75">
      <c r="A359" s="424"/>
      <c r="B359" s="424"/>
      <c r="C359" s="424"/>
      <c r="D359" s="424"/>
      <c r="E359" s="424"/>
      <c r="F359" s="130"/>
      <c r="G359" s="130"/>
      <c r="H359" s="130"/>
    </row>
    <row r="360" spans="1:8" s="165" customFormat="1" ht="12.75">
      <c r="A360" s="424"/>
      <c r="B360" s="424"/>
      <c r="C360" s="424"/>
      <c r="D360" s="424"/>
      <c r="E360" s="424"/>
      <c r="F360" s="130"/>
      <c r="G360" s="130"/>
      <c r="H360" s="130"/>
    </row>
    <row r="361" spans="1:8" s="165" customFormat="1" ht="12.75">
      <c r="A361" s="424"/>
      <c r="B361" s="424"/>
      <c r="C361" s="424"/>
      <c r="D361" s="424"/>
      <c r="E361" s="424"/>
      <c r="F361" s="130"/>
      <c r="G361" s="130"/>
      <c r="H361" s="130"/>
    </row>
    <row r="362" spans="1:8" s="165" customFormat="1" ht="12.75">
      <c r="A362" s="424"/>
      <c r="B362" s="424"/>
      <c r="C362" s="424"/>
      <c r="D362" s="424"/>
      <c r="E362" s="424"/>
      <c r="F362" s="130"/>
      <c r="G362" s="130"/>
      <c r="H362" s="130"/>
    </row>
    <row r="363" spans="1:8" s="165" customFormat="1" ht="12.75">
      <c r="A363" s="424"/>
      <c r="B363" s="424"/>
      <c r="C363" s="424"/>
      <c r="D363" s="424"/>
      <c r="E363" s="424"/>
      <c r="F363" s="130"/>
      <c r="G363" s="130"/>
      <c r="H363" s="130"/>
    </row>
    <row r="364" spans="1:8" s="165" customFormat="1" ht="12.75">
      <c r="A364" s="424"/>
      <c r="B364" s="424"/>
      <c r="C364" s="424"/>
      <c r="D364" s="424"/>
      <c r="E364" s="424"/>
      <c r="F364" s="130"/>
      <c r="G364" s="130"/>
      <c r="H364" s="130"/>
    </row>
    <row r="365" spans="1:8" s="165" customFormat="1" ht="12.75">
      <c r="A365" s="424"/>
      <c r="B365" s="424"/>
      <c r="C365" s="424"/>
      <c r="D365" s="424"/>
      <c r="E365" s="424"/>
      <c r="F365" s="130"/>
      <c r="G365" s="130"/>
      <c r="H365" s="130"/>
    </row>
    <row r="366" spans="1:8" s="165" customFormat="1" ht="12.75">
      <c r="A366" s="424"/>
      <c r="B366" s="424"/>
      <c r="C366" s="424"/>
      <c r="D366" s="424"/>
      <c r="E366" s="424"/>
      <c r="F366" s="130"/>
      <c r="G366" s="130"/>
      <c r="H366" s="130"/>
    </row>
    <row r="367" spans="1:8" s="165" customFormat="1" ht="12.75">
      <c r="A367" s="424"/>
      <c r="B367" s="424"/>
      <c r="C367" s="424"/>
      <c r="D367" s="424"/>
      <c r="E367" s="424"/>
      <c r="F367" s="130"/>
      <c r="G367" s="130"/>
      <c r="H367" s="130"/>
    </row>
    <row r="368" spans="1:8" s="165" customFormat="1" ht="12.75">
      <c r="A368" s="424"/>
      <c r="B368" s="424"/>
      <c r="C368" s="424"/>
      <c r="D368" s="424"/>
      <c r="E368" s="424"/>
      <c r="F368" s="130"/>
      <c r="G368" s="130"/>
      <c r="H368" s="130"/>
    </row>
    <row r="369" spans="1:8" s="165" customFormat="1" ht="12.75">
      <c r="A369" s="424"/>
      <c r="B369" s="424"/>
      <c r="C369" s="424"/>
      <c r="D369" s="424"/>
      <c r="E369" s="424"/>
      <c r="F369" s="130"/>
      <c r="G369" s="130"/>
      <c r="H369" s="130"/>
    </row>
    <row r="370" spans="1:8" s="165" customFormat="1" ht="12.75">
      <c r="A370" s="424"/>
      <c r="B370" s="424"/>
      <c r="C370" s="424"/>
      <c r="D370" s="424"/>
      <c r="E370" s="424"/>
      <c r="F370" s="130"/>
      <c r="G370" s="130"/>
      <c r="H370" s="130"/>
    </row>
    <row r="371" spans="1:8" s="165" customFormat="1" ht="12.75">
      <c r="A371" s="424"/>
      <c r="B371" s="424"/>
      <c r="C371" s="424"/>
      <c r="D371" s="424"/>
      <c r="E371" s="424"/>
      <c r="F371" s="130"/>
      <c r="G371" s="130"/>
      <c r="H371" s="130"/>
    </row>
    <row r="372" spans="1:8" s="165" customFormat="1" ht="12.75">
      <c r="A372" s="424"/>
      <c r="B372" s="424"/>
      <c r="C372" s="424"/>
      <c r="D372" s="424"/>
      <c r="E372" s="424"/>
      <c r="F372" s="130"/>
      <c r="G372" s="130"/>
      <c r="H372" s="130"/>
    </row>
    <row r="373" spans="1:8" s="165" customFormat="1" ht="12.75">
      <c r="A373" s="424"/>
      <c r="B373" s="424"/>
      <c r="C373" s="424"/>
      <c r="D373" s="424"/>
      <c r="E373" s="424"/>
      <c r="F373" s="130"/>
      <c r="G373" s="130"/>
      <c r="H373" s="130"/>
    </row>
    <row r="374" spans="1:8" s="165" customFormat="1" ht="12.75">
      <c r="A374" s="424"/>
      <c r="B374" s="424"/>
      <c r="C374" s="424"/>
      <c r="D374" s="424"/>
      <c r="E374" s="424"/>
      <c r="F374" s="130"/>
      <c r="G374" s="130"/>
      <c r="H374" s="130"/>
    </row>
    <row r="375" spans="1:8" s="165" customFormat="1" ht="12.75">
      <c r="A375" s="424"/>
      <c r="B375" s="424"/>
      <c r="C375" s="424"/>
      <c r="D375" s="424"/>
      <c r="E375" s="424"/>
      <c r="F375" s="130"/>
      <c r="G375" s="130"/>
      <c r="H375" s="130"/>
    </row>
    <row r="376" spans="1:8" s="165" customFormat="1" ht="12.75">
      <c r="A376" s="424"/>
      <c r="B376" s="424"/>
      <c r="C376" s="424"/>
      <c r="D376" s="424"/>
      <c r="E376" s="424"/>
      <c r="F376" s="130"/>
      <c r="G376" s="130"/>
      <c r="H376" s="130"/>
    </row>
    <row r="377" spans="1:8" s="165" customFormat="1" ht="12.75">
      <c r="A377" s="424"/>
      <c r="B377" s="424"/>
      <c r="C377" s="424"/>
      <c r="D377" s="424"/>
      <c r="E377" s="424"/>
      <c r="F377" s="130"/>
      <c r="G377" s="130"/>
      <c r="H377" s="130"/>
    </row>
    <row r="378" spans="1:8" s="165" customFormat="1" ht="12.75">
      <c r="A378" s="424"/>
      <c r="B378" s="424"/>
      <c r="C378" s="424"/>
      <c r="D378" s="424"/>
      <c r="E378" s="424"/>
      <c r="F378" s="130"/>
      <c r="G378" s="130"/>
      <c r="H378" s="130"/>
    </row>
    <row r="379" spans="1:8" s="165" customFormat="1" ht="12.75">
      <c r="A379" s="424"/>
      <c r="B379" s="424"/>
      <c r="C379" s="424"/>
      <c r="D379" s="424"/>
      <c r="E379" s="424"/>
      <c r="F379" s="130"/>
      <c r="G379" s="130"/>
      <c r="H379" s="130"/>
    </row>
    <row r="380" spans="1:8" s="165" customFormat="1" ht="12.75">
      <c r="A380" s="424"/>
      <c r="B380" s="424"/>
      <c r="C380" s="424"/>
      <c r="D380" s="424"/>
      <c r="E380" s="424"/>
      <c r="F380" s="130"/>
      <c r="G380" s="130"/>
      <c r="H380" s="130"/>
    </row>
    <row r="381" spans="1:8" s="165" customFormat="1" ht="12.75">
      <c r="A381" s="424"/>
      <c r="B381" s="424"/>
      <c r="C381" s="424"/>
      <c r="D381" s="424"/>
      <c r="E381" s="424"/>
      <c r="F381" s="130"/>
      <c r="G381" s="130"/>
      <c r="H381" s="130"/>
    </row>
    <row r="382" spans="1:8" s="165" customFormat="1" ht="12.75">
      <c r="A382" s="424"/>
      <c r="B382" s="424"/>
      <c r="C382" s="424"/>
      <c r="D382" s="424"/>
      <c r="E382" s="424"/>
      <c r="F382" s="130"/>
      <c r="G382" s="130"/>
      <c r="H382" s="130"/>
    </row>
    <row r="383" spans="1:8" s="165" customFormat="1" ht="12.75">
      <c r="A383" s="424"/>
      <c r="B383" s="424"/>
      <c r="C383" s="424"/>
      <c r="D383" s="424"/>
      <c r="E383" s="424"/>
      <c r="F383" s="130"/>
      <c r="G383" s="130"/>
      <c r="H383" s="130"/>
    </row>
    <row r="384" spans="1:8" s="165" customFormat="1" ht="12.75">
      <c r="A384" s="424"/>
      <c r="B384" s="424"/>
      <c r="C384" s="424"/>
      <c r="D384" s="424"/>
      <c r="E384" s="424"/>
      <c r="F384" s="130"/>
      <c r="G384" s="130"/>
      <c r="H384" s="130"/>
    </row>
    <row r="385" spans="1:8" s="165" customFormat="1" ht="12.75">
      <c r="A385" s="424"/>
      <c r="B385" s="424"/>
      <c r="C385" s="424"/>
      <c r="D385" s="424"/>
      <c r="E385" s="424"/>
      <c r="F385" s="130"/>
      <c r="G385" s="130"/>
      <c r="H385" s="130"/>
    </row>
    <row r="386" spans="1:8" s="165" customFormat="1" ht="12.75">
      <c r="A386" s="424"/>
      <c r="B386" s="424"/>
      <c r="C386" s="424"/>
      <c r="D386" s="424"/>
      <c r="E386" s="424"/>
      <c r="F386" s="130"/>
      <c r="G386" s="130"/>
      <c r="H386" s="130"/>
    </row>
    <row r="387" spans="1:8" s="165" customFormat="1" ht="12.75">
      <c r="A387" s="424"/>
      <c r="B387" s="424"/>
      <c r="C387" s="424"/>
      <c r="D387" s="424"/>
      <c r="E387" s="424"/>
      <c r="F387" s="130"/>
      <c r="G387" s="130"/>
      <c r="H387" s="130"/>
    </row>
    <row r="388" spans="1:8" s="165" customFormat="1" ht="12.75">
      <c r="A388" s="424"/>
      <c r="B388" s="424"/>
      <c r="C388" s="424"/>
      <c r="D388" s="424"/>
      <c r="E388" s="424"/>
      <c r="F388" s="130"/>
      <c r="G388" s="130"/>
      <c r="H388" s="130"/>
    </row>
    <row r="389" spans="1:8" s="165" customFormat="1" ht="12.75">
      <c r="A389" s="424"/>
      <c r="B389" s="424"/>
      <c r="C389" s="424"/>
      <c r="D389" s="424"/>
      <c r="E389" s="424"/>
      <c r="F389" s="130"/>
      <c r="G389" s="130"/>
      <c r="H389" s="130"/>
    </row>
    <row r="390" spans="1:8" s="165" customFormat="1" ht="12.75">
      <c r="A390" s="424"/>
      <c r="B390" s="424"/>
      <c r="C390" s="424"/>
      <c r="D390" s="424"/>
      <c r="E390" s="424"/>
      <c r="F390" s="130"/>
      <c r="G390" s="130"/>
      <c r="H390" s="130"/>
    </row>
    <row r="391" spans="1:8" s="165" customFormat="1" ht="12.75">
      <c r="A391" s="424"/>
      <c r="B391" s="424"/>
      <c r="C391" s="424"/>
      <c r="D391" s="424"/>
      <c r="E391" s="424"/>
      <c r="F391" s="130"/>
      <c r="G391" s="130"/>
      <c r="H391" s="130"/>
    </row>
    <row r="392" spans="1:8" s="420" customFormat="1" ht="14.25">
      <c r="A392" s="425"/>
      <c r="B392" s="426"/>
      <c r="C392" s="426"/>
      <c r="D392" s="427"/>
      <c r="E392" s="428"/>
    </row>
    <row r="393" spans="1:8" s="420" customFormat="1" ht="12.75">
      <c r="A393" s="426"/>
      <c r="B393" s="426"/>
      <c r="C393" s="426"/>
      <c r="D393" s="427"/>
      <c r="E393" s="429"/>
    </row>
  </sheetData>
  <sheetProtection password="DF61" sheet="1" objects="1" scenarios="1" formatCells="0" formatColumns="0" formatRows="0" insertRows="0" insertHyperlinks="0"/>
  <mergeCells count="3">
    <mergeCell ref="A1:D1"/>
    <mergeCell ref="A9:E9"/>
    <mergeCell ref="A11:E11"/>
  </mergeCells>
  <hyperlinks>
    <hyperlink ref="A1:D1" location="'40.010'!A1" display="NOTES"/>
  </hyperlinks>
  <printOptions horizontalCentered="1"/>
  <pageMargins left="0.51181102362204722" right="0.51181102362204722" top="0.98425196850393704" bottom="0.59055118110236227" header="0.59055118110236227" footer="0.59055118110236227"/>
  <pageSetup paperSize="5"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106"/>
  <sheetViews>
    <sheetView zoomScaleNormal="100" workbookViewId="0">
      <selection activeCell="A43" sqref="A43"/>
    </sheetView>
  </sheetViews>
  <sheetFormatPr defaultColWidth="0" defaultRowHeight="12.75" zeroHeight="1"/>
  <cols>
    <col min="1" max="1" width="87.77734375" style="93" customWidth="1"/>
    <col min="2" max="2" width="6.77734375" style="93" customWidth="1"/>
    <col min="3" max="3" width="3.77734375" style="93" customWidth="1"/>
    <col min="4" max="4" width="12.77734375" style="93" customWidth="1"/>
    <col min="5" max="16384" width="8.77734375" style="93" hidden="1"/>
  </cols>
  <sheetData>
    <row r="1" spans="1:6">
      <c r="A1" s="478">
        <v>40011</v>
      </c>
      <c r="B1" s="479"/>
      <c r="C1" s="479"/>
      <c r="D1" s="479"/>
    </row>
    <row r="2" spans="1:6">
      <c r="A2" s="94"/>
      <c r="B2" s="94"/>
      <c r="C2" s="95"/>
      <c r="D2" s="414" t="s">
        <v>487</v>
      </c>
    </row>
    <row r="3" spans="1:6">
      <c r="A3" s="97" t="str">
        <f>Cover!$A$14</f>
        <v>Select Name of Insurer/ Financial Holding Company</v>
      </c>
      <c r="B3" s="98"/>
      <c r="C3" s="98"/>
      <c r="D3" s="94"/>
    </row>
    <row r="4" spans="1:6">
      <c r="A4" s="99" t="s">
        <v>432</v>
      </c>
      <c r="B4" s="98"/>
      <c r="C4" s="94"/>
      <c r="D4" s="94"/>
    </row>
    <row r="5" spans="1:6">
      <c r="A5" s="99"/>
      <c r="B5" s="98"/>
      <c r="C5" s="94"/>
      <c r="D5" s="94"/>
    </row>
    <row r="6" spans="1:6">
      <c r="A6" s="99" t="s">
        <v>1</v>
      </c>
      <c r="B6" s="98"/>
      <c r="C6" s="94"/>
      <c r="D6" s="94"/>
    </row>
    <row r="7" spans="1:6">
      <c r="A7" s="100" t="s">
        <v>433</v>
      </c>
      <c r="B7" s="101"/>
      <c r="C7" s="94"/>
      <c r="D7" s="12">
        <f>Cover!$A$23</f>
        <v>44196</v>
      </c>
    </row>
    <row r="8" spans="1:6">
      <c r="A8" s="102"/>
      <c r="B8" s="98"/>
      <c r="C8" s="98"/>
      <c r="D8" s="94"/>
    </row>
    <row r="9" spans="1:6">
      <c r="A9" s="485" t="s">
        <v>0</v>
      </c>
      <c r="B9" s="486"/>
      <c r="C9" s="486"/>
      <c r="D9" s="486"/>
      <c r="E9" s="103"/>
      <c r="F9" s="103"/>
    </row>
    <row r="10" spans="1:6">
      <c r="A10" s="104"/>
      <c r="B10" s="105"/>
      <c r="C10" s="105"/>
      <c r="D10" s="105"/>
    </row>
    <row r="11" spans="1:6">
      <c r="A11" s="486" t="s">
        <v>19</v>
      </c>
      <c r="B11" s="486"/>
      <c r="C11" s="486"/>
      <c r="D11" s="94"/>
    </row>
    <row r="12" spans="1:6">
      <c r="A12" s="94"/>
      <c r="B12" s="94"/>
      <c r="C12" s="94"/>
      <c r="D12" s="17" t="s">
        <v>4</v>
      </c>
    </row>
    <row r="13" spans="1:6">
      <c r="A13" s="487" t="s">
        <v>20</v>
      </c>
      <c r="B13" s="487"/>
      <c r="C13" s="487"/>
      <c r="D13" s="487"/>
    </row>
    <row r="14" spans="1:6">
      <c r="A14" s="6" t="s">
        <v>21</v>
      </c>
      <c r="B14" s="6"/>
      <c r="C14" s="6"/>
      <c r="D14" s="25"/>
    </row>
    <row r="15" spans="1:6" ht="14.25">
      <c r="A15" s="6" t="s">
        <v>495</v>
      </c>
      <c r="B15" s="6"/>
      <c r="C15" s="6"/>
      <c r="D15" s="25"/>
    </row>
    <row r="16" spans="1:6">
      <c r="A16" s="6" t="s">
        <v>22</v>
      </c>
      <c r="B16" s="6"/>
      <c r="C16" s="6"/>
      <c r="D16" s="26">
        <f>SUM(D17:D18)</f>
        <v>0</v>
      </c>
    </row>
    <row r="17" spans="1:4">
      <c r="A17" s="20" t="s">
        <v>23</v>
      </c>
      <c r="B17" s="27"/>
      <c r="C17" s="6"/>
      <c r="D17" s="25"/>
    </row>
    <row r="18" spans="1:4">
      <c r="A18" s="20" t="s">
        <v>24</v>
      </c>
      <c r="B18" s="27"/>
      <c r="C18" s="6"/>
      <c r="D18" s="25"/>
    </row>
    <row r="19" spans="1:4">
      <c r="A19" s="20" t="s">
        <v>272</v>
      </c>
      <c r="B19" s="27"/>
      <c r="C19" s="6"/>
      <c r="D19" s="25"/>
    </row>
    <row r="20" spans="1:4">
      <c r="A20" s="6" t="s">
        <v>420</v>
      </c>
      <c r="B20" s="6"/>
      <c r="C20" s="6"/>
      <c r="D20" s="25"/>
    </row>
    <row r="21" spans="1:4" ht="14.25">
      <c r="A21" s="20" t="s">
        <v>500</v>
      </c>
      <c r="B21" s="6"/>
      <c r="C21" s="6"/>
      <c r="D21" s="28">
        <f>'40.050'!H46</f>
        <v>0</v>
      </c>
    </row>
    <row r="22" spans="1:4">
      <c r="A22" s="18" t="s">
        <v>25</v>
      </c>
      <c r="B22" s="18"/>
      <c r="C22" s="29" t="s">
        <v>14</v>
      </c>
      <c r="D22" s="30">
        <f>SUM(D14:D21)-D16</f>
        <v>0</v>
      </c>
    </row>
    <row r="23" spans="1:4">
      <c r="A23" s="18"/>
      <c r="B23" s="18"/>
      <c r="C23" s="29"/>
      <c r="D23" s="31"/>
    </row>
    <row r="24" spans="1:4">
      <c r="A24" s="18" t="s">
        <v>26</v>
      </c>
      <c r="B24" s="18"/>
      <c r="C24" s="29"/>
      <c r="D24" s="27"/>
    </row>
    <row r="25" spans="1:4" ht="14.25">
      <c r="A25" s="20" t="s">
        <v>501</v>
      </c>
      <c r="B25" s="20"/>
      <c r="C25" s="29"/>
      <c r="D25" s="32"/>
    </row>
    <row r="26" spans="1:4" ht="14.25">
      <c r="A26" s="20" t="s">
        <v>502</v>
      </c>
      <c r="B26" s="20"/>
      <c r="C26" s="29"/>
      <c r="D26" s="32"/>
    </row>
    <row r="27" spans="1:4">
      <c r="A27" s="20" t="s">
        <v>27</v>
      </c>
      <c r="B27" s="20"/>
      <c r="C27" s="29"/>
      <c r="D27" s="32"/>
    </row>
    <row r="28" spans="1:4">
      <c r="A28" s="20" t="s">
        <v>28</v>
      </c>
      <c r="B28" s="20"/>
      <c r="C28" s="29"/>
      <c r="D28" s="32"/>
    </row>
    <row r="29" spans="1:4">
      <c r="A29" s="20" t="s">
        <v>494</v>
      </c>
      <c r="B29" s="20"/>
      <c r="C29" s="29"/>
      <c r="D29" s="32"/>
    </row>
    <row r="30" spans="1:4">
      <c r="A30" s="20" t="s">
        <v>29</v>
      </c>
      <c r="B30" s="20"/>
      <c r="C30" s="29"/>
      <c r="D30" s="26">
        <f>'40.060'!E37</f>
        <v>0</v>
      </c>
    </row>
    <row r="31" spans="1:4">
      <c r="A31" s="18" t="s">
        <v>30</v>
      </c>
      <c r="B31" s="18"/>
      <c r="C31" s="29" t="s">
        <v>31</v>
      </c>
      <c r="D31" s="33">
        <f>D22-SUM(D25:D30)</f>
        <v>0</v>
      </c>
    </row>
    <row r="32" spans="1:4">
      <c r="A32" s="18"/>
      <c r="B32" s="18"/>
      <c r="C32" s="29"/>
      <c r="D32" s="27"/>
    </row>
    <row r="33" spans="1:4" ht="25.5">
      <c r="A33" s="34" t="s">
        <v>32</v>
      </c>
      <c r="B33" s="18"/>
      <c r="C33" s="29" t="s">
        <v>16</v>
      </c>
      <c r="D33" s="26">
        <f>+IF(D34="",0,MIN(D34,D35))</f>
        <v>0</v>
      </c>
    </row>
    <row r="34" spans="1:4">
      <c r="A34" s="20" t="s">
        <v>33</v>
      </c>
      <c r="B34" s="20"/>
      <c r="C34" s="29"/>
      <c r="D34" s="32">
        <v>0</v>
      </c>
    </row>
    <row r="35" spans="1:4">
      <c r="A35" s="20" t="s">
        <v>34</v>
      </c>
      <c r="B35" s="20"/>
      <c r="C35" s="29"/>
      <c r="D35" s="26">
        <f>MAX(0.33*D31,0)</f>
        <v>0</v>
      </c>
    </row>
    <row r="36" spans="1:4">
      <c r="A36" s="18" t="s">
        <v>35</v>
      </c>
      <c r="B36" s="18"/>
      <c r="C36" s="29" t="s">
        <v>18</v>
      </c>
      <c r="D36" s="33">
        <f>D22+D33-SUM(D25:D30)</f>
        <v>0</v>
      </c>
    </row>
    <row r="37" spans="1:4">
      <c r="A37" s="35"/>
      <c r="B37" s="36"/>
      <c r="C37" s="37"/>
      <c r="D37" s="38"/>
    </row>
    <row r="38" spans="1:4">
      <c r="A38" s="487" t="s">
        <v>36</v>
      </c>
      <c r="B38" s="487"/>
      <c r="C38" s="487"/>
      <c r="D38" s="487"/>
    </row>
    <row r="39" spans="1:4">
      <c r="A39" s="6"/>
      <c r="B39" s="6"/>
      <c r="C39" s="29"/>
      <c r="D39" s="6"/>
    </row>
    <row r="40" spans="1:4">
      <c r="A40" s="18" t="s">
        <v>37</v>
      </c>
      <c r="B40" s="18"/>
      <c r="C40" s="29"/>
      <c r="D40" s="6"/>
    </row>
    <row r="41" spans="1:4">
      <c r="A41" s="20" t="s">
        <v>38</v>
      </c>
      <c r="B41" s="20"/>
      <c r="C41" s="29"/>
      <c r="D41" s="26">
        <f>D34-D33</f>
        <v>0</v>
      </c>
    </row>
    <row r="42" spans="1:4">
      <c r="A42" s="20" t="s">
        <v>39</v>
      </c>
      <c r="B42" s="20"/>
      <c r="C42" s="29"/>
      <c r="D42" s="32"/>
    </row>
    <row r="43" spans="1:4">
      <c r="A43" s="20" t="s">
        <v>40</v>
      </c>
      <c r="B43" s="20"/>
      <c r="C43" s="29"/>
      <c r="D43" s="32"/>
    </row>
    <row r="44" spans="1:4">
      <c r="A44" s="20" t="s">
        <v>41</v>
      </c>
      <c r="B44" s="20"/>
      <c r="C44" s="29"/>
      <c r="D44" s="26">
        <f>SUM(D45:D47)</f>
        <v>0</v>
      </c>
    </row>
    <row r="45" spans="1:4">
      <c r="A45" s="39" t="s">
        <v>42</v>
      </c>
      <c r="B45" s="20"/>
      <c r="C45" s="29"/>
      <c r="D45" s="32"/>
    </row>
    <row r="46" spans="1:4">
      <c r="A46" s="39" t="s">
        <v>43</v>
      </c>
      <c r="B46" s="20"/>
      <c r="C46" s="29"/>
      <c r="D46" s="32"/>
    </row>
    <row r="47" spans="1:4">
      <c r="A47" s="39" t="s">
        <v>44</v>
      </c>
      <c r="B47" s="20"/>
      <c r="C47" s="29"/>
      <c r="D47" s="32"/>
    </row>
    <row r="48" spans="1:4" ht="14.25">
      <c r="A48" s="20" t="s">
        <v>503</v>
      </c>
      <c r="B48" s="27"/>
      <c r="C48" s="29"/>
      <c r="D48" s="28">
        <f>+IF(D49="",0,MIN(D49,D50))</f>
        <v>0</v>
      </c>
    </row>
    <row r="49" spans="1:4" ht="14.25">
      <c r="A49" s="39" t="s">
        <v>504</v>
      </c>
      <c r="B49" s="20"/>
      <c r="C49" s="29"/>
      <c r="D49" s="32">
        <v>0</v>
      </c>
    </row>
    <row r="50" spans="1:4">
      <c r="A50" s="39" t="s">
        <v>45</v>
      </c>
      <c r="B50" s="20"/>
      <c r="C50" s="29"/>
      <c r="D50" s="26">
        <f>0.2*D36</f>
        <v>0</v>
      </c>
    </row>
    <row r="51" spans="1:4">
      <c r="A51" s="6" t="s">
        <v>46</v>
      </c>
      <c r="B51" s="6"/>
      <c r="C51" s="29"/>
      <c r="D51" s="32">
        <v>0</v>
      </c>
    </row>
    <row r="52" spans="1:4">
      <c r="A52" s="18" t="s">
        <v>47</v>
      </c>
      <c r="B52" s="18"/>
      <c r="C52" s="29" t="s">
        <v>48</v>
      </c>
      <c r="D52" s="30">
        <f>D41+D42+D43+D44+D48+D51</f>
        <v>0</v>
      </c>
    </row>
    <row r="53" spans="1:4">
      <c r="A53" s="6"/>
      <c r="B53" s="6"/>
      <c r="C53" s="29"/>
      <c r="D53" s="6"/>
    </row>
    <row r="54" spans="1:4">
      <c r="A54" s="18" t="s">
        <v>49</v>
      </c>
      <c r="B54" s="18"/>
      <c r="C54" s="29"/>
      <c r="D54" s="6"/>
    </row>
    <row r="55" spans="1:4">
      <c r="A55" s="6" t="s">
        <v>50</v>
      </c>
      <c r="B55" s="6"/>
      <c r="C55" s="29"/>
      <c r="D55" s="32">
        <v>0</v>
      </c>
    </row>
    <row r="56" spans="1:4">
      <c r="A56" s="6" t="s">
        <v>51</v>
      </c>
      <c r="B56" s="6"/>
      <c r="C56" s="29"/>
      <c r="D56" s="32">
        <v>0</v>
      </c>
    </row>
    <row r="57" spans="1:4">
      <c r="A57" s="6" t="s">
        <v>46</v>
      </c>
      <c r="B57" s="6"/>
      <c r="C57" s="29"/>
      <c r="D57" s="32">
        <v>0</v>
      </c>
    </row>
    <row r="58" spans="1:4">
      <c r="A58" s="18" t="s">
        <v>52</v>
      </c>
      <c r="B58" s="18"/>
      <c r="C58" s="29" t="s">
        <v>53</v>
      </c>
      <c r="D58" s="28">
        <f>SUM(D55:D57)</f>
        <v>0</v>
      </c>
    </row>
    <row r="59" spans="1:4">
      <c r="A59" s="6" t="s">
        <v>54</v>
      </c>
      <c r="B59" s="6"/>
      <c r="C59" s="29" t="s">
        <v>55</v>
      </c>
      <c r="D59" s="26">
        <f>0.5*D36</f>
        <v>0</v>
      </c>
    </row>
    <row r="60" spans="1:4">
      <c r="A60" s="18" t="s">
        <v>300</v>
      </c>
      <c r="B60" s="18"/>
      <c r="C60" s="29" t="s">
        <v>56</v>
      </c>
      <c r="D60" s="30">
        <f>MAX(MIN(D59,D58),0)</f>
        <v>0</v>
      </c>
    </row>
    <row r="61" spans="1:4">
      <c r="A61" s="18"/>
      <c r="B61" s="18"/>
      <c r="C61" s="29"/>
      <c r="D61" s="6"/>
    </row>
    <row r="62" spans="1:4">
      <c r="A62" s="18" t="s">
        <v>57</v>
      </c>
      <c r="B62" s="18"/>
      <c r="C62" s="29"/>
      <c r="D62" s="6"/>
    </row>
    <row r="63" spans="1:4">
      <c r="A63" s="20" t="s">
        <v>58</v>
      </c>
      <c r="B63" s="6"/>
      <c r="C63" s="29"/>
      <c r="D63" s="28">
        <f>D27*0.75</f>
        <v>0</v>
      </c>
    </row>
    <row r="64" spans="1:4">
      <c r="A64" s="20" t="s">
        <v>28</v>
      </c>
      <c r="B64" s="20"/>
      <c r="C64" s="29"/>
      <c r="D64" s="28">
        <f>D28</f>
        <v>0</v>
      </c>
    </row>
    <row r="65" spans="1:4">
      <c r="A65" s="20" t="s">
        <v>59</v>
      </c>
      <c r="B65" s="6"/>
      <c r="C65" s="29"/>
      <c r="D65" s="31"/>
    </row>
    <row r="66" spans="1:4" s="254" customFormat="1">
      <c r="A66" s="59"/>
      <c r="B66" s="250"/>
      <c r="C66" s="29"/>
      <c r="D66" s="40"/>
    </row>
    <row r="67" spans="1:4" s="254" customFormat="1">
      <c r="A67" s="59"/>
      <c r="B67" s="250"/>
      <c r="C67" s="29"/>
      <c r="D67" s="40"/>
    </row>
    <row r="68" spans="1:4" s="254" customFormat="1">
      <c r="A68" s="59"/>
      <c r="B68" s="250"/>
      <c r="C68" s="29"/>
      <c r="D68" s="40"/>
    </row>
    <row r="69" spans="1:4" s="254" customFormat="1">
      <c r="A69" s="59"/>
      <c r="B69" s="250"/>
      <c r="C69" s="29"/>
      <c r="D69" s="40"/>
    </row>
    <row r="70" spans="1:4">
      <c r="A70" s="18" t="s">
        <v>60</v>
      </c>
      <c r="B70" s="18"/>
      <c r="C70" s="29" t="s">
        <v>61</v>
      </c>
      <c r="D70" s="33">
        <f>SUM(D63:D69)</f>
        <v>0</v>
      </c>
    </row>
    <row r="71" spans="1:4">
      <c r="A71" s="18" t="s">
        <v>301</v>
      </c>
      <c r="B71" s="6" t="s">
        <v>62</v>
      </c>
      <c r="C71" s="29" t="s">
        <v>63</v>
      </c>
      <c r="D71" s="33">
        <f>+D70+D60+D52</f>
        <v>0</v>
      </c>
    </row>
    <row r="72" spans="1:4">
      <c r="A72" s="18" t="s">
        <v>302</v>
      </c>
      <c r="B72" s="18"/>
      <c r="C72" s="29" t="s">
        <v>64</v>
      </c>
      <c r="D72" s="26">
        <f>MAX(MIN(D71,D36),0)</f>
        <v>0</v>
      </c>
    </row>
    <row r="73" spans="1:4">
      <c r="A73" s="18" t="s">
        <v>303</v>
      </c>
      <c r="B73" s="6" t="s">
        <v>65</v>
      </c>
      <c r="C73" s="29" t="s">
        <v>66</v>
      </c>
      <c r="D73" s="33">
        <f>+D72+D36</f>
        <v>0</v>
      </c>
    </row>
    <row r="74" spans="1:4">
      <c r="A74" s="18"/>
      <c r="B74" s="18"/>
      <c r="C74" s="29"/>
      <c r="D74" s="6"/>
    </row>
    <row r="75" spans="1:4" ht="14.25">
      <c r="A75" s="18" t="s">
        <v>505</v>
      </c>
      <c r="B75" s="18"/>
      <c r="C75" s="29"/>
      <c r="D75" s="27"/>
    </row>
    <row r="76" spans="1:4" ht="25.5">
      <c r="A76" s="245" t="s">
        <v>319</v>
      </c>
      <c r="B76" s="20"/>
      <c r="C76" s="29"/>
      <c r="D76" s="32"/>
    </row>
    <row r="77" spans="1:4">
      <c r="A77" s="20" t="s">
        <v>67</v>
      </c>
      <c r="B77" s="20"/>
      <c r="C77" s="29"/>
      <c r="D77" s="32"/>
    </row>
    <row r="78" spans="1:4" ht="14.25">
      <c r="A78" s="20" t="s">
        <v>506</v>
      </c>
      <c r="B78" s="20"/>
      <c r="C78" s="29"/>
      <c r="D78" s="32"/>
    </row>
    <row r="79" spans="1:4" ht="14.25">
      <c r="A79" s="20" t="s">
        <v>507</v>
      </c>
      <c r="B79" s="41"/>
      <c r="C79" s="29"/>
      <c r="D79" s="32"/>
    </row>
    <row r="80" spans="1:4">
      <c r="A80" s="20" t="s">
        <v>353</v>
      </c>
      <c r="B80" s="41"/>
      <c r="C80" s="29"/>
      <c r="D80" s="32"/>
    </row>
    <row r="81" spans="1:4" ht="14.25">
      <c r="A81" s="20" t="s">
        <v>574</v>
      </c>
      <c r="B81" s="41"/>
      <c r="C81" s="29"/>
      <c r="D81" s="32"/>
    </row>
    <row r="82" spans="1:4">
      <c r="A82" s="20" t="s">
        <v>331</v>
      </c>
      <c r="B82" s="41"/>
      <c r="C82" s="29"/>
      <c r="D82" s="32"/>
    </row>
    <row r="83" spans="1:4">
      <c r="A83" s="20" t="s">
        <v>332</v>
      </c>
      <c r="B83" s="41"/>
      <c r="C83" s="29"/>
      <c r="D83" s="32"/>
    </row>
    <row r="84" spans="1:4">
      <c r="A84" s="20" t="s">
        <v>68</v>
      </c>
      <c r="B84" s="41"/>
      <c r="C84" s="29"/>
      <c r="D84" s="32"/>
    </row>
    <row r="85" spans="1:4">
      <c r="A85" s="20" t="s">
        <v>59</v>
      </c>
      <c r="B85" s="41"/>
      <c r="C85" s="29"/>
      <c r="D85" s="27"/>
    </row>
    <row r="86" spans="1:4" s="254" customFormat="1">
      <c r="A86" s="59"/>
      <c r="B86" s="284"/>
      <c r="C86" s="29"/>
      <c r="D86" s="32"/>
    </row>
    <row r="87" spans="1:4" s="254" customFormat="1">
      <c r="A87" s="59"/>
      <c r="B87" s="284"/>
      <c r="C87" s="29"/>
      <c r="D87" s="32"/>
    </row>
    <row r="88" spans="1:4" s="254" customFormat="1">
      <c r="A88" s="59"/>
      <c r="B88" s="284"/>
      <c r="C88" s="29"/>
      <c r="D88" s="32"/>
    </row>
    <row r="89" spans="1:4" s="254" customFormat="1">
      <c r="A89" s="59"/>
      <c r="B89" s="284"/>
      <c r="C89" s="29"/>
      <c r="D89" s="32"/>
    </row>
    <row r="90" spans="1:4">
      <c r="A90" s="18" t="s">
        <v>69</v>
      </c>
      <c r="B90" s="18"/>
      <c r="C90" s="29" t="s">
        <v>70</v>
      </c>
      <c r="D90" s="33">
        <f>SUM(D76:D89)</f>
        <v>0</v>
      </c>
    </row>
    <row r="91" spans="1:4">
      <c r="A91" s="18" t="s">
        <v>15</v>
      </c>
      <c r="B91" s="6" t="s">
        <v>71</v>
      </c>
      <c r="C91" s="29" t="s">
        <v>72</v>
      </c>
      <c r="D91" s="63">
        <f>+D73-D90</f>
        <v>0</v>
      </c>
    </row>
    <row r="92" spans="1:4">
      <c r="A92" s="94"/>
      <c r="B92" s="94"/>
      <c r="C92" s="94"/>
      <c r="D92" s="94"/>
    </row>
    <row r="93" spans="1:4">
      <c r="A93" s="94" t="s">
        <v>73</v>
      </c>
      <c r="B93" s="94"/>
      <c r="C93" s="94"/>
      <c r="D93" s="94"/>
    </row>
    <row r="94" spans="1:4" s="254" customFormat="1">
      <c r="A94" s="484" t="s">
        <v>555</v>
      </c>
      <c r="B94" s="484"/>
      <c r="C94" s="484"/>
      <c r="D94" s="484"/>
    </row>
    <row r="95" spans="1:4" ht="28.5" customHeight="1">
      <c r="A95" s="484" t="s">
        <v>538</v>
      </c>
      <c r="B95" s="484"/>
      <c r="C95" s="484"/>
      <c r="D95" s="484"/>
    </row>
    <row r="96" spans="1:4">
      <c r="A96" s="484" t="s">
        <v>496</v>
      </c>
      <c r="B96" s="484"/>
      <c r="C96" s="484"/>
      <c r="D96" s="484"/>
    </row>
    <row r="97" spans="1:4" ht="26.45" customHeight="1">
      <c r="A97" s="484" t="s">
        <v>539</v>
      </c>
      <c r="B97" s="484"/>
      <c r="C97" s="484"/>
      <c r="D97" s="484"/>
    </row>
    <row r="98" spans="1:4">
      <c r="A98" s="484" t="s">
        <v>540</v>
      </c>
      <c r="B98" s="484"/>
      <c r="C98" s="484"/>
      <c r="D98" s="484"/>
    </row>
    <row r="99" spans="1:4" ht="14.25">
      <c r="A99" s="488" t="s">
        <v>497</v>
      </c>
      <c r="B99" s="488"/>
      <c r="C99" s="488"/>
      <c r="D99" s="488"/>
    </row>
    <row r="100" spans="1:4" ht="14.25">
      <c r="A100" s="488" t="s">
        <v>498</v>
      </c>
      <c r="B100" s="488"/>
      <c r="C100" s="488"/>
      <c r="D100" s="488"/>
    </row>
    <row r="101" spans="1:4" ht="27.6" customHeight="1">
      <c r="A101" s="484" t="s">
        <v>499</v>
      </c>
      <c r="B101" s="484"/>
      <c r="C101" s="484"/>
      <c r="D101" s="484"/>
    </row>
    <row r="102" spans="1:4" s="254" customFormat="1">
      <c r="A102" s="484"/>
      <c r="B102" s="484"/>
      <c r="C102" s="484"/>
      <c r="D102" s="484"/>
    </row>
    <row r="103" spans="1:4">
      <c r="A103" s="421"/>
      <c r="B103" s="380"/>
      <c r="C103" s="380"/>
      <c r="D103" s="379" t="str">
        <f>'40.010'!$D$41</f>
        <v>Capital Adequacy Returns</v>
      </c>
    </row>
    <row r="104" spans="1:4">
      <c r="A104" s="94"/>
      <c r="B104" s="380"/>
      <c r="C104" s="380"/>
      <c r="D104" s="4" t="s">
        <v>488</v>
      </c>
    </row>
    <row r="105" spans="1:4" hidden="1"/>
    <row r="106" spans="1:4" hidden="1"/>
  </sheetData>
  <sheetProtection password="DF61" sheet="1" objects="1" scenarios="1"/>
  <mergeCells count="14">
    <mergeCell ref="A102:D102"/>
    <mergeCell ref="A96:D96"/>
    <mergeCell ref="A95:D95"/>
    <mergeCell ref="A1:D1"/>
    <mergeCell ref="A9:D9"/>
    <mergeCell ref="A11:C11"/>
    <mergeCell ref="A13:D13"/>
    <mergeCell ref="A38:D38"/>
    <mergeCell ref="A94:D94"/>
    <mergeCell ref="A97:D97"/>
    <mergeCell ref="A98:D98"/>
    <mergeCell ref="A99:D99"/>
    <mergeCell ref="A100:D100"/>
    <mergeCell ref="A101:D101"/>
  </mergeCells>
  <conditionalFormatting sqref="D76:D80">
    <cfRule type="cellIs" dxfId="5" priority="5" stopIfTrue="1" operator="lessThan">
      <formula>0</formula>
    </cfRule>
    <cfRule type="cellIs" dxfId="4" priority="6" stopIfTrue="1" operator="lessThan">
      <formula>0</formula>
    </cfRule>
  </conditionalFormatting>
  <conditionalFormatting sqref="D82:D89">
    <cfRule type="cellIs" dxfId="3" priority="3" stopIfTrue="1" operator="lessThan">
      <formula>0</formula>
    </cfRule>
    <cfRule type="cellIs" dxfId="2" priority="4" stopIfTrue="1" operator="lessThan">
      <formula>0</formula>
    </cfRule>
  </conditionalFormatting>
  <conditionalFormatting sqref="D81">
    <cfRule type="cellIs" dxfId="1" priority="1" stopIfTrue="1" operator="lessThan">
      <formula>0</formula>
    </cfRule>
    <cfRule type="cellIs" dxfId="0" priority="2" stopIfTrue="1" operator="lessThan">
      <formula>0</formula>
    </cfRule>
  </conditionalFormatting>
  <hyperlinks>
    <hyperlink ref="A1:D1" location="'40.010'!A1" display="'40.010'!A1"/>
  </hyperlinks>
  <printOptions horizontalCentered="1"/>
  <pageMargins left="0.51181102362204722" right="0.51181102362204722" top="0.98425196850393704" bottom="0.59055118110236227" header="0.59055118110236227" footer="0.59055118110236227"/>
  <pageSetup paperSize="5" scale="71" orientation="portrait" r:id="rId1"/>
  <headerFooter alignWithMargins="0"/>
  <rowBreaks count="1" manualBreakCount="1">
    <brk id="7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67"/>
  <sheetViews>
    <sheetView topLeftCell="A120" zoomScaleNormal="100" workbookViewId="0">
      <selection activeCell="A11" sqref="A11:F11"/>
    </sheetView>
  </sheetViews>
  <sheetFormatPr defaultColWidth="0" defaultRowHeight="12.75" zeroHeight="1"/>
  <cols>
    <col min="1" max="1" width="69.77734375" style="93" customWidth="1"/>
    <col min="2" max="2" width="8.77734375" style="93" customWidth="1"/>
    <col min="3" max="4" width="12.77734375" style="93" customWidth="1"/>
    <col min="5" max="5" width="2.77734375" style="93" customWidth="1"/>
    <col min="6" max="7" width="12.77734375" style="93" customWidth="1"/>
    <col min="8" max="16384" width="8.77734375" style="93" hidden="1"/>
  </cols>
  <sheetData>
    <row r="1" spans="1:7">
      <c r="A1" s="478" t="s">
        <v>381</v>
      </c>
      <c r="B1" s="479"/>
      <c r="C1" s="479"/>
      <c r="D1" s="479"/>
      <c r="E1" s="500"/>
      <c r="F1" s="500"/>
      <c r="G1" s="500"/>
    </row>
    <row r="2" spans="1:7">
      <c r="A2" s="94"/>
      <c r="B2" s="94"/>
      <c r="C2" s="94"/>
      <c r="D2" s="94"/>
      <c r="E2" s="96"/>
      <c r="F2" s="95"/>
      <c r="G2" s="414" t="s">
        <v>487</v>
      </c>
    </row>
    <row r="3" spans="1:7">
      <c r="A3" s="97" t="str">
        <f>Cover!$A$14</f>
        <v>Select Name of Insurer/ Financial Holding Company</v>
      </c>
      <c r="B3" s="98"/>
      <c r="C3" s="98"/>
      <c r="D3" s="94"/>
      <c r="E3" s="94"/>
      <c r="F3" s="94"/>
      <c r="G3" s="94"/>
    </row>
    <row r="4" spans="1:7">
      <c r="A4" s="99" t="s">
        <v>432</v>
      </c>
      <c r="B4" s="98"/>
      <c r="C4" s="94"/>
      <c r="D4" s="94"/>
      <c r="E4" s="94"/>
      <c r="F4" s="94"/>
      <c r="G4" s="94"/>
    </row>
    <row r="5" spans="1:7">
      <c r="A5" s="99"/>
      <c r="B5" s="98"/>
      <c r="C5" s="94"/>
      <c r="D5" s="94"/>
      <c r="E5" s="94"/>
      <c r="F5" s="94"/>
      <c r="G5" s="94"/>
    </row>
    <row r="6" spans="1:7">
      <c r="A6" s="99" t="s">
        <v>1</v>
      </c>
      <c r="B6" s="98"/>
      <c r="C6" s="94"/>
      <c r="D6" s="94"/>
      <c r="E6" s="94"/>
      <c r="F6" s="94"/>
      <c r="G6" s="94"/>
    </row>
    <row r="7" spans="1:7">
      <c r="A7" s="100" t="s">
        <v>433</v>
      </c>
      <c r="B7" s="101"/>
      <c r="C7" s="94"/>
      <c r="D7" s="94"/>
      <c r="E7" s="94"/>
      <c r="F7" s="12">
        <f>Cover!$A$23</f>
        <v>44196</v>
      </c>
      <c r="G7" s="94"/>
    </row>
    <row r="8" spans="1:7">
      <c r="A8" s="102"/>
      <c r="B8" s="98"/>
      <c r="C8" s="98"/>
      <c r="D8" s="94"/>
      <c r="E8" s="94"/>
      <c r="F8" s="94"/>
      <c r="G8" s="94"/>
    </row>
    <row r="9" spans="1:7">
      <c r="A9" s="485" t="s">
        <v>0</v>
      </c>
      <c r="B9" s="501"/>
      <c r="C9" s="501"/>
      <c r="D9" s="501"/>
      <c r="E9" s="501"/>
      <c r="F9" s="501"/>
      <c r="G9" s="94"/>
    </row>
    <row r="10" spans="1:7" s="267" customFormat="1">
      <c r="A10" s="502"/>
      <c r="B10" s="502"/>
      <c r="C10" s="502"/>
      <c r="D10" s="502"/>
      <c r="E10" s="502"/>
      <c r="F10" s="502"/>
      <c r="G10" s="98"/>
    </row>
    <row r="11" spans="1:7" s="267" customFormat="1">
      <c r="A11" s="502" t="s">
        <v>74</v>
      </c>
      <c r="B11" s="502"/>
      <c r="C11" s="502"/>
      <c r="D11" s="502"/>
      <c r="E11" s="502"/>
      <c r="F11" s="502"/>
      <c r="G11" s="98"/>
    </row>
    <row r="12" spans="1:7" ht="29.25" customHeight="1">
      <c r="A12" s="94"/>
      <c r="B12" s="94"/>
      <c r="C12" s="503" t="s">
        <v>75</v>
      </c>
      <c r="D12" s="504"/>
      <c r="E12" s="301"/>
      <c r="F12" s="505" t="s">
        <v>384</v>
      </c>
      <c r="G12" s="506"/>
    </row>
    <row r="13" spans="1:7" ht="38.25">
      <c r="A13" s="497" t="s">
        <v>305</v>
      </c>
      <c r="B13" s="65" t="s">
        <v>77</v>
      </c>
      <c r="C13" s="66" t="s">
        <v>135</v>
      </c>
      <c r="D13" s="66" t="s">
        <v>405</v>
      </c>
      <c r="E13" s="67"/>
      <c r="F13" s="66" t="s">
        <v>135</v>
      </c>
      <c r="G13" s="66" t="s">
        <v>406</v>
      </c>
    </row>
    <row r="14" spans="1:7">
      <c r="A14" s="498"/>
      <c r="B14" s="17" t="s">
        <v>14</v>
      </c>
      <c r="C14" s="68" t="s">
        <v>16</v>
      </c>
      <c r="D14" s="68" t="s">
        <v>18</v>
      </c>
      <c r="E14" s="69"/>
      <c r="F14" s="68" t="s">
        <v>48</v>
      </c>
      <c r="G14" s="68" t="s">
        <v>53</v>
      </c>
    </row>
    <row r="15" spans="1:7" s="254" customFormat="1">
      <c r="A15" s="499"/>
      <c r="B15" s="283"/>
      <c r="C15" s="66" t="s">
        <v>4</v>
      </c>
      <c r="D15" s="66"/>
      <c r="E15" s="67"/>
      <c r="F15" s="66" t="s">
        <v>4</v>
      </c>
      <c r="G15" s="66"/>
    </row>
    <row r="16" spans="1:7">
      <c r="A16" s="70" t="s">
        <v>386</v>
      </c>
      <c r="B16" s="71"/>
      <c r="C16" s="56"/>
      <c r="D16" s="56"/>
      <c r="E16" s="69"/>
      <c r="F16" s="56"/>
      <c r="G16" s="56"/>
    </row>
    <row r="17" spans="1:7">
      <c r="A17" s="5" t="s">
        <v>78</v>
      </c>
      <c r="B17" s="71">
        <v>2.5000000000000001E-3</v>
      </c>
      <c r="C17" s="72"/>
      <c r="D17" s="51">
        <f>+C17*B17</f>
        <v>0</v>
      </c>
      <c r="E17" s="69"/>
      <c r="F17" s="73"/>
      <c r="G17" s="51">
        <f>+B17*F17</f>
        <v>0</v>
      </c>
    </row>
    <row r="18" spans="1:7" ht="14.25">
      <c r="A18" s="74" t="s">
        <v>306</v>
      </c>
      <c r="B18" s="75">
        <v>2.5000000000000001E-3</v>
      </c>
      <c r="C18" s="72"/>
      <c r="D18" s="51">
        <f t="shared" ref="D18:D21" si="0">+C18*B18</f>
        <v>0</v>
      </c>
      <c r="E18" s="69"/>
      <c r="F18" s="73"/>
      <c r="G18" s="51">
        <f t="shared" ref="G18:G21" si="1">+B18*F18</f>
        <v>0</v>
      </c>
    </row>
    <row r="19" spans="1:7">
      <c r="A19" s="74" t="s">
        <v>79</v>
      </c>
      <c r="B19" s="75">
        <v>0.02</v>
      </c>
      <c r="C19" s="72"/>
      <c r="D19" s="51">
        <f t="shared" si="0"/>
        <v>0</v>
      </c>
      <c r="E19" s="69"/>
      <c r="F19" s="73"/>
      <c r="G19" s="51">
        <f t="shared" si="1"/>
        <v>0</v>
      </c>
    </row>
    <row r="20" spans="1:7">
      <c r="A20" s="74" t="s">
        <v>80</v>
      </c>
      <c r="B20" s="71">
        <v>0.15</v>
      </c>
      <c r="C20" s="73"/>
      <c r="D20" s="51">
        <f t="shared" si="0"/>
        <v>0</v>
      </c>
      <c r="E20" s="69"/>
      <c r="F20" s="73"/>
      <c r="G20" s="51">
        <f t="shared" si="1"/>
        <v>0</v>
      </c>
    </row>
    <row r="21" spans="1:7" s="254" customFormat="1">
      <c r="A21" s="74" t="s">
        <v>354</v>
      </c>
      <c r="B21" s="253">
        <v>0</v>
      </c>
      <c r="C21" s="73"/>
      <c r="D21" s="51">
        <f t="shared" si="0"/>
        <v>0</v>
      </c>
      <c r="E21" s="69"/>
      <c r="F21" s="73"/>
      <c r="G21" s="51">
        <f t="shared" si="1"/>
        <v>0</v>
      </c>
    </row>
    <row r="22" spans="1:7">
      <c r="A22" s="70" t="s">
        <v>387</v>
      </c>
      <c r="B22" s="71"/>
      <c r="C22" s="76">
        <f>SUM(C17:C21)</f>
        <v>0</v>
      </c>
      <c r="D22" s="76">
        <f>SUM(D17:D21)</f>
        <v>0</v>
      </c>
      <c r="E22" s="77"/>
      <c r="F22" s="76">
        <f>SUM(F17:F21)</f>
        <v>0</v>
      </c>
      <c r="G22" s="76">
        <f>SUM(G17:G21)</f>
        <v>0</v>
      </c>
    </row>
    <row r="23" spans="1:7">
      <c r="A23" s="489"/>
      <c r="B23" s="490"/>
      <c r="C23" s="490"/>
      <c r="D23" s="491"/>
      <c r="E23" s="69"/>
      <c r="F23" s="492"/>
      <c r="G23" s="493"/>
    </row>
    <row r="24" spans="1:7" ht="14.25">
      <c r="A24" s="70" t="s">
        <v>307</v>
      </c>
      <c r="B24" s="71"/>
      <c r="C24" s="56"/>
      <c r="D24" s="56"/>
      <c r="E24" s="69"/>
      <c r="F24" s="56"/>
      <c r="G24" s="56"/>
    </row>
    <row r="25" spans="1:7" ht="38.25">
      <c r="A25" s="5" t="s">
        <v>389</v>
      </c>
      <c r="B25" s="71"/>
      <c r="C25" s="56"/>
      <c r="D25" s="56"/>
      <c r="E25" s="69"/>
      <c r="F25" s="56"/>
      <c r="G25" s="56"/>
    </row>
    <row r="26" spans="1:7">
      <c r="A26" s="20" t="s">
        <v>320</v>
      </c>
      <c r="B26" s="71">
        <v>0</v>
      </c>
      <c r="C26" s="72"/>
      <c r="D26" s="51">
        <f>+C26*B26</f>
        <v>0</v>
      </c>
      <c r="E26" s="69"/>
      <c r="F26" s="72"/>
      <c r="G26" s="51">
        <f t="shared" ref="G26:G35" si="2">+B26*F26</f>
        <v>0</v>
      </c>
    </row>
    <row r="27" spans="1:7">
      <c r="A27" s="20" t="s">
        <v>385</v>
      </c>
      <c r="B27" s="71">
        <v>0</v>
      </c>
      <c r="C27" s="72"/>
      <c r="D27" s="51">
        <f t="shared" ref="D27:D35" si="3">+C27*B27</f>
        <v>0</v>
      </c>
      <c r="E27" s="69"/>
      <c r="F27" s="72"/>
      <c r="G27" s="51">
        <f t="shared" si="2"/>
        <v>0</v>
      </c>
    </row>
    <row r="28" spans="1:7">
      <c r="A28" s="20" t="s">
        <v>81</v>
      </c>
      <c r="B28" s="71">
        <v>5.0000000000000001E-3</v>
      </c>
      <c r="C28" s="72"/>
      <c r="D28" s="51">
        <f t="shared" si="3"/>
        <v>0</v>
      </c>
      <c r="E28" s="69"/>
      <c r="F28" s="73"/>
      <c r="G28" s="51">
        <f t="shared" si="2"/>
        <v>0</v>
      </c>
    </row>
    <row r="29" spans="1:7">
      <c r="A29" s="20" t="s">
        <v>82</v>
      </c>
      <c r="B29" s="71">
        <v>0.01</v>
      </c>
      <c r="C29" s="73"/>
      <c r="D29" s="51">
        <f t="shared" si="3"/>
        <v>0</v>
      </c>
      <c r="E29" s="69"/>
      <c r="F29" s="73"/>
      <c r="G29" s="51">
        <f t="shared" si="2"/>
        <v>0</v>
      </c>
    </row>
    <row r="30" spans="1:7">
      <c r="A30" s="20" t="s">
        <v>83</v>
      </c>
      <c r="B30" s="71">
        <v>0.03</v>
      </c>
      <c r="C30" s="73"/>
      <c r="D30" s="51">
        <f t="shared" si="3"/>
        <v>0</v>
      </c>
      <c r="E30" s="69"/>
      <c r="F30" s="73"/>
      <c r="G30" s="51">
        <f t="shared" si="2"/>
        <v>0</v>
      </c>
    </row>
    <row r="31" spans="1:7">
      <c r="A31" s="20" t="s">
        <v>84</v>
      </c>
      <c r="B31" s="71">
        <v>0.05</v>
      </c>
      <c r="C31" s="73"/>
      <c r="D31" s="51">
        <f t="shared" si="3"/>
        <v>0</v>
      </c>
      <c r="E31" s="69"/>
      <c r="F31" s="73"/>
      <c r="G31" s="51">
        <f t="shared" si="2"/>
        <v>0</v>
      </c>
    </row>
    <row r="32" spans="1:7">
      <c r="A32" s="20" t="s">
        <v>85</v>
      </c>
      <c r="B32" s="71">
        <v>0.1</v>
      </c>
      <c r="C32" s="73"/>
      <c r="D32" s="51">
        <f t="shared" si="3"/>
        <v>0</v>
      </c>
      <c r="E32" s="69"/>
      <c r="F32" s="73"/>
      <c r="G32" s="51">
        <f t="shared" si="2"/>
        <v>0</v>
      </c>
    </row>
    <row r="33" spans="1:7">
      <c r="A33" s="20" t="s">
        <v>86</v>
      </c>
      <c r="B33" s="71">
        <v>0.15</v>
      </c>
      <c r="C33" s="73"/>
      <c r="D33" s="51">
        <f t="shared" si="3"/>
        <v>0</v>
      </c>
      <c r="E33" s="69"/>
      <c r="F33" s="73"/>
      <c r="G33" s="51">
        <f t="shared" si="2"/>
        <v>0</v>
      </c>
    </row>
    <row r="34" spans="1:7">
      <c r="A34" s="20" t="s">
        <v>322</v>
      </c>
      <c r="B34" s="71">
        <v>0.1</v>
      </c>
      <c r="C34" s="73"/>
      <c r="D34" s="51">
        <f t="shared" si="3"/>
        <v>0</v>
      </c>
      <c r="E34" s="69"/>
      <c r="F34" s="73"/>
      <c r="G34" s="51">
        <f t="shared" si="2"/>
        <v>0</v>
      </c>
    </row>
    <row r="35" spans="1:7">
      <c r="A35" s="20" t="s">
        <v>87</v>
      </c>
      <c r="B35" s="71">
        <v>0.15</v>
      </c>
      <c r="C35" s="73"/>
      <c r="D35" s="51">
        <f t="shared" si="3"/>
        <v>0</v>
      </c>
      <c r="E35" s="69"/>
      <c r="F35" s="73"/>
      <c r="G35" s="51">
        <f t="shared" si="2"/>
        <v>0</v>
      </c>
    </row>
    <row r="36" spans="1:7" ht="14.25">
      <c r="A36" s="20" t="s">
        <v>321</v>
      </c>
      <c r="B36" s="71">
        <v>0.1</v>
      </c>
      <c r="C36" s="51">
        <f>+'40.051'!D164</f>
        <v>0</v>
      </c>
      <c r="D36" s="51">
        <f>+C36*B36</f>
        <v>0</v>
      </c>
      <c r="E36" s="69"/>
      <c r="F36" s="51">
        <f>+'40.051'!F164</f>
        <v>0</v>
      </c>
      <c r="G36" s="51">
        <f>+B36*F36</f>
        <v>0</v>
      </c>
    </row>
    <row r="37" spans="1:7">
      <c r="A37" s="18" t="s">
        <v>88</v>
      </c>
      <c r="B37" s="71"/>
      <c r="C37" s="76">
        <f>SUM(C26:C36)</f>
        <v>0</v>
      </c>
      <c r="D37" s="76">
        <f>SUM(D26:D36)</f>
        <v>0</v>
      </c>
      <c r="E37" s="69"/>
      <c r="F37" s="76">
        <f>SUM(F26:F36)</f>
        <v>0</v>
      </c>
      <c r="G37" s="76">
        <f>SUM(G26:G36)</f>
        <v>0</v>
      </c>
    </row>
    <row r="38" spans="1:7">
      <c r="A38" s="20"/>
      <c r="B38" s="71"/>
      <c r="C38" s="56"/>
      <c r="D38" s="56"/>
      <c r="E38" s="69"/>
      <c r="F38" s="56"/>
      <c r="G38" s="56"/>
    </row>
    <row r="39" spans="1:7" ht="14.25">
      <c r="A39" s="18" t="s">
        <v>308</v>
      </c>
      <c r="B39" s="71"/>
      <c r="C39" s="56"/>
      <c r="D39" s="56"/>
      <c r="E39" s="78"/>
      <c r="F39" s="56"/>
      <c r="G39" s="56"/>
    </row>
    <row r="40" spans="1:7">
      <c r="A40" s="20" t="s">
        <v>89</v>
      </c>
      <c r="B40" s="71"/>
      <c r="C40" s="73"/>
      <c r="D40" s="51">
        <f>+C40*B40</f>
        <v>0</v>
      </c>
      <c r="E40" s="69"/>
      <c r="F40" s="73"/>
      <c r="G40" s="51">
        <f>+B40*F40</f>
        <v>0</v>
      </c>
    </row>
    <row r="41" spans="1:7">
      <c r="A41" s="79"/>
      <c r="B41" s="80"/>
      <c r="C41" s="73"/>
      <c r="D41" s="51">
        <f>+C41*B41</f>
        <v>0</v>
      </c>
      <c r="E41" s="69"/>
      <c r="F41" s="73"/>
      <c r="G41" s="51">
        <f>+B41*F41</f>
        <v>0</v>
      </c>
    </row>
    <row r="42" spans="1:7">
      <c r="A42" s="79"/>
      <c r="B42" s="80"/>
      <c r="C42" s="73"/>
      <c r="D42" s="51">
        <f>+C42*B42</f>
        <v>0</v>
      </c>
      <c r="E42" s="69"/>
      <c r="F42" s="73"/>
      <c r="G42" s="51">
        <f>+B42*F42</f>
        <v>0</v>
      </c>
    </row>
    <row r="43" spans="1:7">
      <c r="A43" s="79"/>
      <c r="B43" s="80"/>
      <c r="C43" s="72"/>
      <c r="D43" s="51">
        <f>+C43*B43</f>
        <v>0</v>
      </c>
      <c r="E43" s="69"/>
      <c r="F43" s="73"/>
      <c r="G43" s="51">
        <f>+B43*F43</f>
        <v>0</v>
      </c>
    </row>
    <row r="44" spans="1:7">
      <c r="A44" s="18" t="s">
        <v>90</v>
      </c>
      <c r="B44" s="71"/>
      <c r="C44" s="76">
        <f>SUM(C40:C43)</f>
        <v>0</v>
      </c>
      <c r="D44" s="76">
        <f>SUM(D40:D43)</f>
        <v>0</v>
      </c>
      <c r="E44" s="69"/>
      <c r="F44" s="76">
        <f>SUM(F40:F43)</f>
        <v>0</v>
      </c>
      <c r="G44" s="76">
        <f>SUM(G40:G43)</f>
        <v>0</v>
      </c>
    </row>
    <row r="45" spans="1:7">
      <c r="A45" s="489"/>
      <c r="B45" s="490"/>
      <c r="C45" s="490"/>
      <c r="D45" s="491"/>
      <c r="E45" s="81"/>
      <c r="F45" s="56"/>
      <c r="G45" s="56"/>
    </row>
    <row r="46" spans="1:7">
      <c r="A46" s="18" t="s">
        <v>324</v>
      </c>
      <c r="B46" s="71"/>
      <c r="C46" s="76">
        <f>+C37+C44</f>
        <v>0</v>
      </c>
      <c r="D46" s="76">
        <f>+D37+D44</f>
        <v>0</v>
      </c>
      <c r="E46" s="77"/>
      <c r="F46" s="76">
        <f>+F37+F44</f>
        <v>0</v>
      </c>
      <c r="G46" s="76">
        <f>+G37+G44</f>
        <v>0</v>
      </c>
    </row>
    <row r="47" spans="1:7">
      <c r="A47" s="18"/>
      <c r="B47" s="82"/>
      <c r="C47" s="56"/>
      <c r="D47" s="56"/>
      <c r="E47" s="69"/>
      <c r="F47" s="56"/>
      <c r="G47" s="56"/>
    </row>
    <row r="48" spans="1:7" ht="14.25">
      <c r="A48" s="18" t="s">
        <v>323</v>
      </c>
      <c r="B48" s="82"/>
      <c r="C48" s="56"/>
      <c r="D48" s="56"/>
      <c r="E48" s="69"/>
      <c r="F48" s="56"/>
      <c r="G48" s="56"/>
    </row>
    <row r="49" spans="1:7">
      <c r="A49" s="20" t="s">
        <v>81</v>
      </c>
      <c r="B49" s="71">
        <v>5.0000000000000001E-3</v>
      </c>
      <c r="C49" s="72"/>
      <c r="D49" s="51">
        <f t="shared" ref="D49:D55" si="4">+C49*B49</f>
        <v>0</v>
      </c>
      <c r="E49" s="69"/>
      <c r="F49" s="72"/>
      <c r="G49" s="51">
        <f t="shared" ref="G49:G56" si="5">+B49*F49</f>
        <v>0</v>
      </c>
    </row>
    <row r="50" spans="1:7">
      <c r="A50" s="20" t="s">
        <v>82</v>
      </c>
      <c r="B50" s="71">
        <v>0.02</v>
      </c>
      <c r="C50" s="72"/>
      <c r="D50" s="51">
        <f t="shared" si="4"/>
        <v>0</v>
      </c>
      <c r="E50" s="69"/>
      <c r="F50" s="72"/>
      <c r="G50" s="51">
        <f t="shared" si="5"/>
        <v>0</v>
      </c>
    </row>
    <row r="51" spans="1:7">
      <c r="A51" s="20" t="s">
        <v>83</v>
      </c>
      <c r="B51" s="71">
        <v>0.03</v>
      </c>
      <c r="C51" s="72"/>
      <c r="D51" s="51">
        <f t="shared" si="4"/>
        <v>0</v>
      </c>
      <c r="E51" s="69"/>
      <c r="F51" s="72"/>
      <c r="G51" s="51">
        <f t="shared" si="5"/>
        <v>0</v>
      </c>
    </row>
    <row r="52" spans="1:7">
      <c r="A52" s="20" t="s">
        <v>84</v>
      </c>
      <c r="B52" s="71">
        <v>0.1</v>
      </c>
      <c r="C52" s="72"/>
      <c r="D52" s="51">
        <f t="shared" si="4"/>
        <v>0</v>
      </c>
      <c r="E52" s="69"/>
      <c r="F52" s="72"/>
      <c r="G52" s="51">
        <f t="shared" si="5"/>
        <v>0</v>
      </c>
    </row>
    <row r="53" spans="1:7">
      <c r="A53" s="20" t="s">
        <v>85</v>
      </c>
      <c r="B53" s="71">
        <v>0.15</v>
      </c>
      <c r="C53" s="72"/>
      <c r="D53" s="51">
        <f t="shared" si="4"/>
        <v>0</v>
      </c>
      <c r="E53" s="69"/>
      <c r="F53" s="72"/>
      <c r="G53" s="51">
        <f t="shared" si="5"/>
        <v>0</v>
      </c>
    </row>
    <row r="54" spans="1:7">
      <c r="A54" s="20" t="s">
        <v>86</v>
      </c>
      <c r="B54" s="71">
        <v>0.2</v>
      </c>
      <c r="C54" s="72"/>
      <c r="D54" s="51">
        <f t="shared" si="4"/>
        <v>0</v>
      </c>
      <c r="E54" s="69"/>
      <c r="F54" s="72"/>
      <c r="G54" s="51">
        <f t="shared" si="5"/>
        <v>0</v>
      </c>
    </row>
    <row r="55" spans="1:7">
      <c r="A55" s="20" t="s">
        <v>91</v>
      </c>
      <c r="B55" s="71">
        <v>0.02</v>
      </c>
      <c r="C55" s="72"/>
      <c r="D55" s="51">
        <f t="shared" si="4"/>
        <v>0</v>
      </c>
      <c r="E55" s="69"/>
      <c r="F55" s="72"/>
      <c r="G55" s="51">
        <f t="shared" si="5"/>
        <v>0</v>
      </c>
    </row>
    <row r="56" spans="1:7">
      <c r="A56" s="20" t="s">
        <v>92</v>
      </c>
      <c r="B56" s="71">
        <v>0.2</v>
      </c>
      <c r="C56" s="72"/>
      <c r="D56" s="51">
        <f>+C56*B56</f>
        <v>0</v>
      </c>
      <c r="E56" s="69"/>
      <c r="F56" s="72"/>
      <c r="G56" s="51">
        <f t="shared" si="5"/>
        <v>0</v>
      </c>
    </row>
    <row r="57" spans="1:7">
      <c r="A57" s="18" t="s">
        <v>93</v>
      </c>
      <c r="B57" s="71"/>
      <c r="C57" s="76">
        <f>SUM(C49:C56)</f>
        <v>0</v>
      </c>
      <c r="D57" s="76">
        <f>SUM(D49:D56)</f>
        <v>0</v>
      </c>
      <c r="E57" s="77"/>
      <c r="F57" s="76">
        <f>SUM(F49:F56)</f>
        <v>0</v>
      </c>
      <c r="G57" s="76">
        <f>SUM(G49:G56)</f>
        <v>0</v>
      </c>
    </row>
    <row r="58" spans="1:7">
      <c r="A58" s="18"/>
      <c r="B58" s="82"/>
      <c r="C58" s="56"/>
      <c r="D58" s="56"/>
      <c r="E58" s="69"/>
      <c r="F58" s="56"/>
      <c r="G58" s="56"/>
    </row>
    <row r="59" spans="1:7">
      <c r="A59" s="18" t="s">
        <v>94</v>
      </c>
      <c r="B59" s="82"/>
      <c r="C59" s="56"/>
      <c r="D59" s="56"/>
      <c r="E59" s="69"/>
      <c r="F59" s="56"/>
      <c r="G59" s="56"/>
    </row>
    <row r="60" spans="1:7" ht="14.25">
      <c r="A60" s="20" t="s">
        <v>309</v>
      </c>
      <c r="B60" s="82"/>
      <c r="C60" s="56"/>
      <c r="D60" s="56"/>
      <c r="E60" s="69"/>
      <c r="F60" s="56"/>
      <c r="G60" s="56"/>
    </row>
    <row r="61" spans="1:7">
      <c r="A61" s="84"/>
      <c r="B61" s="85"/>
      <c r="C61" s="72"/>
      <c r="D61" s="51">
        <f>+C61*B61</f>
        <v>0</v>
      </c>
      <c r="E61" s="69"/>
      <c r="F61" s="72"/>
      <c r="G61" s="51">
        <f>+B61*F61</f>
        <v>0</v>
      </c>
    </row>
    <row r="62" spans="1:7">
      <c r="A62" s="59"/>
      <c r="B62" s="85"/>
      <c r="C62" s="72"/>
      <c r="D62" s="51">
        <f>+C62*B62</f>
        <v>0</v>
      </c>
      <c r="E62" s="69"/>
      <c r="F62" s="72"/>
      <c r="G62" s="51">
        <f>+B62*F62</f>
        <v>0</v>
      </c>
    </row>
    <row r="63" spans="1:7">
      <c r="A63" s="18" t="s">
        <v>95</v>
      </c>
      <c r="B63" s="71"/>
      <c r="C63" s="76">
        <f>SUM(C61:C62)</f>
        <v>0</v>
      </c>
      <c r="D63" s="76">
        <f>SUM(D61:D62)</f>
        <v>0</v>
      </c>
      <c r="E63" s="69"/>
      <c r="F63" s="76">
        <f>SUM(F61:F62)</f>
        <v>0</v>
      </c>
      <c r="G63" s="76">
        <f>SUM(G61:G62)</f>
        <v>0</v>
      </c>
    </row>
    <row r="64" spans="1:7">
      <c r="A64" s="18"/>
      <c r="B64" s="71"/>
      <c r="C64" s="56"/>
      <c r="D64" s="56"/>
      <c r="E64" s="69"/>
      <c r="F64" s="56"/>
      <c r="G64" s="56"/>
    </row>
    <row r="65" spans="1:7">
      <c r="A65" s="18" t="s">
        <v>328</v>
      </c>
      <c r="B65" s="71"/>
      <c r="C65" s="56"/>
      <c r="D65" s="56"/>
      <c r="E65" s="69"/>
      <c r="F65" s="56"/>
      <c r="G65" s="56"/>
    </row>
    <row r="66" spans="1:7">
      <c r="A66" s="18" t="s">
        <v>329</v>
      </c>
      <c r="B66" s="71"/>
      <c r="C66" s="56"/>
      <c r="D66" s="56"/>
      <c r="E66" s="69"/>
      <c r="F66" s="56"/>
      <c r="G66" s="56"/>
    </row>
    <row r="67" spans="1:7">
      <c r="A67" s="20" t="s">
        <v>330</v>
      </c>
      <c r="B67" s="253"/>
      <c r="C67" s="56"/>
      <c r="D67" s="56"/>
      <c r="E67" s="77"/>
      <c r="F67" s="56"/>
      <c r="G67" s="56"/>
    </row>
    <row r="68" spans="1:7" s="254" customFormat="1">
      <c r="A68" s="269"/>
      <c r="B68" s="80"/>
      <c r="C68" s="72"/>
      <c r="D68" s="51">
        <f t="shared" ref="D68:D85" si="6">+C68*B68</f>
        <v>0</v>
      </c>
      <c r="E68" s="77"/>
      <c r="F68" s="72"/>
      <c r="G68" s="51">
        <f t="shared" ref="G68:G85" si="7">+B68*F68</f>
        <v>0</v>
      </c>
    </row>
    <row r="69" spans="1:7" s="254" customFormat="1">
      <c r="A69" s="269"/>
      <c r="B69" s="80"/>
      <c r="C69" s="72"/>
      <c r="D69" s="51">
        <f t="shared" si="6"/>
        <v>0</v>
      </c>
      <c r="E69" s="77"/>
      <c r="F69" s="72"/>
      <c r="G69" s="51">
        <f t="shared" si="7"/>
        <v>0</v>
      </c>
    </row>
    <row r="70" spans="1:7" s="254" customFormat="1">
      <c r="A70" s="269"/>
      <c r="B70" s="80"/>
      <c r="C70" s="72"/>
      <c r="D70" s="51">
        <f t="shared" si="6"/>
        <v>0</v>
      </c>
      <c r="E70" s="77"/>
      <c r="F70" s="72"/>
      <c r="G70" s="51">
        <f t="shared" si="7"/>
        <v>0</v>
      </c>
    </row>
    <row r="71" spans="1:7" ht="14.25" customHeight="1">
      <c r="A71" s="260" t="s">
        <v>390</v>
      </c>
      <c r="B71" s="253"/>
      <c r="C71" s="56"/>
      <c r="D71" s="56"/>
      <c r="E71" s="246"/>
      <c r="F71" s="56"/>
      <c r="G71" s="56"/>
    </row>
    <row r="72" spans="1:7" s="254" customFormat="1" ht="14.25" customHeight="1">
      <c r="A72" s="268" t="s">
        <v>125</v>
      </c>
      <c r="B72" s="261">
        <v>0.1</v>
      </c>
      <c r="C72" s="72"/>
      <c r="D72" s="51">
        <f t="shared" si="6"/>
        <v>0</v>
      </c>
      <c r="E72" s="246"/>
      <c r="F72" s="72"/>
      <c r="G72" s="51">
        <f t="shared" si="7"/>
        <v>0</v>
      </c>
    </row>
    <row r="73" spans="1:7" s="254" customFormat="1" ht="14.25" customHeight="1">
      <c r="A73" s="268" t="s">
        <v>126</v>
      </c>
      <c r="B73" s="261">
        <v>0.05</v>
      </c>
      <c r="C73" s="72"/>
      <c r="D73" s="51">
        <f t="shared" si="6"/>
        <v>0</v>
      </c>
      <c r="E73" s="246"/>
      <c r="F73" s="72"/>
      <c r="G73" s="51">
        <f t="shared" si="7"/>
        <v>0</v>
      </c>
    </row>
    <row r="74" spans="1:7" s="254" customFormat="1" ht="14.25" customHeight="1">
      <c r="A74" s="268" t="s">
        <v>127</v>
      </c>
      <c r="B74" s="261">
        <v>0.35</v>
      </c>
      <c r="C74" s="72"/>
      <c r="D74" s="51">
        <f t="shared" si="6"/>
        <v>0</v>
      </c>
      <c r="E74" s="246"/>
      <c r="F74" s="72"/>
      <c r="G74" s="51">
        <f t="shared" si="7"/>
        <v>0</v>
      </c>
    </row>
    <row r="75" spans="1:7" s="254" customFormat="1" ht="14.25" customHeight="1">
      <c r="A75" s="268" t="s">
        <v>44</v>
      </c>
      <c r="B75" s="261">
        <v>0.15</v>
      </c>
      <c r="C75" s="72"/>
      <c r="D75" s="51">
        <f t="shared" si="6"/>
        <v>0</v>
      </c>
      <c r="E75" s="246"/>
      <c r="F75" s="72"/>
      <c r="G75" s="51">
        <f t="shared" si="7"/>
        <v>0</v>
      </c>
    </row>
    <row r="76" spans="1:7" ht="14.25">
      <c r="A76" s="260" t="s">
        <v>352</v>
      </c>
      <c r="B76" s="253"/>
      <c r="C76" s="56"/>
      <c r="D76" s="56"/>
      <c r="E76" s="69"/>
      <c r="F76" s="56"/>
      <c r="G76" s="56"/>
    </row>
    <row r="77" spans="1:7" s="254" customFormat="1">
      <c r="A77" s="268" t="s">
        <v>81</v>
      </c>
      <c r="B77" s="261">
        <v>5.0000000000000001E-3</v>
      </c>
      <c r="C77" s="72"/>
      <c r="D77" s="51">
        <f t="shared" si="6"/>
        <v>0</v>
      </c>
      <c r="E77" s="69"/>
      <c r="F77" s="72"/>
      <c r="G77" s="51">
        <f t="shared" si="7"/>
        <v>0</v>
      </c>
    </row>
    <row r="78" spans="1:7" s="254" customFormat="1">
      <c r="A78" s="268" t="s">
        <v>82</v>
      </c>
      <c r="B78" s="261">
        <v>0.01</v>
      </c>
      <c r="C78" s="72"/>
      <c r="D78" s="51">
        <f t="shared" si="6"/>
        <v>0</v>
      </c>
      <c r="E78" s="69"/>
      <c r="F78" s="72"/>
      <c r="G78" s="51">
        <f t="shared" si="7"/>
        <v>0</v>
      </c>
    </row>
    <row r="79" spans="1:7" s="254" customFormat="1">
      <c r="A79" s="268" t="s">
        <v>83</v>
      </c>
      <c r="B79" s="261">
        <v>0.03</v>
      </c>
      <c r="C79" s="72"/>
      <c r="D79" s="51">
        <f t="shared" si="6"/>
        <v>0</v>
      </c>
      <c r="E79" s="69"/>
      <c r="F79" s="72"/>
      <c r="G79" s="51">
        <f t="shared" si="7"/>
        <v>0</v>
      </c>
    </row>
    <row r="80" spans="1:7" s="254" customFormat="1">
      <c r="A80" s="268" t="s">
        <v>84</v>
      </c>
      <c r="B80" s="261">
        <v>0.05</v>
      </c>
      <c r="C80" s="72"/>
      <c r="D80" s="51">
        <f t="shared" si="6"/>
        <v>0</v>
      </c>
      <c r="E80" s="69"/>
      <c r="F80" s="72"/>
      <c r="G80" s="51">
        <f t="shared" si="7"/>
        <v>0</v>
      </c>
    </row>
    <row r="81" spans="1:7" s="254" customFormat="1">
      <c r="A81" s="268" t="s">
        <v>85</v>
      </c>
      <c r="B81" s="261">
        <v>0.1</v>
      </c>
      <c r="C81" s="72"/>
      <c r="D81" s="51">
        <f t="shared" si="6"/>
        <v>0</v>
      </c>
      <c r="E81" s="69"/>
      <c r="F81" s="72"/>
      <c r="G81" s="51">
        <f t="shared" si="7"/>
        <v>0</v>
      </c>
    </row>
    <row r="82" spans="1:7" s="254" customFormat="1">
      <c r="A82" s="268" t="s">
        <v>86</v>
      </c>
      <c r="B82" s="261">
        <v>0.15</v>
      </c>
      <c r="C82" s="72"/>
      <c r="D82" s="51">
        <f t="shared" si="6"/>
        <v>0</v>
      </c>
      <c r="E82" s="69"/>
      <c r="F82" s="72"/>
      <c r="G82" s="51">
        <f t="shared" si="7"/>
        <v>0</v>
      </c>
    </row>
    <row r="83" spans="1:7" s="254" customFormat="1">
      <c r="A83" s="268" t="s">
        <v>322</v>
      </c>
      <c r="B83" s="261">
        <v>0.1</v>
      </c>
      <c r="C83" s="72"/>
      <c r="D83" s="51">
        <f t="shared" si="6"/>
        <v>0</v>
      </c>
      <c r="E83" s="69"/>
      <c r="F83" s="72"/>
      <c r="G83" s="51">
        <f t="shared" si="7"/>
        <v>0</v>
      </c>
    </row>
    <row r="84" spans="1:7" s="254" customFormat="1">
      <c r="A84" s="268" t="s">
        <v>87</v>
      </c>
      <c r="B84" s="261">
        <v>0.15</v>
      </c>
      <c r="C84" s="72"/>
      <c r="D84" s="51">
        <f t="shared" si="6"/>
        <v>0</v>
      </c>
      <c r="E84" s="69"/>
      <c r="F84" s="72"/>
      <c r="G84" s="51">
        <f t="shared" si="7"/>
        <v>0</v>
      </c>
    </row>
    <row r="85" spans="1:7">
      <c r="A85" s="20" t="s">
        <v>351</v>
      </c>
      <c r="B85" s="71">
        <v>0.2</v>
      </c>
      <c r="C85" s="73"/>
      <c r="D85" s="51">
        <f t="shared" si="6"/>
        <v>0</v>
      </c>
      <c r="E85" s="69"/>
      <c r="F85" s="72"/>
      <c r="G85" s="51">
        <f t="shared" si="7"/>
        <v>0</v>
      </c>
    </row>
    <row r="86" spans="1:7">
      <c r="A86" s="251" t="s">
        <v>96</v>
      </c>
      <c r="B86" s="71"/>
      <c r="C86" s="76">
        <f>SUM(C67:C85)</f>
        <v>0</v>
      </c>
      <c r="D86" s="76">
        <f>SUM(D67:D85)</f>
        <v>0</v>
      </c>
      <c r="E86" s="69"/>
      <c r="F86" s="76">
        <f>SUM(F67:F85)</f>
        <v>0</v>
      </c>
      <c r="G86" s="76">
        <f>SUM(G67:G85)</f>
        <v>0</v>
      </c>
    </row>
    <row r="87" spans="1:7">
      <c r="A87" s="489"/>
      <c r="B87" s="490"/>
      <c r="C87" s="490"/>
      <c r="D87" s="491"/>
      <c r="E87" s="69"/>
      <c r="F87" s="492"/>
      <c r="G87" s="493"/>
    </row>
    <row r="88" spans="1:7">
      <c r="A88" s="86" t="s">
        <v>97</v>
      </c>
      <c r="B88" s="44"/>
      <c r="C88" s="76">
        <f>+C46+C57+C63+C86</f>
        <v>0</v>
      </c>
      <c r="D88" s="76">
        <f>+D46+D57+D63+D86</f>
        <v>0</v>
      </c>
      <c r="E88" s="69"/>
      <c r="F88" s="76">
        <f>+F46+F57+F63+F86</f>
        <v>0</v>
      </c>
      <c r="G88" s="76">
        <f>+G46+G57+G63+G86</f>
        <v>0</v>
      </c>
    </row>
    <row r="89" spans="1:7">
      <c r="A89" s="489"/>
      <c r="B89" s="490"/>
      <c r="C89" s="490"/>
      <c r="D89" s="491"/>
      <c r="E89" s="81"/>
      <c r="F89" s="492"/>
      <c r="G89" s="493"/>
    </row>
    <row r="90" spans="1:7">
      <c r="A90" s="86" t="s">
        <v>98</v>
      </c>
      <c r="B90" s="71"/>
      <c r="C90" s="56"/>
      <c r="D90" s="56"/>
      <c r="E90" s="69"/>
      <c r="F90" s="56"/>
      <c r="G90" s="56"/>
    </row>
    <row r="91" spans="1:7" ht="14.25">
      <c r="A91" s="250" t="s">
        <v>568</v>
      </c>
      <c r="B91" s="71">
        <v>0</v>
      </c>
      <c r="C91" s="73"/>
      <c r="D91" s="51">
        <f t="shared" ref="D91:D96" si="8">+C91*B91</f>
        <v>0</v>
      </c>
      <c r="E91" s="69"/>
      <c r="F91" s="72">
        <v>0</v>
      </c>
      <c r="G91" s="51">
        <f t="shared" ref="G91:G96" si="9">+B91*F91</f>
        <v>0</v>
      </c>
    </row>
    <row r="92" spans="1:7">
      <c r="A92" s="250" t="s">
        <v>333</v>
      </c>
      <c r="B92" s="71">
        <v>0</v>
      </c>
      <c r="C92" s="73"/>
      <c r="D92" s="51">
        <f t="shared" si="8"/>
        <v>0</v>
      </c>
      <c r="E92" s="69"/>
      <c r="F92" s="72">
        <v>0</v>
      </c>
      <c r="G92" s="51">
        <f t="shared" si="9"/>
        <v>0</v>
      </c>
    </row>
    <row r="93" spans="1:7">
      <c r="A93" s="250" t="s">
        <v>334</v>
      </c>
      <c r="B93" s="253">
        <v>0</v>
      </c>
      <c r="C93" s="73"/>
      <c r="D93" s="51">
        <f t="shared" si="8"/>
        <v>0</v>
      </c>
      <c r="E93" s="69"/>
      <c r="F93" s="72">
        <v>0</v>
      </c>
      <c r="G93" s="51">
        <f t="shared" si="9"/>
        <v>0</v>
      </c>
    </row>
    <row r="94" spans="1:7" ht="14.25">
      <c r="A94" s="6" t="s">
        <v>558</v>
      </c>
      <c r="B94" s="71">
        <v>0</v>
      </c>
      <c r="C94" s="72"/>
      <c r="D94" s="51">
        <f t="shared" si="8"/>
        <v>0</v>
      </c>
      <c r="E94" s="69"/>
      <c r="F94" s="73">
        <v>0</v>
      </c>
      <c r="G94" s="51">
        <f t="shared" si="9"/>
        <v>0</v>
      </c>
    </row>
    <row r="95" spans="1:7">
      <c r="A95" s="6" t="s">
        <v>99</v>
      </c>
      <c r="B95" s="71">
        <v>0</v>
      </c>
      <c r="C95" s="73"/>
      <c r="D95" s="51">
        <f t="shared" si="8"/>
        <v>0</v>
      </c>
      <c r="E95" s="77"/>
      <c r="F95" s="72">
        <v>0</v>
      </c>
      <c r="G95" s="51">
        <f t="shared" si="9"/>
        <v>0</v>
      </c>
    </row>
    <row r="96" spans="1:7">
      <c r="A96" s="6" t="s">
        <v>100</v>
      </c>
      <c r="B96" s="71">
        <v>5.0000000000000001E-3</v>
      </c>
      <c r="C96" s="73"/>
      <c r="D96" s="51">
        <f t="shared" si="8"/>
        <v>0</v>
      </c>
      <c r="E96" s="69"/>
      <c r="F96" s="73">
        <v>0</v>
      </c>
      <c r="G96" s="51">
        <f t="shared" si="9"/>
        <v>0</v>
      </c>
    </row>
    <row r="97" spans="1:7">
      <c r="A97" s="250" t="s">
        <v>101</v>
      </c>
      <c r="B97" s="261"/>
      <c r="C97" s="262"/>
      <c r="D97" s="262"/>
      <c r="E97" s="69"/>
      <c r="F97" s="262"/>
      <c r="G97" s="262"/>
    </row>
    <row r="98" spans="1:7">
      <c r="A98" s="20" t="s">
        <v>81</v>
      </c>
      <c r="B98" s="87">
        <v>5.0000000000000001E-3</v>
      </c>
      <c r="C98" s="73"/>
      <c r="D98" s="51">
        <f t="shared" ref="D98:D104" si="10">+C98*B98</f>
        <v>0</v>
      </c>
      <c r="E98" s="69"/>
      <c r="F98" s="72">
        <v>0</v>
      </c>
      <c r="G98" s="51">
        <f t="shared" ref="G98:G104" si="11">+B98*F98</f>
        <v>0</v>
      </c>
    </row>
    <row r="99" spans="1:7">
      <c r="A99" s="20" t="s">
        <v>82</v>
      </c>
      <c r="B99" s="87">
        <v>0.02</v>
      </c>
      <c r="C99" s="73"/>
      <c r="D99" s="51">
        <f t="shared" si="10"/>
        <v>0</v>
      </c>
      <c r="E99" s="69"/>
      <c r="F99" s="73">
        <v>0</v>
      </c>
      <c r="G99" s="51">
        <f t="shared" si="11"/>
        <v>0</v>
      </c>
    </row>
    <row r="100" spans="1:7">
      <c r="A100" s="20" t="s">
        <v>83</v>
      </c>
      <c r="B100" s="87">
        <v>0.03</v>
      </c>
      <c r="C100" s="73"/>
      <c r="D100" s="51">
        <f t="shared" si="10"/>
        <v>0</v>
      </c>
      <c r="E100" s="69"/>
      <c r="F100" s="73">
        <v>0</v>
      </c>
      <c r="G100" s="51">
        <f t="shared" si="11"/>
        <v>0</v>
      </c>
    </row>
    <row r="101" spans="1:7">
      <c r="A101" s="20" t="s">
        <v>84</v>
      </c>
      <c r="B101" s="87">
        <v>0.1</v>
      </c>
      <c r="C101" s="73"/>
      <c r="D101" s="51">
        <f t="shared" si="10"/>
        <v>0</v>
      </c>
      <c r="E101" s="69"/>
      <c r="F101" s="73">
        <v>0</v>
      </c>
      <c r="G101" s="51">
        <f t="shared" si="11"/>
        <v>0</v>
      </c>
    </row>
    <row r="102" spans="1:7">
      <c r="A102" s="20" t="s">
        <v>85</v>
      </c>
      <c r="B102" s="87">
        <v>0.15</v>
      </c>
      <c r="C102" s="73"/>
      <c r="D102" s="51">
        <f t="shared" si="10"/>
        <v>0</v>
      </c>
      <c r="E102" s="69"/>
      <c r="F102" s="73">
        <v>0</v>
      </c>
      <c r="G102" s="51">
        <f t="shared" si="11"/>
        <v>0</v>
      </c>
    </row>
    <row r="103" spans="1:7">
      <c r="A103" s="20" t="s">
        <v>86</v>
      </c>
      <c r="B103" s="87">
        <v>0.15</v>
      </c>
      <c r="C103" s="73"/>
      <c r="D103" s="51">
        <f t="shared" si="10"/>
        <v>0</v>
      </c>
      <c r="E103" s="69"/>
      <c r="F103" s="73">
        <v>0</v>
      </c>
      <c r="G103" s="51">
        <f t="shared" si="11"/>
        <v>0</v>
      </c>
    </row>
    <row r="104" spans="1:7">
      <c r="A104" s="20" t="s">
        <v>102</v>
      </c>
      <c r="B104" s="88">
        <v>0.2</v>
      </c>
      <c r="C104" s="73"/>
      <c r="D104" s="51">
        <f t="shared" si="10"/>
        <v>0</v>
      </c>
      <c r="E104" s="69"/>
      <c r="F104" s="73">
        <v>0</v>
      </c>
      <c r="G104" s="51">
        <f t="shared" si="11"/>
        <v>0</v>
      </c>
    </row>
    <row r="105" spans="1:7">
      <c r="A105" s="70" t="s">
        <v>103</v>
      </c>
      <c r="B105" s="71"/>
      <c r="C105" s="76">
        <f>SUM(C91:C104)</f>
        <v>0</v>
      </c>
      <c r="D105" s="76">
        <f>SUM(D91:D104)</f>
        <v>0</v>
      </c>
      <c r="E105" s="81"/>
      <c r="F105" s="76">
        <f>SUM(F91:F104)</f>
        <v>0</v>
      </c>
      <c r="G105" s="76">
        <f>SUM(G91:G104)</f>
        <v>0</v>
      </c>
    </row>
    <row r="106" spans="1:7">
      <c r="A106" s="18"/>
      <c r="B106" s="71"/>
      <c r="C106" s="56"/>
      <c r="D106" s="56"/>
      <c r="E106" s="69"/>
      <c r="F106" s="56"/>
      <c r="G106" s="56"/>
    </row>
    <row r="107" spans="1:7">
      <c r="A107" s="18" t="s">
        <v>104</v>
      </c>
      <c r="B107" s="82"/>
      <c r="C107" s="56"/>
      <c r="D107" s="56"/>
      <c r="E107" s="69"/>
      <c r="F107" s="56"/>
      <c r="G107" s="56"/>
    </row>
    <row r="108" spans="1:7">
      <c r="A108" s="6" t="s">
        <v>434</v>
      </c>
      <c r="B108" s="71">
        <v>0.02</v>
      </c>
      <c r="C108" s="73"/>
      <c r="D108" s="51">
        <f>+C108*B108</f>
        <v>0</v>
      </c>
      <c r="E108" s="69"/>
      <c r="F108" s="73"/>
      <c r="G108" s="51">
        <f>+B108*F108</f>
        <v>0</v>
      </c>
    </row>
    <row r="109" spans="1:7">
      <c r="A109" s="6" t="s">
        <v>435</v>
      </c>
      <c r="B109" s="71">
        <v>0.04</v>
      </c>
      <c r="C109" s="73"/>
      <c r="D109" s="51">
        <f>+C109*B109</f>
        <v>0</v>
      </c>
      <c r="E109" s="69"/>
      <c r="F109" s="73"/>
      <c r="G109" s="51">
        <f t="shared" ref="G109:G112" si="12">+B109*F109</f>
        <v>0</v>
      </c>
    </row>
    <row r="110" spans="1:7">
      <c r="A110" s="20" t="s">
        <v>436</v>
      </c>
      <c r="B110" s="71">
        <v>0.1</v>
      </c>
      <c r="C110" s="73"/>
      <c r="D110" s="51">
        <f>+C110*B110</f>
        <v>0</v>
      </c>
      <c r="E110" s="69"/>
      <c r="F110" s="73"/>
      <c r="G110" s="51">
        <f t="shared" si="12"/>
        <v>0</v>
      </c>
    </row>
    <row r="111" spans="1:7">
      <c r="A111" s="20" t="s">
        <v>437</v>
      </c>
      <c r="B111" s="71">
        <v>0.2</v>
      </c>
      <c r="C111" s="73"/>
      <c r="D111" s="51">
        <f>+C111*B111</f>
        <v>0</v>
      </c>
      <c r="E111" s="69"/>
      <c r="F111" s="73"/>
      <c r="G111" s="51">
        <f t="shared" si="12"/>
        <v>0</v>
      </c>
    </row>
    <row r="112" spans="1:7">
      <c r="A112" s="6" t="s">
        <v>438</v>
      </c>
      <c r="B112" s="71">
        <v>0.08</v>
      </c>
      <c r="C112" s="73"/>
      <c r="D112" s="51">
        <f>+C112*B112</f>
        <v>0</v>
      </c>
      <c r="E112" s="69"/>
      <c r="F112" s="73">
        <v>0</v>
      </c>
      <c r="G112" s="51">
        <f t="shared" si="12"/>
        <v>0</v>
      </c>
    </row>
    <row r="113" spans="1:7">
      <c r="A113" s="18" t="s">
        <v>105</v>
      </c>
      <c r="B113" s="71"/>
      <c r="C113" s="76">
        <f>SUM(C108:C112)</f>
        <v>0</v>
      </c>
      <c r="D113" s="76">
        <f>SUM(D108:D112)</f>
        <v>0</v>
      </c>
      <c r="E113" s="81"/>
      <c r="F113" s="76">
        <f>SUM(F108:F112)</f>
        <v>0</v>
      </c>
      <c r="G113" s="76">
        <f>SUM(G108:G112)</f>
        <v>0</v>
      </c>
    </row>
    <row r="114" spans="1:7">
      <c r="A114" s="489"/>
      <c r="B114" s="490"/>
      <c r="C114" s="490"/>
      <c r="D114" s="491"/>
      <c r="E114" s="81"/>
      <c r="F114" s="492"/>
      <c r="G114" s="493"/>
    </row>
    <row r="115" spans="1:7">
      <c r="A115" s="70" t="s">
        <v>106</v>
      </c>
      <c r="B115" s="71"/>
      <c r="C115" s="76">
        <f>C105+C113</f>
        <v>0</v>
      </c>
      <c r="D115" s="76">
        <f>D105+D113</f>
        <v>0</v>
      </c>
      <c r="E115" s="89"/>
      <c r="F115" s="76">
        <f>F105+F113</f>
        <v>0</v>
      </c>
      <c r="G115" s="76">
        <f>G105+G113</f>
        <v>0</v>
      </c>
    </row>
    <row r="116" spans="1:7">
      <c r="A116" s="18"/>
      <c r="B116" s="71"/>
      <c r="C116" s="56"/>
      <c r="D116" s="56"/>
      <c r="E116" s="81"/>
      <c r="F116" s="56"/>
      <c r="G116" s="56"/>
    </row>
    <row r="117" spans="1:7">
      <c r="A117" s="18" t="s">
        <v>107</v>
      </c>
      <c r="B117" s="71"/>
      <c r="C117" s="56"/>
      <c r="D117" s="56"/>
      <c r="E117" s="81"/>
      <c r="F117" s="56"/>
      <c r="G117" s="56"/>
    </row>
    <row r="118" spans="1:7" ht="14.25">
      <c r="A118" s="20" t="s">
        <v>559</v>
      </c>
      <c r="B118" s="71">
        <v>0.02</v>
      </c>
      <c r="C118" s="72"/>
      <c r="D118" s="51">
        <f>+C118*B118</f>
        <v>0</v>
      </c>
      <c r="E118" s="81"/>
      <c r="F118" s="72"/>
      <c r="G118" s="302">
        <f>+B118*F118</f>
        <v>0</v>
      </c>
    </row>
    <row r="119" spans="1:7" ht="14.25">
      <c r="A119" s="20" t="s">
        <v>560</v>
      </c>
      <c r="B119" s="71">
        <v>0.08</v>
      </c>
      <c r="C119" s="72"/>
      <c r="D119" s="51">
        <f>+C119*B119</f>
        <v>0</v>
      </c>
      <c r="E119" s="81"/>
      <c r="F119" s="72"/>
      <c r="G119" s="302">
        <f>+B119*F119</f>
        <v>0</v>
      </c>
    </row>
    <row r="120" spans="1:7">
      <c r="A120" s="22" t="s">
        <v>108</v>
      </c>
      <c r="B120" s="90"/>
      <c r="C120" s="76">
        <f>SUM(C118:C119)</f>
        <v>0</v>
      </c>
      <c r="D120" s="76">
        <f>SUM(D118:D119)</f>
        <v>0</v>
      </c>
      <c r="E120" s="81"/>
      <c r="F120" s="76">
        <f>SUM(F118:F119)</f>
        <v>0</v>
      </c>
      <c r="G120" s="76">
        <f>SUM(G118:G119)</f>
        <v>0</v>
      </c>
    </row>
    <row r="121" spans="1:7">
      <c r="A121" s="18"/>
      <c r="B121" s="71"/>
      <c r="C121" s="56"/>
      <c r="D121" s="56"/>
      <c r="E121" s="81"/>
      <c r="F121" s="56"/>
      <c r="G121" s="56"/>
    </row>
    <row r="122" spans="1:7" ht="25.5">
      <c r="A122" s="61" t="s">
        <v>335</v>
      </c>
      <c r="B122" s="71"/>
      <c r="C122" s="56"/>
      <c r="D122" s="56"/>
      <c r="E122" s="69"/>
      <c r="F122" s="56"/>
      <c r="G122" s="56"/>
    </row>
    <row r="123" spans="1:7" ht="14.25">
      <c r="A123" s="20" t="s">
        <v>561</v>
      </c>
      <c r="B123" s="71"/>
      <c r="C123" s="56"/>
      <c r="D123" s="56"/>
      <c r="E123" s="81"/>
      <c r="F123" s="56"/>
      <c r="G123" s="56"/>
    </row>
    <row r="124" spans="1:7">
      <c r="A124" s="59"/>
      <c r="B124" s="80">
        <v>0.1</v>
      </c>
      <c r="C124" s="72"/>
      <c r="D124" s="51">
        <f>+C124*B124</f>
        <v>0</v>
      </c>
      <c r="E124" s="81"/>
      <c r="F124" s="72"/>
      <c r="G124" s="51">
        <f>+B124*F124</f>
        <v>0</v>
      </c>
    </row>
    <row r="125" spans="1:7">
      <c r="A125" s="59"/>
      <c r="B125" s="80">
        <v>0.1</v>
      </c>
      <c r="C125" s="72"/>
      <c r="D125" s="51">
        <f>+C125*B125</f>
        <v>0</v>
      </c>
      <c r="E125" s="81"/>
      <c r="F125" s="72"/>
      <c r="G125" s="51">
        <f>+B125*F125</f>
        <v>0</v>
      </c>
    </row>
    <row r="126" spans="1:7" s="254" customFormat="1">
      <c r="A126" s="59"/>
      <c r="B126" s="80"/>
      <c r="C126" s="72"/>
      <c r="D126" s="51">
        <f t="shared" ref="D126:D128" si="13">+C126*B126</f>
        <v>0</v>
      </c>
      <c r="E126" s="81"/>
      <c r="F126" s="72"/>
      <c r="G126" s="51">
        <f>+B126*F126</f>
        <v>0</v>
      </c>
    </row>
    <row r="127" spans="1:7" s="254" customFormat="1">
      <c r="A127" s="59"/>
      <c r="B127" s="80"/>
      <c r="C127" s="72"/>
      <c r="D127" s="51">
        <f t="shared" si="13"/>
        <v>0</v>
      </c>
      <c r="E127" s="81"/>
      <c r="F127" s="72"/>
      <c r="G127" s="51">
        <f>+B127*F127</f>
        <v>0</v>
      </c>
    </row>
    <row r="128" spans="1:7">
      <c r="A128" s="59"/>
      <c r="B128" s="80"/>
      <c r="C128" s="72"/>
      <c r="D128" s="51">
        <f t="shared" si="13"/>
        <v>0</v>
      </c>
      <c r="E128" s="69"/>
      <c r="F128" s="72"/>
      <c r="G128" s="51">
        <f>+B128*F128</f>
        <v>0</v>
      </c>
    </row>
    <row r="129" spans="1:7">
      <c r="A129" s="22" t="s">
        <v>109</v>
      </c>
      <c r="B129" s="90"/>
      <c r="C129" s="76">
        <f>SUM(C124:C128)</f>
        <v>0</v>
      </c>
      <c r="D129" s="76">
        <f>SUM(D124:D128)</f>
        <v>0</v>
      </c>
      <c r="E129" s="69"/>
      <c r="F129" s="76">
        <f>SUM(F124:F128)</f>
        <v>0</v>
      </c>
      <c r="G129" s="76">
        <f>SUM(G124:G128)</f>
        <v>0</v>
      </c>
    </row>
    <row r="130" spans="1:7">
      <c r="A130" s="20"/>
      <c r="B130" s="71"/>
      <c r="C130" s="56"/>
      <c r="D130" s="56"/>
      <c r="E130" s="69"/>
      <c r="F130" s="56"/>
      <c r="G130" s="56"/>
    </row>
    <row r="131" spans="1:7">
      <c r="A131" s="70" t="s">
        <v>110</v>
      </c>
      <c r="B131" s="71"/>
      <c r="C131" s="71"/>
      <c r="D131" s="71"/>
      <c r="E131" s="69"/>
      <c r="F131" s="71"/>
      <c r="G131" s="71"/>
    </row>
    <row r="132" spans="1:7">
      <c r="A132" s="6" t="s">
        <v>111</v>
      </c>
      <c r="B132" s="71">
        <v>0</v>
      </c>
      <c r="C132" s="272"/>
      <c r="D132" s="51">
        <f>+C132*B132</f>
        <v>0</v>
      </c>
      <c r="E132" s="69"/>
      <c r="F132" s="72"/>
      <c r="G132" s="51">
        <f>+B132*F132</f>
        <v>0</v>
      </c>
    </row>
    <row r="133" spans="1:7">
      <c r="A133" s="6" t="s">
        <v>112</v>
      </c>
      <c r="B133" s="71">
        <v>0.1</v>
      </c>
      <c r="C133" s="272"/>
      <c r="D133" s="51">
        <f>+C133*B133</f>
        <v>0</v>
      </c>
      <c r="E133" s="69"/>
      <c r="F133" s="72"/>
      <c r="G133" s="51">
        <f>+B133*F133</f>
        <v>0</v>
      </c>
    </row>
    <row r="134" spans="1:7" ht="14.25">
      <c r="A134" s="5" t="s">
        <v>562</v>
      </c>
      <c r="B134" s="71">
        <v>0.2</v>
      </c>
      <c r="C134" s="272"/>
      <c r="D134" s="51">
        <f>+C134*B134</f>
        <v>0</v>
      </c>
      <c r="E134" s="69"/>
      <c r="F134" s="72"/>
      <c r="G134" s="51">
        <f>+B134*F134</f>
        <v>0</v>
      </c>
    </row>
    <row r="135" spans="1:7">
      <c r="A135" s="70" t="s">
        <v>113</v>
      </c>
      <c r="B135" s="71"/>
      <c r="C135" s="76">
        <f>SUM(C132:C134)</f>
        <v>0</v>
      </c>
      <c r="D135" s="76">
        <f>SUM(D132:D134)</f>
        <v>0</v>
      </c>
      <c r="E135" s="69"/>
      <c r="F135" s="76">
        <f>SUM(F132:F134)</f>
        <v>0</v>
      </c>
      <c r="G135" s="76">
        <f>SUM(G132:G134)</f>
        <v>0</v>
      </c>
    </row>
    <row r="136" spans="1:7">
      <c r="A136" s="476"/>
      <c r="B136" s="494"/>
      <c r="C136" s="494"/>
      <c r="D136" s="477"/>
      <c r="E136" s="69"/>
      <c r="F136" s="495"/>
      <c r="G136" s="496"/>
    </row>
    <row r="137" spans="1:7">
      <c r="A137" s="91" t="s">
        <v>114</v>
      </c>
      <c r="B137" s="90"/>
      <c r="C137" s="92">
        <f>SUM(C22,C88,C115,C120,C129,C135)</f>
        <v>0</v>
      </c>
      <c r="D137" s="92">
        <f>SUM(D22,D88,D115,D120,D129,D135)</f>
        <v>0</v>
      </c>
      <c r="E137" s="69"/>
      <c r="F137" s="92">
        <f>SUM(F22,F88,F115,F120,F129,F135)</f>
        <v>0</v>
      </c>
      <c r="G137" s="92">
        <f>SUM(G22,G88,G115,G120,G129,G135)</f>
        <v>0</v>
      </c>
    </row>
    <row r="138" spans="1:7">
      <c r="A138" s="91" t="s">
        <v>115</v>
      </c>
      <c r="B138" s="83"/>
      <c r="C138" s="83"/>
      <c r="D138" s="250"/>
      <c r="E138" s="303"/>
      <c r="F138" s="83"/>
      <c r="G138" s="92">
        <f>+D137-G137</f>
        <v>0</v>
      </c>
    </row>
    <row r="139" spans="1:7">
      <c r="A139" s="94"/>
      <c r="B139" s="94"/>
      <c r="C139" s="94"/>
      <c r="D139" s="94"/>
      <c r="E139" s="94"/>
      <c r="F139" s="94"/>
      <c r="G139" s="94"/>
    </row>
    <row r="140" spans="1:7">
      <c r="A140" s="94" t="s">
        <v>73</v>
      </c>
      <c r="B140" s="94"/>
      <c r="C140" s="94"/>
      <c r="D140" s="94"/>
      <c r="E140" s="94"/>
      <c r="F140" s="94"/>
      <c r="G140" s="94"/>
    </row>
    <row r="141" spans="1:7" ht="14.25">
      <c r="A141" s="488" t="s">
        <v>388</v>
      </c>
      <c r="B141" s="488"/>
      <c r="C141" s="488"/>
      <c r="D141" s="488"/>
      <c r="E141" s="488"/>
      <c r="F141" s="488"/>
      <c r="G141" s="488"/>
    </row>
    <row r="142" spans="1:7" ht="14.25">
      <c r="A142" s="488" t="s">
        <v>325</v>
      </c>
      <c r="B142" s="488"/>
      <c r="C142" s="488"/>
      <c r="D142" s="488"/>
      <c r="E142" s="488"/>
      <c r="F142" s="488"/>
      <c r="G142" s="488"/>
    </row>
    <row r="143" spans="1:7" ht="15.6" customHeight="1">
      <c r="A143" s="484" t="s">
        <v>541</v>
      </c>
      <c r="B143" s="484"/>
      <c r="C143" s="484"/>
      <c r="D143" s="484"/>
      <c r="E143" s="484"/>
      <c r="F143" s="484"/>
      <c r="G143" s="484"/>
    </row>
    <row r="144" spans="1:7" ht="29.25" customHeight="1">
      <c r="A144" s="484" t="s">
        <v>326</v>
      </c>
      <c r="B144" s="484"/>
      <c r="C144" s="484"/>
      <c r="D144" s="484"/>
      <c r="E144" s="484"/>
      <c r="F144" s="484"/>
      <c r="G144" s="484"/>
    </row>
    <row r="145" spans="1:7" ht="33" customHeight="1">
      <c r="A145" s="484" t="s">
        <v>327</v>
      </c>
      <c r="B145" s="484"/>
      <c r="C145" s="484"/>
      <c r="D145" s="484"/>
      <c r="E145" s="484"/>
      <c r="F145" s="484"/>
      <c r="G145" s="484"/>
    </row>
    <row r="146" spans="1:7" ht="14.25">
      <c r="A146" s="488" t="s">
        <v>542</v>
      </c>
      <c r="B146" s="488"/>
      <c r="C146" s="488"/>
      <c r="D146" s="488"/>
      <c r="E146" s="488"/>
      <c r="F146" s="488"/>
      <c r="G146" s="488"/>
    </row>
    <row r="147" spans="1:7" s="254" customFormat="1">
      <c r="A147" s="484" t="s">
        <v>573</v>
      </c>
      <c r="B147" s="484"/>
      <c r="C147" s="484"/>
      <c r="D147" s="484"/>
      <c r="E147" s="484"/>
      <c r="F147" s="484"/>
      <c r="G147" s="484"/>
    </row>
    <row r="148" spans="1:7">
      <c r="A148" s="484" t="s">
        <v>563</v>
      </c>
      <c r="B148" s="484"/>
      <c r="C148" s="484"/>
      <c r="D148" s="484"/>
      <c r="E148" s="484"/>
      <c r="F148" s="484"/>
      <c r="G148" s="484"/>
    </row>
    <row r="149" spans="1:7" ht="30" customHeight="1">
      <c r="A149" s="484" t="s">
        <v>564</v>
      </c>
      <c r="B149" s="484"/>
      <c r="C149" s="484"/>
      <c r="D149" s="484"/>
      <c r="E149" s="484"/>
      <c r="F149" s="484"/>
      <c r="G149" s="484"/>
    </row>
    <row r="150" spans="1:7" ht="34.5" customHeight="1">
      <c r="A150" s="484" t="s">
        <v>565</v>
      </c>
      <c r="B150" s="484"/>
      <c r="C150" s="484"/>
      <c r="D150" s="484"/>
      <c r="E150" s="484"/>
      <c r="F150" s="484"/>
      <c r="G150" s="484"/>
    </row>
    <row r="151" spans="1:7" ht="14.25">
      <c r="A151" s="94" t="s">
        <v>566</v>
      </c>
      <c r="B151" s="94"/>
      <c r="C151" s="94"/>
      <c r="D151" s="94"/>
      <c r="E151" s="94"/>
      <c r="F151" s="94"/>
      <c r="G151" s="94"/>
    </row>
    <row r="152" spans="1:7" ht="14.25">
      <c r="A152" s="255" t="s">
        <v>567</v>
      </c>
      <c r="B152" s="94"/>
      <c r="C152" s="94"/>
      <c r="D152" s="94"/>
      <c r="E152" s="94"/>
      <c r="F152" s="94"/>
      <c r="G152" s="94"/>
    </row>
    <row r="153" spans="1:7" s="254" customFormat="1">
      <c r="A153" s="255"/>
      <c r="B153" s="255"/>
      <c r="C153" s="255"/>
      <c r="D153" s="255"/>
      <c r="E153" s="255"/>
      <c r="F153" s="255"/>
      <c r="G153" s="255"/>
    </row>
    <row r="154" spans="1:7">
      <c r="A154" s="94"/>
      <c r="B154" s="94"/>
      <c r="C154" s="94"/>
      <c r="D154" s="94"/>
      <c r="E154" s="94"/>
      <c r="F154" s="380"/>
      <c r="G154" s="379" t="str">
        <f>'40.010'!$D$41</f>
        <v>Capital Adequacy Returns</v>
      </c>
    </row>
    <row r="155" spans="1:7">
      <c r="A155" s="94"/>
      <c r="B155" s="94"/>
      <c r="C155" s="94"/>
      <c r="D155" s="94"/>
      <c r="E155" s="94"/>
      <c r="F155" s="380"/>
      <c r="G155" s="4" t="s">
        <v>447</v>
      </c>
    </row>
    <row r="156" spans="1:7" hidden="1"/>
    <row r="157" spans="1:7" hidden="1"/>
    <row r="158" spans="1:7" hidden="1"/>
    <row r="159" spans="1:7" hidden="1"/>
    <row r="160" spans="1:7" hidden="1"/>
    <row r="161" hidden="1"/>
    <row r="162" hidden="1"/>
    <row r="163" hidden="1"/>
    <row r="164" hidden="1"/>
    <row r="165" hidden="1"/>
    <row r="166" hidden="1"/>
    <row r="167" hidden="1"/>
  </sheetData>
  <sheetProtection password="DF61" sheet="1" objects="1" scenarios="1"/>
  <mergeCells count="28">
    <mergeCell ref="A13:A15"/>
    <mergeCell ref="A1:G1"/>
    <mergeCell ref="A9:F9"/>
    <mergeCell ref="A10:F10"/>
    <mergeCell ref="C12:D12"/>
    <mergeCell ref="F12:G12"/>
    <mergeCell ref="A11:F11"/>
    <mergeCell ref="A142:G142"/>
    <mergeCell ref="A23:D23"/>
    <mergeCell ref="F23:G23"/>
    <mergeCell ref="A45:D45"/>
    <mergeCell ref="A87:D87"/>
    <mergeCell ref="F87:G87"/>
    <mergeCell ref="A89:D89"/>
    <mergeCell ref="F89:G89"/>
    <mergeCell ref="A114:D114"/>
    <mergeCell ref="F114:G114"/>
    <mergeCell ref="A136:D136"/>
    <mergeCell ref="F136:G136"/>
    <mergeCell ref="A141:G141"/>
    <mergeCell ref="A150:G150"/>
    <mergeCell ref="A143:G143"/>
    <mergeCell ref="A144:G144"/>
    <mergeCell ref="A145:G145"/>
    <mergeCell ref="A148:G148"/>
    <mergeCell ref="A149:G149"/>
    <mergeCell ref="A146:G146"/>
    <mergeCell ref="A147:G147"/>
  </mergeCells>
  <hyperlinks>
    <hyperlink ref="A1:G1" location="'40.010'!A1" display="40020"/>
  </hyperlinks>
  <printOptions horizontalCentered="1"/>
  <pageMargins left="0.51181102362204722" right="0.51181102362204722" top="0.98425196850393704" bottom="0.59055118110236227" header="0.59055118110236227" footer="0.59055118110236227"/>
  <pageSetup paperSize="5" scale="6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81"/>
  <sheetViews>
    <sheetView topLeftCell="A15" zoomScaleNormal="100" workbookViewId="0">
      <selection activeCell="A56" sqref="A56"/>
    </sheetView>
  </sheetViews>
  <sheetFormatPr defaultColWidth="0" defaultRowHeight="12.75" zeroHeight="1"/>
  <cols>
    <col min="1" max="1" width="63.77734375" style="93" customWidth="1"/>
    <col min="2" max="2" width="8.77734375" style="93" customWidth="1"/>
    <col min="3" max="4" width="12.77734375" style="93" customWidth="1"/>
    <col min="5" max="5" width="2.77734375" style="93" customWidth="1"/>
    <col min="6" max="7" width="12.77734375" style="381" customWidth="1"/>
    <col min="8" max="16384" width="8.77734375" style="93" hidden="1"/>
  </cols>
  <sheetData>
    <row r="1" spans="1:7">
      <c r="A1" s="478">
        <v>40021</v>
      </c>
      <c r="B1" s="479"/>
      <c r="C1" s="479"/>
      <c r="D1" s="479"/>
      <c r="E1" s="479"/>
      <c r="F1" s="500"/>
      <c r="G1" s="500"/>
    </row>
    <row r="2" spans="1:7">
      <c r="A2" s="99"/>
      <c r="B2" s="94"/>
      <c r="C2" s="94"/>
      <c r="D2" s="94"/>
      <c r="E2" s="94"/>
      <c r="F2" s="95"/>
      <c r="G2" s="414" t="s">
        <v>487</v>
      </c>
    </row>
    <row r="3" spans="1:7">
      <c r="A3" s="97" t="str">
        <f>Cover!$A$14</f>
        <v>Select Name of Insurer/ Financial Holding Company</v>
      </c>
      <c r="B3" s="98"/>
      <c r="C3" s="98"/>
      <c r="D3" s="94"/>
      <c r="E3" s="94"/>
      <c r="F3" s="94"/>
      <c r="G3" s="94"/>
    </row>
    <row r="4" spans="1:7">
      <c r="A4" s="99" t="s">
        <v>432</v>
      </c>
      <c r="B4" s="98"/>
      <c r="C4" s="94"/>
      <c r="D4" s="94"/>
      <c r="E4" s="94"/>
      <c r="F4" s="94"/>
      <c r="G4" s="94"/>
    </row>
    <row r="5" spans="1:7">
      <c r="A5" s="99"/>
      <c r="B5" s="98"/>
      <c r="C5" s="94"/>
      <c r="D5" s="94"/>
      <c r="E5" s="94"/>
      <c r="F5" s="94"/>
      <c r="G5" s="94"/>
    </row>
    <row r="6" spans="1:7">
      <c r="A6" s="99" t="s">
        <v>1</v>
      </c>
      <c r="B6" s="98"/>
      <c r="C6" s="94"/>
      <c r="D6" s="94"/>
      <c r="E6" s="94"/>
      <c r="F6" s="94"/>
      <c r="G6" s="94"/>
    </row>
    <row r="7" spans="1:7">
      <c r="A7" s="100" t="s">
        <v>433</v>
      </c>
      <c r="B7" s="101"/>
      <c r="C7" s="94"/>
      <c r="D7" s="94"/>
      <c r="E7" s="94"/>
      <c r="F7" s="12">
        <f>Cover!$A$23</f>
        <v>44196</v>
      </c>
      <c r="G7" s="94"/>
    </row>
    <row r="8" spans="1:7">
      <c r="A8" s="102"/>
      <c r="B8" s="98"/>
      <c r="C8" s="98"/>
      <c r="D8" s="94"/>
      <c r="E8" s="94"/>
      <c r="F8" s="94"/>
      <c r="G8" s="94"/>
    </row>
    <row r="9" spans="1:7">
      <c r="A9" s="485" t="s">
        <v>0</v>
      </c>
      <c r="B9" s="485"/>
      <c r="C9" s="485"/>
      <c r="D9" s="485"/>
      <c r="E9" s="485"/>
      <c r="F9" s="485"/>
      <c r="G9" s="94"/>
    </row>
    <row r="10" spans="1:7">
      <c r="A10" s="104"/>
      <c r="B10" s="105"/>
      <c r="C10" s="105"/>
      <c r="D10" s="105"/>
      <c r="E10" s="105"/>
      <c r="F10" s="94"/>
      <c r="G10" s="94"/>
    </row>
    <row r="11" spans="1:7">
      <c r="A11" s="486" t="s">
        <v>116</v>
      </c>
      <c r="B11" s="486"/>
      <c r="C11" s="486"/>
      <c r="D11" s="486"/>
      <c r="E11" s="486"/>
      <c r="F11" s="486"/>
      <c r="G11" s="94"/>
    </row>
    <row r="12" spans="1:7">
      <c r="A12" s="94"/>
      <c r="B12" s="94"/>
      <c r="C12" s="94"/>
      <c r="D12" s="94"/>
      <c r="E12" s="94"/>
      <c r="F12" s="94"/>
      <c r="G12" s="94"/>
    </row>
    <row r="13" spans="1:7" ht="27" customHeight="1">
      <c r="A13" s="94"/>
      <c r="B13" s="94"/>
      <c r="C13" s="489" t="s">
        <v>75</v>
      </c>
      <c r="D13" s="491"/>
      <c r="E13" s="94"/>
      <c r="F13" s="505" t="s">
        <v>384</v>
      </c>
      <c r="G13" s="506"/>
    </row>
    <row r="14" spans="1:7" ht="38.25">
      <c r="A14" s="497" t="s">
        <v>117</v>
      </c>
      <c r="B14" s="65" t="s">
        <v>77</v>
      </c>
      <c r="C14" s="65" t="s">
        <v>135</v>
      </c>
      <c r="D14" s="106" t="s">
        <v>405</v>
      </c>
      <c r="E14" s="42"/>
      <c r="F14" s="65" t="s">
        <v>135</v>
      </c>
      <c r="G14" s="106" t="s">
        <v>406</v>
      </c>
    </row>
    <row r="15" spans="1:7">
      <c r="A15" s="498"/>
      <c r="B15" s="17" t="s">
        <v>14</v>
      </c>
      <c r="C15" s="17" t="s">
        <v>16</v>
      </c>
      <c r="D15" s="107" t="s">
        <v>18</v>
      </c>
      <c r="E15" s="42"/>
      <c r="F15" s="17" t="s">
        <v>48</v>
      </c>
      <c r="G15" s="107" t="s">
        <v>53</v>
      </c>
    </row>
    <row r="16" spans="1:7" s="254" customFormat="1">
      <c r="A16" s="499"/>
      <c r="B16" s="283"/>
      <c r="C16" s="283" t="s">
        <v>4</v>
      </c>
      <c r="D16" s="106"/>
      <c r="E16" s="42"/>
      <c r="F16" s="283" t="s">
        <v>4</v>
      </c>
      <c r="G16" s="106"/>
    </row>
    <row r="17" spans="1:7">
      <c r="A17" s="18" t="s">
        <v>118</v>
      </c>
      <c r="B17" s="43"/>
      <c r="C17" s="44"/>
      <c r="D17" s="45"/>
      <c r="E17" s="42"/>
      <c r="F17" s="44"/>
      <c r="G17" s="46"/>
    </row>
    <row r="18" spans="1:7">
      <c r="A18" s="20" t="s">
        <v>119</v>
      </c>
      <c r="B18" s="47">
        <v>0.2</v>
      </c>
      <c r="C18" s="48"/>
      <c r="D18" s="49">
        <f>+C18*B18</f>
        <v>0</v>
      </c>
      <c r="E18" s="42"/>
      <c r="F18" s="50">
        <v>0</v>
      </c>
      <c r="G18" s="51">
        <f>+F18*B18</f>
        <v>0</v>
      </c>
    </row>
    <row r="19" spans="1:7" ht="14.25">
      <c r="A19" s="20" t="s">
        <v>338</v>
      </c>
      <c r="B19" s="47">
        <v>0.15</v>
      </c>
      <c r="C19" s="21">
        <f>+'40.052'!E160</f>
        <v>0</v>
      </c>
      <c r="D19" s="49">
        <f>+C19*B19</f>
        <v>0</v>
      </c>
      <c r="E19" s="42"/>
      <c r="F19" s="21">
        <f>+'40.052'!H160</f>
        <v>0</v>
      </c>
      <c r="G19" s="51">
        <f>+F19*B19</f>
        <v>0</v>
      </c>
    </row>
    <row r="20" spans="1:7">
      <c r="A20" s="20" t="s">
        <v>120</v>
      </c>
      <c r="B20" s="47">
        <v>0.25</v>
      </c>
      <c r="C20" s="48"/>
      <c r="D20" s="49">
        <f>+C20*B20</f>
        <v>0</v>
      </c>
      <c r="E20" s="42"/>
      <c r="F20" s="50">
        <v>0</v>
      </c>
      <c r="G20" s="51">
        <f>+F20*B20</f>
        <v>0</v>
      </c>
    </row>
    <row r="21" spans="1:7">
      <c r="A21" s="20" t="s">
        <v>121</v>
      </c>
      <c r="B21" s="47">
        <v>0.1</v>
      </c>
      <c r="C21" s="48"/>
      <c r="D21" s="49">
        <f>+C21*B21</f>
        <v>0</v>
      </c>
      <c r="E21" s="42"/>
      <c r="F21" s="50">
        <v>0</v>
      </c>
      <c r="G21" s="51">
        <f>+F21*B21</f>
        <v>0</v>
      </c>
    </row>
    <row r="22" spans="1:7">
      <c r="A22" s="20" t="s">
        <v>122</v>
      </c>
      <c r="B22" s="47">
        <v>0.12</v>
      </c>
      <c r="C22" s="48"/>
      <c r="D22" s="49">
        <f>+C22*B22</f>
        <v>0</v>
      </c>
      <c r="E22" s="52"/>
      <c r="F22" s="50">
        <v>0</v>
      </c>
      <c r="G22" s="51">
        <f>+F22*B22</f>
        <v>0</v>
      </c>
    </row>
    <row r="23" spans="1:7">
      <c r="A23" s="18" t="s">
        <v>123</v>
      </c>
      <c r="B23" s="47"/>
      <c r="C23" s="53">
        <f>SUM(C18:C22)</f>
        <v>0</v>
      </c>
      <c r="D23" s="53">
        <f>SUM(D18:D22)</f>
        <v>0</v>
      </c>
      <c r="E23" s="42"/>
      <c r="F23" s="23">
        <f>SUM(F18:F22)</f>
        <v>0</v>
      </c>
      <c r="G23" s="53">
        <f>SUM(G18:G22)</f>
        <v>0</v>
      </c>
    </row>
    <row r="24" spans="1:7">
      <c r="A24" s="18"/>
      <c r="B24" s="47"/>
      <c r="C24" s="44"/>
      <c r="D24" s="54"/>
      <c r="E24" s="42"/>
      <c r="F24" s="55"/>
      <c r="G24" s="56"/>
    </row>
    <row r="25" spans="1:7">
      <c r="A25" s="18" t="s">
        <v>124</v>
      </c>
      <c r="B25" s="19"/>
      <c r="C25" s="44"/>
      <c r="D25" s="54"/>
      <c r="E25" s="42"/>
      <c r="F25" s="55"/>
      <c r="G25" s="44"/>
    </row>
    <row r="26" spans="1:7">
      <c r="A26" s="20" t="s">
        <v>125</v>
      </c>
      <c r="B26" s="47">
        <v>0.1</v>
      </c>
      <c r="C26" s="57"/>
      <c r="D26" s="49">
        <f>+C26*B26</f>
        <v>0</v>
      </c>
      <c r="E26" s="42"/>
      <c r="F26" s="58">
        <v>0</v>
      </c>
      <c r="G26" s="51">
        <f>+F26*B26</f>
        <v>0</v>
      </c>
    </row>
    <row r="27" spans="1:7">
      <c r="A27" s="20" t="s">
        <v>126</v>
      </c>
      <c r="B27" s="47">
        <v>0.05</v>
      </c>
      <c r="C27" s="57"/>
      <c r="D27" s="49">
        <f>+C27*B27</f>
        <v>0</v>
      </c>
      <c r="E27" s="42"/>
      <c r="F27" s="58">
        <v>0</v>
      </c>
      <c r="G27" s="51">
        <f>+F27*B27</f>
        <v>0</v>
      </c>
    </row>
    <row r="28" spans="1:7">
      <c r="A28" s="20" t="s">
        <v>127</v>
      </c>
      <c r="B28" s="47">
        <v>0.35</v>
      </c>
      <c r="C28" s="57"/>
      <c r="D28" s="49">
        <f>+C28*B28</f>
        <v>0</v>
      </c>
      <c r="E28" s="42"/>
      <c r="F28" s="58">
        <v>0</v>
      </c>
      <c r="G28" s="51">
        <f>+F28*B28</f>
        <v>0</v>
      </c>
    </row>
    <row r="29" spans="1:7">
      <c r="A29" s="20" t="s">
        <v>44</v>
      </c>
      <c r="B29" s="47">
        <v>0.15</v>
      </c>
      <c r="C29" s="57"/>
      <c r="D29" s="49">
        <f>+C29*B29</f>
        <v>0</v>
      </c>
      <c r="E29" s="52"/>
      <c r="F29" s="58">
        <v>0</v>
      </c>
      <c r="G29" s="51">
        <f>+F29*B29</f>
        <v>0</v>
      </c>
    </row>
    <row r="30" spans="1:7">
      <c r="A30" s="18" t="s">
        <v>128</v>
      </c>
      <c r="B30" s="47"/>
      <c r="C30" s="53">
        <f>SUM(C26:C29)</f>
        <v>0</v>
      </c>
      <c r="D30" s="53">
        <f>SUM(D26:D29)</f>
        <v>0</v>
      </c>
      <c r="E30" s="42"/>
      <c r="F30" s="23">
        <f>SUM(F26:F29)</f>
        <v>0</v>
      </c>
      <c r="G30" s="53">
        <f>SUM(G26:G29)</f>
        <v>0</v>
      </c>
    </row>
    <row r="31" spans="1:7">
      <c r="A31" s="6"/>
      <c r="B31" s="47"/>
      <c r="C31" s="44"/>
      <c r="D31" s="54"/>
      <c r="E31" s="42"/>
      <c r="F31" s="55"/>
      <c r="G31" s="56"/>
    </row>
    <row r="32" spans="1:7">
      <c r="A32" s="251" t="s">
        <v>339</v>
      </c>
      <c r="B32" s="43"/>
      <c r="C32" s="44"/>
      <c r="D32" s="54"/>
      <c r="E32" s="42"/>
      <c r="F32" s="55"/>
      <c r="G32" s="44"/>
    </row>
    <row r="33" spans="1:7" ht="14.25">
      <c r="A33" s="20" t="s">
        <v>391</v>
      </c>
      <c r="B33" s="47">
        <v>0.2</v>
      </c>
      <c r="C33" s="57"/>
      <c r="D33" s="49">
        <f>+C33*B33</f>
        <v>0</v>
      </c>
      <c r="E33" s="42"/>
      <c r="F33" s="58"/>
      <c r="G33" s="51">
        <f>+F33*B33</f>
        <v>0</v>
      </c>
    </row>
    <row r="34" spans="1:7">
      <c r="A34" s="20" t="s">
        <v>392</v>
      </c>
      <c r="B34" s="47">
        <v>0.12</v>
      </c>
      <c r="C34" s="57"/>
      <c r="D34" s="49">
        <f>+C34*B34</f>
        <v>0</v>
      </c>
      <c r="E34" s="42"/>
      <c r="F34" s="58"/>
      <c r="G34" s="51">
        <f>+F34*B34</f>
        <v>0</v>
      </c>
    </row>
    <row r="35" spans="1:7">
      <c r="A35" s="18" t="s">
        <v>129</v>
      </c>
      <c r="B35" s="43"/>
      <c r="C35" s="53">
        <f>SUM(C33:C34)</f>
        <v>0</v>
      </c>
      <c r="D35" s="53">
        <f>SUM(D33:D34)</f>
        <v>0</v>
      </c>
      <c r="E35" s="42"/>
      <c r="F35" s="23">
        <f>SUM(F33:F34)</f>
        <v>0</v>
      </c>
      <c r="G35" s="53">
        <f>SUM(G33:G34)</f>
        <v>0</v>
      </c>
    </row>
    <row r="36" spans="1:7">
      <c r="A36" s="18"/>
      <c r="B36" s="43"/>
      <c r="C36" s="44"/>
      <c r="D36" s="54"/>
      <c r="E36" s="42"/>
      <c r="F36" s="55"/>
      <c r="G36" s="44"/>
    </row>
    <row r="37" spans="1:7" ht="25.5">
      <c r="A37" s="61" t="s">
        <v>340</v>
      </c>
      <c r="B37" s="43"/>
      <c r="C37" s="44"/>
      <c r="D37" s="54"/>
      <c r="E37" s="42"/>
      <c r="F37" s="55"/>
      <c r="G37" s="44"/>
    </row>
    <row r="38" spans="1:7" ht="14.25">
      <c r="A38" s="20" t="s">
        <v>304</v>
      </c>
      <c r="B38" s="43"/>
      <c r="C38" s="43"/>
      <c r="D38" s="43"/>
      <c r="E38" s="43"/>
      <c r="F38" s="55"/>
      <c r="G38" s="43"/>
    </row>
    <row r="39" spans="1:7">
      <c r="A39" s="59"/>
      <c r="B39" s="62"/>
      <c r="C39" s="57"/>
      <c r="D39" s="49">
        <f>B39*C39</f>
        <v>0</v>
      </c>
      <c r="E39" s="52"/>
      <c r="F39" s="58"/>
      <c r="G39" s="49">
        <f>B39*F39</f>
        <v>0</v>
      </c>
    </row>
    <row r="40" spans="1:7" s="254" customFormat="1">
      <c r="A40" s="59"/>
      <c r="B40" s="62"/>
      <c r="C40" s="57"/>
      <c r="D40" s="49">
        <f t="shared" ref="D40:D48" si="0">B40*C40</f>
        <v>0</v>
      </c>
      <c r="E40" s="52"/>
      <c r="F40" s="58"/>
      <c r="G40" s="49">
        <f t="shared" ref="G40:G48" si="1">B40*F40</f>
        <v>0</v>
      </c>
    </row>
    <row r="41" spans="1:7" s="254" customFormat="1">
      <c r="A41" s="59"/>
      <c r="B41" s="62"/>
      <c r="C41" s="57"/>
      <c r="D41" s="49">
        <f t="shared" si="0"/>
        <v>0</v>
      </c>
      <c r="E41" s="52"/>
      <c r="F41" s="58"/>
      <c r="G41" s="49">
        <f t="shared" si="1"/>
        <v>0</v>
      </c>
    </row>
    <row r="42" spans="1:7" s="254" customFormat="1">
      <c r="A42" s="59"/>
      <c r="B42" s="62"/>
      <c r="C42" s="57"/>
      <c r="D42" s="49">
        <f t="shared" si="0"/>
        <v>0</v>
      </c>
      <c r="E42" s="52"/>
      <c r="F42" s="58"/>
      <c r="G42" s="49">
        <f t="shared" si="1"/>
        <v>0</v>
      </c>
    </row>
    <row r="43" spans="1:7" s="254" customFormat="1">
      <c r="A43" s="59"/>
      <c r="B43" s="62"/>
      <c r="C43" s="57"/>
      <c r="D43" s="49">
        <f t="shared" si="0"/>
        <v>0</v>
      </c>
      <c r="E43" s="52"/>
      <c r="F43" s="58"/>
      <c r="G43" s="49">
        <f t="shared" si="1"/>
        <v>0</v>
      </c>
    </row>
    <row r="44" spans="1:7" s="254" customFormat="1">
      <c r="A44" s="59"/>
      <c r="B44" s="62"/>
      <c r="C44" s="57"/>
      <c r="D44" s="49">
        <f t="shared" si="0"/>
        <v>0</v>
      </c>
      <c r="E44" s="52"/>
      <c r="F44" s="58"/>
      <c r="G44" s="49">
        <f t="shared" si="1"/>
        <v>0</v>
      </c>
    </row>
    <row r="45" spans="1:7" s="254" customFormat="1">
      <c r="A45" s="59"/>
      <c r="B45" s="62"/>
      <c r="C45" s="57"/>
      <c r="D45" s="49">
        <f t="shared" si="0"/>
        <v>0</v>
      </c>
      <c r="E45" s="52"/>
      <c r="F45" s="58"/>
      <c r="G45" s="49">
        <f t="shared" si="1"/>
        <v>0</v>
      </c>
    </row>
    <row r="46" spans="1:7">
      <c r="A46" s="60"/>
      <c r="B46" s="62"/>
      <c r="C46" s="57"/>
      <c r="D46" s="49">
        <f t="shared" si="0"/>
        <v>0</v>
      </c>
      <c r="E46" s="52"/>
      <c r="F46" s="58"/>
      <c r="G46" s="49">
        <f t="shared" si="1"/>
        <v>0</v>
      </c>
    </row>
    <row r="47" spans="1:7">
      <c r="A47" s="60"/>
      <c r="B47" s="62"/>
      <c r="C47" s="57"/>
      <c r="D47" s="49">
        <f t="shared" si="0"/>
        <v>0</v>
      </c>
      <c r="E47" s="52"/>
      <c r="F47" s="58"/>
      <c r="G47" s="49">
        <f t="shared" si="1"/>
        <v>0</v>
      </c>
    </row>
    <row r="48" spans="1:7">
      <c r="A48" s="60"/>
      <c r="B48" s="62"/>
      <c r="C48" s="57"/>
      <c r="D48" s="49">
        <f t="shared" si="0"/>
        <v>0</v>
      </c>
      <c r="E48" s="42"/>
      <c r="F48" s="58"/>
      <c r="G48" s="49">
        <f t="shared" si="1"/>
        <v>0</v>
      </c>
    </row>
    <row r="49" spans="1:7">
      <c r="A49" s="18" t="s">
        <v>130</v>
      </c>
      <c r="B49" s="43"/>
      <c r="C49" s="53">
        <f>SUM(C39:C48)</f>
        <v>0</v>
      </c>
      <c r="D49" s="53">
        <f>SUM(D39:D48)</f>
        <v>0</v>
      </c>
      <c r="E49" s="42"/>
      <c r="F49" s="53">
        <f>SUM(F39:F48)</f>
        <v>0</v>
      </c>
      <c r="G49" s="53">
        <f>SUM(G39:G48)</f>
        <v>0</v>
      </c>
    </row>
    <row r="50" spans="1:7">
      <c r="A50" s="489"/>
      <c r="B50" s="490"/>
      <c r="C50" s="490"/>
      <c r="D50" s="491"/>
      <c r="E50" s="42"/>
      <c r="F50" s="507"/>
      <c r="G50" s="508"/>
    </row>
    <row r="51" spans="1:7">
      <c r="A51" s="18" t="s">
        <v>114</v>
      </c>
      <c r="B51" s="43"/>
      <c r="C51" s="63">
        <f>C49+C35+C30+C23</f>
        <v>0</v>
      </c>
      <c r="D51" s="64">
        <f>D49+D35+D30+D23</f>
        <v>0</v>
      </c>
      <c r="E51" s="42"/>
      <c r="F51" s="63">
        <f>F49+F35+F30+F23</f>
        <v>0</v>
      </c>
      <c r="G51" s="63">
        <f>G49+G35+G30+G23</f>
        <v>0</v>
      </c>
    </row>
    <row r="52" spans="1:7">
      <c r="A52" s="91" t="s">
        <v>131</v>
      </c>
      <c r="B52" s="6"/>
      <c r="C52" s="6"/>
      <c r="D52" s="250"/>
      <c r="E52" s="42"/>
      <c r="F52" s="250"/>
      <c r="G52" s="64">
        <f>+D51-G51</f>
        <v>0</v>
      </c>
    </row>
    <row r="53" spans="1:7">
      <c r="A53" s="94"/>
      <c r="B53" s="94"/>
      <c r="C53" s="94"/>
      <c r="D53" s="94"/>
      <c r="E53" s="94"/>
      <c r="F53" s="94"/>
      <c r="G53" s="94"/>
    </row>
    <row r="54" spans="1:7">
      <c r="A54" s="94" t="s">
        <v>132</v>
      </c>
      <c r="B54" s="94"/>
      <c r="C54" s="94"/>
      <c r="D54" s="94"/>
      <c r="E54" s="94"/>
      <c r="F54" s="94"/>
      <c r="G54" s="94"/>
    </row>
    <row r="55" spans="1:7" ht="33" customHeight="1">
      <c r="A55" s="484" t="s">
        <v>543</v>
      </c>
      <c r="B55" s="484"/>
      <c r="C55" s="484"/>
      <c r="D55" s="484"/>
      <c r="E55" s="484"/>
      <c r="F55" s="484"/>
      <c r="G55" s="94"/>
    </row>
    <row r="56" spans="1:7" ht="14.25">
      <c r="A56" s="94" t="s">
        <v>336</v>
      </c>
      <c r="B56" s="94"/>
      <c r="C56" s="94"/>
      <c r="D56" s="94"/>
      <c r="E56" s="94"/>
      <c r="F56" s="94"/>
      <c r="G56" s="94"/>
    </row>
    <row r="57" spans="1:7" ht="14.25">
      <c r="A57" s="94" t="s">
        <v>337</v>
      </c>
      <c r="B57" s="94"/>
      <c r="C57" s="94"/>
      <c r="D57" s="94"/>
      <c r="E57" s="94"/>
      <c r="F57" s="94"/>
      <c r="G57" s="94"/>
    </row>
    <row r="58" spans="1:7">
      <c r="A58" s="94"/>
      <c r="B58" s="94"/>
      <c r="C58" s="94"/>
      <c r="D58" s="94"/>
      <c r="E58" s="94"/>
      <c r="F58" s="380"/>
      <c r="G58" s="379" t="str">
        <f>'40.010'!$D$41</f>
        <v>Capital Adequacy Returns</v>
      </c>
    </row>
    <row r="59" spans="1:7">
      <c r="A59" s="94"/>
      <c r="B59" s="94"/>
      <c r="C59" s="94"/>
      <c r="D59" s="94"/>
      <c r="E59" s="94"/>
      <c r="F59" s="380"/>
      <c r="G59" s="4" t="s">
        <v>448</v>
      </c>
    </row>
    <row r="60" spans="1:7" hidden="1"/>
    <row r="61" spans="1:7" hidden="1"/>
    <row r="62" spans="1:7" hidden="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sheetData>
  <sheetProtection password="DF61" sheet="1" objects="1" scenarios="1"/>
  <mergeCells count="9">
    <mergeCell ref="A50:D50"/>
    <mergeCell ref="F50:G50"/>
    <mergeCell ref="A55:F55"/>
    <mergeCell ref="A1:G1"/>
    <mergeCell ref="A11:F11"/>
    <mergeCell ref="C13:D13"/>
    <mergeCell ref="F13:G13"/>
    <mergeCell ref="A14:A16"/>
    <mergeCell ref="A9:F9"/>
  </mergeCells>
  <hyperlinks>
    <hyperlink ref="A1:G1" location="'40.010'!A1" display="'40.010'!A1"/>
  </hyperlinks>
  <printOptions horizontalCentered="1"/>
  <pageMargins left="0.51181102362204722" right="0.51181102362204722" top="0.98425196850393704" bottom="0.59055118110236227" header="0.59055118110236227" footer="0.59055118110236227"/>
  <pageSetup paperSize="5" scale="6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29"/>
  <sheetViews>
    <sheetView zoomScaleNormal="100" workbookViewId="0">
      <selection activeCell="A27" sqref="A27"/>
    </sheetView>
  </sheetViews>
  <sheetFormatPr defaultColWidth="0" defaultRowHeight="0" customHeight="1" zeroHeight="1"/>
  <cols>
    <col min="1" max="1" width="73.77734375" style="93" customWidth="1"/>
    <col min="2" max="2" width="9.33203125" style="93" customWidth="1"/>
    <col min="3" max="3" width="16.44140625" style="93" customWidth="1"/>
    <col min="4" max="4" width="14" style="93" customWidth="1"/>
    <col min="5" max="5" width="0" style="93" hidden="1" customWidth="1"/>
    <col min="6" max="16384" width="8.77734375" style="93" hidden="1"/>
  </cols>
  <sheetData>
    <row r="1" spans="1:4" ht="12.75">
      <c r="A1" s="478">
        <v>40022</v>
      </c>
      <c r="B1" s="479"/>
      <c r="C1" s="479"/>
      <c r="D1" s="479"/>
    </row>
    <row r="2" spans="1:4" ht="12.75">
      <c r="A2" s="94"/>
      <c r="B2" s="94"/>
      <c r="C2" s="94"/>
      <c r="D2" s="96"/>
    </row>
    <row r="3" spans="1:4" ht="12.75">
      <c r="A3" s="97" t="str">
        <f>Cover!$A$14</f>
        <v>Select Name of Insurer/ Financial Holding Company</v>
      </c>
      <c r="B3" s="98"/>
      <c r="C3" s="98"/>
      <c r="D3" s="414" t="s">
        <v>487</v>
      </c>
    </row>
    <row r="4" spans="1:4" ht="12.75">
      <c r="A4" s="99" t="s">
        <v>432</v>
      </c>
      <c r="B4" s="98"/>
      <c r="C4" s="94"/>
      <c r="D4" s="94"/>
    </row>
    <row r="5" spans="1:4" ht="12.75">
      <c r="A5" s="99"/>
      <c r="B5" s="98"/>
      <c r="C5" s="94"/>
      <c r="D5" s="94"/>
    </row>
    <row r="6" spans="1:4" ht="12.75">
      <c r="A6" s="99" t="s">
        <v>1</v>
      </c>
      <c r="B6" s="98"/>
      <c r="C6" s="94"/>
      <c r="D6" s="94"/>
    </row>
    <row r="7" spans="1:4" ht="12.75">
      <c r="A7" s="100" t="s">
        <v>433</v>
      </c>
      <c r="B7" s="101"/>
      <c r="C7" s="94"/>
      <c r="D7" s="12">
        <f>Cover!$A$23</f>
        <v>44196</v>
      </c>
    </row>
    <row r="8" spans="1:4" ht="12.75">
      <c r="A8" s="102"/>
      <c r="B8" s="98"/>
      <c r="C8" s="98"/>
      <c r="D8" s="94"/>
    </row>
    <row r="9" spans="1:4" ht="12.75">
      <c r="A9" s="485" t="s">
        <v>0</v>
      </c>
      <c r="B9" s="501"/>
      <c r="C9" s="501"/>
      <c r="D9" s="501"/>
    </row>
    <row r="10" spans="1:4" ht="12.75">
      <c r="A10" s="104"/>
      <c r="B10" s="105"/>
      <c r="C10" s="105"/>
      <c r="D10" s="105"/>
    </row>
    <row r="11" spans="1:4" ht="12.75">
      <c r="A11" s="486" t="s">
        <v>133</v>
      </c>
      <c r="B11" s="486"/>
      <c r="C11" s="486"/>
      <c r="D11" s="94"/>
    </row>
    <row r="12" spans="1:4" ht="12.75">
      <c r="A12" s="94"/>
      <c r="B12" s="94"/>
      <c r="C12" s="94"/>
      <c r="D12" s="94"/>
    </row>
    <row r="13" spans="1:4" ht="38.25">
      <c r="A13" s="509" t="s">
        <v>134</v>
      </c>
      <c r="B13" s="65" t="s">
        <v>77</v>
      </c>
      <c r="C13" s="65" t="s">
        <v>135</v>
      </c>
      <c r="D13" s="106" t="s">
        <v>404</v>
      </c>
    </row>
    <row r="14" spans="1:4" ht="12.75">
      <c r="A14" s="499"/>
      <c r="B14" s="17" t="s">
        <v>14</v>
      </c>
      <c r="C14" s="17" t="s">
        <v>16</v>
      </c>
      <c r="D14" s="107" t="s">
        <v>18</v>
      </c>
    </row>
    <row r="15" spans="1:4" ht="12.75">
      <c r="A15" s="22"/>
      <c r="B15" s="107"/>
      <c r="C15" s="236" t="s">
        <v>4</v>
      </c>
      <c r="D15" s="116" t="s">
        <v>136</v>
      </c>
    </row>
    <row r="16" spans="1:4" ht="14.25">
      <c r="A16" s="20" t="s">
        <v>341</v>
      </c>
      <c r="B16" s="117"/>
      <c r="C16" s="71"/>
      <c r="D16" s="304"/>
    </row>
    <row r="17" spans="1:4" ht="12.75">
      <c r="A17" s="119"/>
      <c r="B17" s="335"/>
      <c r="C17" s="334"/>
      <c r="D17" s="118">
        <f>+B17*C17</f>
        <v>0</v>
      </c>
    </row>
    <row r="18" spans="1:4" ht="12.75">
      <c r="A18" s="119"/>
      <c r="B18" s="335"/>
      <c r="C18" s="334"/>
      <c r="D18" s="118">
        <f>+B18*C18</f>
        <v>0</v>
      </c>
    </row>
    <row r="19" spans="1:4" ht="12.75">
      <c r="A19" s="119"/>
      <c r="B19" s="335"/>
      <c r="C19" s="334"/>
      <c r="D19" s="118">
        <f>+B19*C19</f>
        <v>0</v>
      </c>
    </row>
    <row r="20" spans="1:4" ht="12.75">
      <c r="A20" s="119"/>
      <c r="B20" s="335"/>
      <c r="C20" s="334"/>
      <c r="D20" s="118">
        <f t="shared" ref="D20:D22" si="0">+B20*C20</f>
        <v>0</v>
      </c>
    </row>
    <row r="21" spans="1:4" ht="12.75">
      <c r="A21" s="119"/>
      <c r="B21" s="335"/>
      <c r="C21" s="334"/>
      <c r="D21" s="118">
        <f>+B21*C21</f>
        <v>0</v>
      </c>
    </row>
    <row r="22" spans="1:4" ht="12.75">
      <c r="A22" s="120"/>
      <c r="B22" s="336"/>
      <c r="C22" s="334"/>
      <c r="D22" s="118">
        <f t="shared" si="0"/>
        <v>0</v>
      </c>
    </row>
    <row r="23" spans="1:4" ht="12.75">
      <c r="A23" s="18" t="s">
        <v>137</v>
      </c>
      <c r="B23" s="332"/>
      <c r="C23" s="333">
        <f>SUM(C17:C22)</f>
        <v>0</v>
      </c>
      <c r="D23" s="305">
        <f>SUM(D17:D22)</f>
        <v>0</v>
      </c>
    </row>
    <row r="24" spans="1:4" ht="12.75">
      <c r="A24" s="94"/>
      <c r="B24" s="94"/>
      <c r="C24" s="94"/>
      <c r="D24" s="94"/>
    </row>
    <row r="25" spans="1:4" ht="12.75">
      <c r="A25" s="94" t="s">
        <v>138</v>
      </c>
      <c r="B25" s="94"/>
      <c r="C25" s="94"/>
      <c r="D25" s="94"/>
    </row>
    <row r="26" spans="1:4" ht="14.25">
      <c r="A26" s="255" t="s">
        <v>544</v>
      </c>
      <c r="B26" s="94"/>
      <c r="C26" s="94"/>
      <c r="D26" s="94"/>
    </row>
    <row r="27" spans="1:4" ht="12.75">
      <c r="A27" s="94"/>
      <c r="B27" s="94"/>
      <c r="C27" s="94"/>
      <c r="D27" s="94"/>
    </row>
    <row r="28" spans="1:4" ht="12.75">
      <c r="A28" s="94"/>
      <c r="B28" s="94"/>
      <c r="C28" s="380"/>
      <c r="D28" s="379" t="str">
        <f>'40.010'!$D$41</f>
        <v>Capital Adequacy Returns</v>
      </c>
    </row>
    <row r="29" spans="1:4" ht="12.75">
      <c r="A29" s="94"/>
      <c r="B29" s="94"/>
      <c r="C29" s="380"/>
      <c r="D29" s="4" t="s">
        <v>449</v>
      </c>
    </row>
  </sheetData>
  <sheetProtection password="DF61" sheet="1" objects="1" scenarios="1"/>
  <mergeCells count="4">
    <mergeCell ref="A1:D1"/>
    <mergeCell ref="A9:D9"/>
    <mergeCell ref="A11:C11"/>
    <mergeCell ref="A13:A14"/>
  </mergeCells>
  <hyperlinks>
    <hyperlink ref="A1:D1" location="'40.010'!A1" display="'40.010'!A1"/>
  </hyperlinks>
  <printOptions horizontalCentered="1"/>
  <pageMargins left="0.51181102362204722" right="0.51181102362204722" top="0.98425196850393704" bottom="0.59055118110236227" header="0.59055118110236227" footer="0.59055118110236227"/>
  <pageSetup paperSize="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49"/>
  <sheetViews>
    <sheetView zoomScaleNormal="100" workbookViewId="0">
      <selection activeCell="A9" sqref="A9:J9"/>
    </sheetView>
  </sheetViews>
  <sheetFormatPr defaultColWidth="0" defaultRowHeight="12.75" zeroHeight="1"/>
  <cols>
    <col min="1" max="1" width="39.77734375" style="93" customWidth="1"/>
    <col min="2" max="3" width="12.77734375" style="93" customWidth="1"/>
    <col min="4" max="5" width="12.77734375" style="254" customWidth="1"/>
    <col min="6" max="6" width="3.33203125" style="254" customWidth="1"/>
    <col min="7" max="10" width="12.77734375" style="254" customWidth="1"/>
    <col min="11" max="16384" width="8.77734375" style="93" hidden="1"/>
  </cols>
  <sheetData>
    <row r="1" spans="1:18">
      <c r="A1" s="478">
        <v>40023</v>
      </c>
      <c r="B1" s="511"/>
      <c r="C1" s="511"/>
      <c r="D1" s="511"/>
      <c r="E1" s="511"/>
      <c r="F1" s="511"/>
      <c r="G1" s="511"/>
      <c r="H1" s="511"/>
      <c r="I1" s="511"/>
      <c r="J1" s="511"/>
      <c r="K1" s="115"/>
      <c r="L1" s="115"/>
      <c r="M1" s="115"/>
      <c r="N1" s="115"/>
      <c r="O1" s="115"/>
      <c r="P1" s="115"/>
      <c r="Q1" s="115"/>
      <c r="R1" s="115"/>
    </row>
    <row r="2" spans="1:18">
      <c r="A2" s="94"/>
      <c r="B2" s="94"/>
      <c r="C2" s="94"/>
      <c r="D2" s="255"/>
      <c r="E2" s="255"/>
      <c r="F2" s="255"/>
      <c r="G2" s="255"/>
      <c r="H2" s="255"/>
      <c r="I2" s="255"/>
      <c r="J2" s="414" t="s">
        <v>487</v>
      </c>
    </row>
    <row r="3" spans="1:18">
      <c r="A3" s="97" t="str">
        <f>Cover!$A$14</f>
        <v>Select Name of Insurer/ Financial Holding Company</v>
      </c>
      <c r="B3" s="98"/>
      <c r="C3" s="98"/>
      <c r="D3" s="98"/>
      <c r="E3" s="98"/>
      <c r="F3" s="98"/>
      <c r="G3" s="98"/>
      <c r="H3" s="98"/>
      <c r="I3" s="98"/>
      <c r="J3" s="94"/>
    </row>
    <row r="4" spans="1:18">
      <c r="A4" s="99" t="s">
        <v>432</v>
      </c>
      <c r="B4" s="98"/>
      <c r="C4" s="94"/>
      <c r="D4" s="255"/>
      <c r="E4" s="255"/>
      <c r="F4" s="255"/>
      <c r="G4" s="98"/>
      <c r="H4" s="255"/>
      <c r="I4" s="98"/>
      <c r="J4" s="94"/>
    </row>
    <row r="5" spans="1:18">
      <c r="A5" s="99"/>
      <c r="B5" s="98"/>
      <c r="C5" s="94"/>
      <c r="D5" s="255"/>
      <c r="E5" s="255"/>
      <c r="F5" s="255"/>
      <c r="G5" s="98"/>
      <c r="H5" s="255"/>
      <c r="I5" s="98"/>
      <c r="J5" s="94"/>
    </row>
    <row r="6" spans="1:18">
      <c r="A6" s="99" t="s">
        <v>1</v>
      </c>
      <c r="B6" s="98"/>
      <c r="C6" s="94"/>
      <c r="D6" s="255"/>
      <c r="E6" s="255"/>
      <c r="F6" s="255"/>
      <c r="G6" s="98"/>
      <c r="H6" s="255"/>
      <c r="I6" s="98"/>
      <c r="J6" s="94"/>
    </row>
    <row r="7" spans="1:18">
      <c r="A7" s="100" t="s">
        <v>433</v>
      </c>
      <c r="B7" s="101"/>
      <c r="C7" s="94"/>
      <c r="D7" s="255"/>
      <c r="E7" s="255"/>
      <c r="F7" s="255"/>
      <c r="G7" s="271"/>
      <c r="H7" s="255"/>
      <c r="I7" s="271"/>
      <c r="J7" s="12">
        <f>Cover!$A$23</f>
        <v>44196</v>
      </c>
    </row>
    <row r="8" spans="1:18">
      <c r="A8" s="102"/>
      <c r="B8" s="98"/>
      <c r="C8" s="98"/>
      <c r="D8" s="98"/>
      <c r="E8" s="98"/>
      <c r="F8" s="98"/>
      <c r="G8" s="98"/>
      <c r="H8" s="98"/>
      <c r="I8" s="98"/>
      <c r="J8" s="98"/>
    </row>
    <row r="9" spans="1:18">
      <c r="A9" s="485" t="s">
        <v>0</v>
      </c>
      <c r="B9" s="501"/>
      <c r="C9" s="501"/>
      <c r="D9" s="501"/>
      <c r="E9" s="501"/>
      <c r="F9" s="501"/>
      <c r="G9" s="501"/>
      <c r="H9" s="501"/>
      <c r="I9" s="501"/>
      <c r="J9" s="501"/>
      <c r="K9" s="115"/>
      <c r="L9" s="115"/>
      <c r="M9" s="115"/>
      <c r="N9" s="115"/>
      <c r="O9" s="115"/>
      <c r="P9" s="115"/>
      <c r="Q9" s="115"/>
      <c r="R9" s="115"/>
    </row>
    <row r="10" spans="1:18">
      <c r="A10" s="104"/>
      <c r="B10" s="105"/>
      <c r="C10" s="105"/>
      <c r="D10" s="275"/>
      <c r="E10" s="275"/>
      <c r="F10" s="275"/>
      <c r="G10" s="270"/>
      <c r="H10" s="270"/>
      <c r="I10" s="270"/>
      <c r="J10" s="270"/>
      <c r="K10" s="115"/>
      <c r="L10" s="115"/>
      <c r="M10" s="115"/>
      <c r="N10" s="115"/>
      <c r="O10" s="115"/>
      <c r="P10" s="115"/>
      <c r="Q10" s="115"/>
      <c r="R10" s="115"/>
    </row>
    <row r="11" spans="1:18">
      <c r="A11" s="502" t="s">
        <v>139</v>
      </c>
      <c r="B11" s="501"/>
      <c r="C11" s="501"/>
      <c r="D11" s="501"/>
      <c r="E11" s="501"/>
      <c r="F11" s="501"/>
      <c r="G11" s="501"/>
      <c r="H11" s="501"/>
      <c r="I11" s="501"/>
      <c r="J11" s="501"/>
      <c r="K11" s="115"/>
      <c r="L11" s="115"/>
      <c r="M11" s="115"/>
      <c r="N11" s="115"/>
      <c r="O11" s="115"/>
      <c r="P11" s="115"/>
      <c r="Q11" s="115"/>
      <c r="R11" s="115"/>
    </row>
    <row r="12" spans="1:18">
      <c r="A12" s="94"/>
      <c r="B12" s="94"/>
      <c r="C12" s="94"/>
      <c r="D12" s="255"/>
      <c r="E12" s="255"/>
      <c r="F12" s="255"/>
      <c r="G12" s="255"/>
      <c r="H12" s="255"/>
      <c r="I12" s="255"/>
      <c r="J12" s="255"/>
    </row>
    <row r="13" spans="1:18">
      <c r="A13" s="94"/>
      <c r="B13" s="94"/>
      <c r="C13" s="94"/>
      <c r="D13" s="255"/>
      <c r="E13" s="255"/>
      <c r="F13" s="255"/>
      <c r="G13" s="255"/>
      <c r="H13" s="255"/>
      <c r="I13" s="255"/>
      <c r="J13" s="255"/>
    </row>
    <row r="14" spans="1:18" s="254" customFormat="1">
      <c r="A14" s="255"/>
      <c r="B14" s="516" t="s">
        <v>383</v>
      </c>
      <c r="C14" s="516"/>
      <c r="D14" s="516"/>
      <c r="E14" s="516"/>
      <c r="F14" s="255"/>
      <c r="G14" s="516" t="s">
        <v>76</v>
      </c>
      <c r="H14" s="516"/>
      <c r="I14" s="516"/>
      <c r="J14" s="516"/>
    </row>
    <row r="15" spans="1:18" s="254" customFormat="1" ht="15" customHeight="1">
      <c r="A15" s="512" t="s">
        <v>140</v>
      </c>
      <c r="B15" s="489"/>
      <c r="C15" s="491"/>
      <c r="D15" s="514" t="s">
        <v>77</v>
      </c>
      <c r="E15" s="512" t="s">
        <v>398</v>
      </c>
      <c r="F15" s="289"/>
      <c r="G15" s="278"/>
      <c r="H15" s="278"/>
      <c r="I15" s="514" t="s">
        <v>77</v>
      </c>
      <c r="J15" s="512" t="s">
        <v>398</v>
      </c>
    </row>
    <row r="16" spans="1:18">
      <c r="A16" s="513"/>
      <c r="B16" s="278" t="s">
        <v>117</v>
      </c>
      <c r="C16" s="278" t="s">
        <v>549</v>
      </c>
      <c r="D16" s="515"/>
      <c r="E16" s="513"/>
      <c r="F16" s="289"/>
      <c r="G16" s="278" t="s">
        <v>117</v>
      </c>
      <c r="H16" s="278" t="s">
        <v>549</v>
      </c>
      <c r="I16" s="515"/>
      <c r="J16" s="513"/>
    </row>
    <row r="17" spans="1:12">
      <c r="A17" s="34"/>
      <c r="B17" s="279" t="s">
        <v>14</v>
      </c>
      <c r="C17" s="279" t="s">
        <v>16</v>
      </c>
      <c r="D17" s="279" t="s">
        <v>18</v>
      </c>
      <c r="E17" s="279" t="s">
        <v>48</v>
      </c>
      <c r="F17" s="277"/>
      <c r="G17" s="279" t="s">
        <v>53</v>
      </c>
      <c r="H17" s="279" t="s">
        <v>55</v>
      </c>
      <c r="I17" s="279" t="s">
        <v>56</v>
      </c>
      <c r="J17" s="279" t="s">
        <v>61</v>
      </c>
    </row>
    <row r="18" spans="1:12" ht="25.5">
      <c r="A18" s="34"/>
      <c r="B18" s="278" t="s">
        <v>4</v>
      </c>
      <c r="C18" s="278" t="s">
        <v>4</v>
      </c>
      <c r="D18" s="279"/>
      <c r="E18" s="278" t="s">
        <v>402</v>
      </c>
      <c r="F18" s="289"/>
      <c r="G18" s="278" t="s">
        <v>4</v>
      </c>
      <c r="H18" s="278" t="s">
        <v>4</v>
      </c>
      <c r="I18" s="279"/>
      <c r="J18" s="278" t="s">
        <v>403</v>
      </c>
    </row>
    <row r="19" spans="1:12" ht="25.5">
      <c r="A19" s="232" t="s">
        <v>141</v>
      </c>
      <c r="B19" s="279"/>
      <c r="C19" s="279"/>
      <c r="D19" s="279"/>
      <c r="E19" s="279"/>
      <c r="F19" s="277"/>
      <c r="G19" s="279"/>
      <c r="H19" s="279"/>
      <c r="I19" s="279"/>
      <c r="J19" s="279"/>
      <c r="L19" s="265" t="s">
        <v>357</v>
      </c>
    </row>
    <row r="20" spans="1:12">
      <c r="A20" s="348"/>
      <c r="B20" s="334"/>
      <c r="C20" s="334"/>
      <c r="D20" s="239">
        <v>0.02</v>
      </c>
      <c r="E20" s="238">
        <f>+ABS(B20-C20)*D20</f>
        <v>0</v>
      </c>
      <c r="F20" s="277"/>
      <c r="G20" s="334"/>
      <c r="H20" s="334"/>
      <c r="I20" s="239">
        <v>0.02</v>
      </c>
      <c r="J20" s="238">
        <f>+ABS(G20-H20)*I20</f>
        <v>0</v>
      </c>
      <c r="L20" s="265" t="s">
        <v>358</v>
      </c>
    </row>
    <row r="21" spans="1:12">
      <c r="A21" s="348"/>
      <c r="B21" s="334"/>
      <c r="C21" s="334"/>
      <c r="D21" s="239">
        <v>0.02</v>
      </c>
      <c r="E21" s="238">
        <f t="shared" ref="E21:E37" si="0">+ABS(B21-C21)*D21</f>
        <v>0</v>
      </c>
      <c r="F21" s="277"/>
      <c r="G21" s="334"/>
      <c r="H21" s="334"/>
      <c r="I21" s="239">
        <v>0.02</v>
      </c>
      <c r="J21" s="238">
        <f t="shared" ref="J21:J37" si="1">+ABS(G21-H21)*I21</f>
        <v>0</v>
      </c>
      <c r="L21" s="265" t="s">
        <v>359</v>
      </c>
    </row>
    <row r="22" spans="1:12">
      <c r="A22" s="348"/>
      <c r="B22" s="334"/>
      <c r="C22" s="334"/>
      <c r="D22" s="239">
        <v>0.02</v>
      </c>
      <c r="E22" s="238">
        <f t="shared" si="0"/>
        <v>0</v>
      </c>
      <c r="F22" s="277"/>
      <c r="G22" s="334"/>
      <c r="H22" s="334"/>
      <c r="I22" s="239">
        <v>0.02</v>
      </c>
      <c r="J22" s="238">
        <f t="shared" si="1"/>
        <v>0</v>
      </c>
      <c r="L22" s="265" t="s">
        <v>360</v>
      </c>
    </row>
    <row r="23" spans="1:12">
      <c r="A23" s="348"/>
      <c r="B23" s="334"/>
      <c r="C23" s="334"/>
      <c r="D23" s="239">
        <v>0.02</v>
      </c>
      <c r="E23" s="238">
        <f t="shared" si="0"/>
        <v>0</v>
      </c>
      <c r="F23" s="277"/>
      <c r="G23" s="334"/>
      <c r="H23" s="334"/>
      <c r="I23" s="239">
        <v>0.02</v>
      </c>
      <c r="J23" s="238">
        <f t="shared" si="1"/>
        <v>0</v>
      </c>
      <c r="L23" s="265" t="s">
        <v>361</v>
      </c>
    </row>
    <row r="24" spans="1:12">
      <c r="A24" s="348"/>
      <c r="B24" s="334"/>
      <c r="C24" s="334"/>
      <c r="D24" s="239">
        <v>0.02</v>
      </c>
      <c r="E24" s="238">
        <f t="shared" si="0"/>
        <v>0</v>
      </c>
      <c r="F24" s="277"/>
      <c r="G24" s="334"/>
      <c r="H24" s="334"/>
      <c r="I24" s="239">
        <v>0.02</v>
      </c>
      <c r="J24" s="238">
        <f t="shared" si="1"/>
        <v>0</v>
      </c>
      <c r="L24" s="265" t="s">
        <v>362</v>
      </c>
    </row>
    <row r="25" spans="1:12">
      <c r="A25" s="348"/>
      <c r="B25" s="334"/>
      <c r="C25" s="334"/>
      <c r="D25" s="239">
        <v>0.02</v>
      </c>
      <c r="E25" s="238">
        <f t="shared" si="0"/>
        <v>0</v>
      </c>
      <c r="F25" s="277"/>
      <c r="G25" s="334"/>
      <c r="H25" s="334"/>
      <c r="I25" s="239">
        <v>0.02</v>
      </c>
      <c r="J25" s="238">
        <f t="shared" si="1"/>
        <v>0</v>
      </c>
      <c r="L25" s="265" t="s">
        <v>363</v>
      </c>
    </row>
    <row r="26" spans="1:12">
      <c r="A26" s="349"/>
      <c r="B26" s="347"/>
      <c r="C26" s="347"/>
      <c r="D26" s="239">
        <v>0.02</v>
      </c>
      <c r="E26" s="238">
        <f t="shared" si="0"/>
        <v>0</v>
      </c>
      <c r="F26" s="277"/>
      <c r="G26" s="347"/>
      <c r="H26" s="347"/>
      <c r="I26" s="239">
        <v>0.02</v>
      </c>
      <c r="J26" s="238">
        <f t="shared" si="1"/>
        <v>0</v>
      </c>
      <c r="L26" s="265" t="s">
        <v>364</v>
      </c>
    </row>
    <row r="27" spans="1:12">
      <c r="A27" s="350"/>
      <c r="B27" s="347"/>
      <c r="C27" s="347"/>
      <c r="D27" s="239">
        <v>0.02</v>
      </c>
      <c r="E27" s="238">
        <f t="shared" si="0"/>
        <v>0</v>
      </c>
      <c r="F27" s="277"/>
      <c r="G27" s="347"/>
      <c r="H27" s="347"/>
      <c r="I27" s="239">
        <v>0.02</v>
      </c>
      <c r="J27" s="238">
        <f t="shared" si="1"/>
        <v>0</v>
      </c>
      <c r="L27" s="265" t="s">
        <v>365</v>
      </c>
    </row>
    <row r="28" spans="1:12">
      <c r="A28" s="349"/>
      <c r="B28" s="347"/>
      <c r="C28" s="347"/>
      <c r="D28" s="239">
        <v>0.02</v>
      </c>
      <c r="E28" s="238">
        <f t="shared" si="0"/>
        <v>0</v>
      </c>
      <c r="F28" s="277"/>
      <c r="G28" s="347"/>
      <c r="H28" s="347"/>
      <c r="I28" s="239">
        <v>0.02</v>
      </c>
      <c r="J28" s="238">
        <f t="shared" si="1"/>
        <v>0</v>
      </c>
      <c r="L28" s="265" t="s">
        <v>366</v>
      </c>
    </row>
    <row r="29" spans="1:12">
      <c r="A29" s="351"/>
      <c r="B29" s="347"/>
      <c r="C29" s="347"/>
      <c r="D29" s="239">
        <v>0.02</v>
      </c>
      <c r="E29" s="238">
        <f t="shared" si="0"/>
        <v>0</v>
      </c>
      <c r="F29" s="277"/>
      <c r="G29" s="347"/>
      <c r="H29" s="347"/>
      <c r="I29" s="239">
        <v>0.02</v>
      </c>
      <c r="J29" s="238">
        <f t="shared" si="1"/>
        <v>0</v>
      </c>
      <c r="L29" s="265" t="s">
        <v>367</v>
      </c>
    </row>
    <row r="30" spans="1:12">
      <c r="A30" s="351"/>
      <c r="B30" s="347"/>
      <c r="C30" s="347"/>
      <c r="D30" s="239">
        <v>0.02</v>
      </c>
      <c r="E30" s="238">
        <f t="shared" si="0"/>
        <v>0</v>
      </c>
      <c r="F30" s="277"/>
      <c r="G30" s="347"/>
      <c r="H30" s="347"/>
      <c r="I30" s="239">
        <v>0.02</v>
      </c>
      <c r="J30" s="238">
        <f t="shared" si="1"/>
        <v>0</v>
      </c>
      <c r="L30" s="265" t="s">
        <v>368</v>
      </c>
    </row>
    <row r="31" spans="1:12" ht="25.5">
      <c r="A31" s="232" t="s">
        <v>142</v>
      </c>
      <c r="B31" s="331"/>
      <c r="C31" s="331"/>
      <c r="D31" s="239"/>
      <c r="E31" s="242"/>
      <c r="F31" s="290"/>
      <c r="G31" s="331"/>
      <c r="H31" s="331"/>
      <c r="I31" s="239"/>
      <c r="J31" s="242"/>
      <c r="L31" s="265" t="s">
        <v>369</v>
      </c>
    </row>
    <row r="32" spans="1:12">
      <c r="A32" s="351"/>
      <c r="B32" s="347"/>
      <c r="C32" s="347"/>
      <c r="D32" s="239">
        <v>0.08</v>
      </c>
      <c r="E32" s="238">
        <f t="shared" si="0"/>
        <v>0</v>
      </c>
      <c r="F32" s="290"/>
      <c r="G32" s="347"/>
      <c r="H32" s="347"/>
      <c r="I32" s="239">
        <v>0.08</v>
      </c>
      <c r="J32" s="238">
        <f t="shared" si="1"/>
        <v>0</v>
      </c>
      <c r="L32" s="265" t="s">
        <v>370</v>
      </c>
    </row>
    <row r="33" spans="1:12">
      <c r="A33" s="351"/>
      <c r="B33" s="347"/>
      <c r="C33" s="347"/>
      <c r="D33" s="239">
        <v>0.08</v>
      </c>
      <c r="E33" s="238">
        <f t="shared" si="0"/>
        <v>0</v>
      </c>
      <c r="F33" s="290"/>
      <c r="G33" s="347"/>
      <c r="H33" s="347"/>
      <c r="I33" s="239">
        <v>0.08</v>
      </c>
      <c r="J33" s="238">
        <f t="shared" si="1"/>
        <v>0</v>
      </c>
      <c r="L33" s="265" t="s">
        <v>371</v>
      </c>
    </row>
    <row r="34" spans="1:12">
      <c r="A34" s="351"/>
      <c r="B34" s="347"/>
      <c r="C34" s="347"/>
      <c r="D34" s="239">
        <v>0.08</v>
      </c>
      <c r="E34" s="238">
        <f t="shared" si="0"/>
        <v>0</v>
      </c>
      <c r="F34" s="290"/>
      <c r="G34" s="347"/>
      <c r="H34" s="347"/>
      <c r="I34" s="239">
        <v>0.08</v>
      </c>
      <c r="J34" s="238">
        <f t="shared" si="1"/>
        <v>0</v>
      </c>
      <c r="L34" s="265" t="s">
        <v>372</v>
      </c>
    </row>
    <row r="35" spans="1:12">
      <c r="A35" s="351"/>
      <c r="B35" s="347"/>
      <c r="C35" s="347"/>
      <c r="D35" s="239">
        <v>0.08</v>
      </c>
      <c r="E35" s="238">
        <f t="shared" si="0"/>
        <v>0</v>
      </c>
      <c r="F35" s="290"/>
      <c r="G35" s="347"/>
      <c r="H35" s="347"/>
      <c r="I35" s="239">
        <v>0.08</v>
      </c>
      <c r="J35" s="238">
        <f t="shared" si="1"/>
        <v>0</v>
      </c>
    </row>
    <row r="36" spans="1:12">
      <c r="A36" s="351"/>
      <c r="B36" s="347"/>
      <c r="C36" s="347"/>
      <c r="D36" s="239">
        <v>0.08</v>
      </c>
      <c r="E36" s="238">
        <f t="shared" si="0"/>
        <v>0</v>
      </c>
      <c r="F36" s="290"/>
      <c r="G36" s="347"/>
      <c r="H36" s="347"/>
      <c r="I36" s="239">
        <v>0.08</v>
      </c>
      <c r="J36" s="238">
        <f t="shared" si="1"/>
        <v>0</v>
      </c>
    </row>
    <row r="37" spans="1:12">
      <c r="A37" s="351"/>
      <c r="B37" s="347"/>
      <c r="C37" s="347"/>
      <c r="D37" s="239">
        <v>0.08</v>
      </c>
      <c r="E37" s="238">
        <f t="shared" si="0"/>
        <v>0</v>
      </c>
      <c r="F37" s="290"/>
      <c r="G37" s="347"/>
      <c r="H37" s="347"/>
      <c r="I37" s="239">
        <v>0.08</v>
      </c>
      <c r="J37" s="238">
        <f t="shared" si="1"/>
        <v>0</v>
      </c>
    </row>
    <row r="38" spans="1:12">
      <c r="A38" s="232" t="s">
        <v>143</v>
      </c>
      <c r="B38" s="243">
        <f t="shared" ref="B38:H38" si="2">SUM(B20:B37)</f>
        <v>0</v>
      </c>
      <c r="C38" s="243">
        <f t="shared" si="2"/>
        <v>0</v>
      </c>
      <c r="D38" s="239"/>
      <c r="E38" s="163">
        <f>SUM(E19:E37)</f>
        <v>0</v>
      </c>
      <c r="F38" s="291"/>
      <c r="G38" s="243">
        <f t="shared" si="2"/>
        <v>0</v>
      </c>
      <c r="H38" s="243">
        <f t="shared" si="2"/>
        <v>0</v>
      </c>
      <c r="I38" s="239"/>
      <c r="J38" s="163">
        <f>SUM(J19:J37)</f>
        <v>0</v>
      </c>
    </row>
    <row r="39" spans="1:12">
      <c r="A39" s="244" t="s">
        <v>144</v>
      </c>
      <c r="B39" s="244"/>
      <c r="C39" s="244"/>
      <c r="D39" s="276"/>
      <c r="E39" s="276"/>
      <c r="F39" s="291"/>
      <c r="G39" s="244"/>
      <c r="H39" s="244"/>
      <c r="I39" s="276"/>
      <c r="J39" s="163">
        <f>+E38-J38</f>
        <v>0</v>
      </c>
    </row>
    <row r="40" spans="1:12" s="254" customFormat="1">
      <c r="A40" s="249"/>
      <c r="B40" s="249"/>
      <c r="C40" s="249"/>
      <c r="D40" s="249"/>
      <c r="E40" s="249"/>
      <c r="F40" s="249"/>
      <c r="G40" s="249"/>
      <c r="H40" s="249"/>
      <c r="I40" s="249"/>
      <c r="J40" s="249"/>
    </row>
    <row r="41" spans="1:12" s="254" customFormat="1">
      <c r="A41" s="249"/>
      <c r="B41" s="249"/>
      <c r="C41" s="249"/>
      <c r="D41" s="249"/>
      <c r="E41" s="249"/>
      <c r="F41" s="249"/>
      <c r="G41" s="249"/>
      <c r="H41" s="249"/>
      <c r="I41" s="249"/>
      <c r="J41" s="249"/>
    </row>
    <row r="42" spans="1:12" s="254" customFormat="1">
      <c r="A42" s="255" t="s">
        <v>138</v>
      </c>
      <c r="B42" s="255"/>
      <c r="C42" s="255"/>
      <c r="D42" s="255"/>
      <c r="E42" s="255"/>
      <c r="F42" s="255"/>
      <c r="G42" s="255"/>
      <c r="H42" s="255"/>
      <c r="I42" s="255"/>
      <c r="J42" s="255"/>
    </row>
    <row r="43" spans="1:12" s="254" customFormat="1" ht="27.6" customHeight="1">
      <c r="A43" s="510" t="s">
        <v>345</v>
      </c>
      <c r="B43" s="510"/>
      <c r="C43" s="510"/>
      <c r="D43" s="510"/>
      <c r="E43" s="510"/>
      <c r="F43" s="510"/>
      <c r="G43" s="510"/>
      <c r="H43" s="510"/>
      <c r="I43" s="510"/>
      <c r="J43" s="510"/>
    </row>
    <row r="44" spans="1:12">
      <c r="A44" s="255" t="s">
        <v>164</v>
      </c>
      <c r="B44" s="255"/>
      <c r="C44" s="255"/>
      <c r="D44" s="255"/>
      <c r="E44" s="255"/>
      <c r="F44" s="255"/>
      <c r="G44" s="255"/>
      <c r="H44" s="255"/>
      <c r="I44" s="255"/>
      <c r="J44" s="255"/>
    </row>
    <row r="45" spans="1:12">
      <c r="A45" s="255" t="s">
        <v>343</v>
      </c>
      <c r="B45" s="255"/>
      <c r="C45" s="255"/>
      <c r="D45" s="255"/>
      <c r="E45" s="255"/>
      <c r="F45" s="255"/>
      <c r="G45" s="255"/>
      <c r="H45" s="255"/>
      <c r="I45" s="380"/>
      <c r="J45" s="379" t="str">
        <f>'40.010'!$D$41</f>
        <v>Capital Adequacy Returns</v>
      </c>
    </row>
    <row r="46" spans="1:12">
      <c r="A46" s="510" t="s">
        <v>382</v>
      </c>
      <c r="B46" s="510"/>
      <c r="C46" s="510"/>
      <c r="D46" s="510"/>
      <c r="E46" s="510"/>
      <c r="F46" s="510"/>
      <c r="G46" s="510"/>
      <c r="H46" s="510"/>
      <c r="I46" s="380"/>
      <c r="J46" s="4" t="s">
        <v>450</v>
      </c>
    </row>
    <row r="47" spans="1:12" ht="12.6" hidden="1" customHeight="1">
      <c r="A47" s="254"/>
      <c r="B47" s="254"/>
      <c r="C47" s="254"/>
    </row>
    <row r="48" spans="1:12" ht="12.6" hidden="1" customHeight="1">
      <c r="A48" s="254"/>
      <c r="B48" s="254"/>
      <c r="C48" s="254"/>
    </row>
    <row r="49" hidden="1"/>
  </sheetData>
  <sheetProtection password="DF61" sheet="1" objects="1" scenarios="1"/>
  <mergeCells count="13">
    <mergeCell ref="A46:H46"/>
    <mergeCell ref="A1:J1"/>
    <mergeCell ref="A9:J9"/>
    <mergeCell ref="A11:J11"/>
    <mergeCell ref="A43:J43"/>
    <mergeCell ref="A15:A16"/>
    <mergeCell ref="B15:C15"/>
    <mergeCell ref="E15:E16"/>
    <mergeCell ref="D15:D16"/>
    <mergeCell ref="I15:I16"/>
    <mergeCell ref="J15:J16"/>
    <mergeCell ref="B14:E14"/>
    <mergeCell ref="G14:J14"/>
  </mergeCells>
  <dataValidations count="1">
    <dataValidation type="list" allowBlank="1" showInputMessage="1" showErrorMessage="1" sqref="A20:A30 A32:A37">
      <formula1>$L$20:$L$34</formula1>
    </dataValidation>
  </dataValidations>
  <hyperlinks>
    <hyperlink ref="A1:J1" location="'40.010'!A1" display="'40.010'!A1"/>
    <hyperlink ref="G1:H1" location="ToC!A1" display="ToC!A1"/>
    <hyperlink ref="I1:J1" location="ToC!A1" display="ToC!A1"/>
  </hyperlinks>
  <printOptions horizontalCentered="1"/>
  <pageMargins left="0.51181102362204722" right="0.51181102362204722" top="0.98425196850393704" bottom="0.59055118110236227" header="0.59055118110236227" footer="0.59055118110236227"/>
  <pageSetup paperSize="5" scale="7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9"/>
  <sheetViews>
    <sheetView zoomScaleNormal="100" workbookViewId="0">
      <selection activeCell="H17" sqref="H17:J17"/>
    </sheetView>
  </sheetViews>
  <sheetFormatPr defaultColWidth="0" defaultRowHeight="12.75" zeroHeight="1"/>
  <cols>
    <col min="1" max="1" width="8.77734375" style="93" customWidth="1"/>
    <col min="2" max="5" width="12.77734375" style="93" customWidth="1"/>
    <col min="6" max="6" width="8.77734375" style="93" customWidth="1"/>
    <col min="7" max="7" width="12.33203125" style="93" customWidth="1"/>
    <col min="8" max="14" width="12.77734375" style="93" customWidth="1"/>
    <col min="15" max="20" width="0" style="93" hidden="1" customWidth="1"/>
    <col min="21" max="16384" width="8.77734375" style="93" hidden="1"/>
  </cols>
  <sheetData>
    <row r="1" spans="1:14">
      <c r="A1" s="478">
        <v>40030</v>
      </c>
      <c r="B1" s="511"/>
      <c r="C1" s="511"/>
      <c r="D1" s="511"/>
      <c r="E1" s="511"/>
      <c r="F1" s="511"/>
      <c r="G1" s="511"/>
      <c r="H1" s="511"/>
      <c r="I1" s="511"/>
      <c r="J1" s="511"/>
      <c r="K1" s="511"/>
      <c r="L1" s="511"/>
      <c r="M1" s="511"/>
      <c r="N1" s="511"/>
    </row>
    <row r="2" spans="1:14">
      <c r="A2" s="99"/>
      <c r="B2" s="94"/>
      <c r="C2" s="94"/>
      <c r="D2" s="94"/>
      <c r="E2" s="94"/>
      <c r="F2" s="94"/>
      <c r="G2" s="94"/>
      <c r="H2" s="94"/>
      <c r="I2" s="94"/>
      <c r="J2" s="94"/>
      <c r="K2" s="94"/>
      <c r="L2" s="94"/>
      <c r="M2" s="94"/>
      <c r="N2" s="94"/>
    </row>
    <row r="3" spans="1:14">
      <c r="A3" s="97" t="str">
        <f>Cover!$A$14</f>
        <v>Select Name of Insurer/ Financial Holding Company</v>
      </c>
      <c r="B3" s="98"/>
      <c r="C3" s="98"/>
      <c r="D3" s="94"/>
      <c r="E3" s="94"/>
      <c r="F3" s="94"/>
      <c r="G3" s="94"/>
      <c r="H3" s="94"/>
      <c r="I3" s="94"/>
      <c r="J3" s="94"/>
      <c r="K3" s="95"/>
      <c r="L3" s="94"/>
      <c r="M3" s="414" t="s">
        <v>487</v>
      </c>
      <c r="N3" s="94"/>
    </row>
    <row r="4" spans="1:14">
      <c r="A4" s="99" t="s">
        <v>432</v>
      </c>
      <c r="B4" s="98"/>
      <c r="C4" s="94"/>
      <c r="D4" s="94"/>
      <c r="E4" s="94"/>
      <c r="F4" s="94"/>
      <c r="G4" s="94"/>
      <c r="H4" s="94"/>
      <c r="I4" s="94"/>
      <c r="J4" s="94"/>
      <c r="K4" s="94"/>
      <c r="L4" s="94"/>
      <c r="M4" s="94"/>
      <c r="N4" s="94"/>
    </row>
    <row r="5" spans="1:14">
      <c r="A5" s="99"/>
      <c r="B5" s="98"/>
      <c r="C5" s="94"/>
      <c r="D5" s="94"/>
      <c r="E5" s="94"/>
      <c r="F5" s="94"/>
      <c r="G5" s="94"/>
      <c r="H5" s="94"/>
      <c r="I5" s="94"/>
      <c r="J5" s="94"/>
      <c r="K5" s="94"/>
      <c r="L5" s="94"/>
      <c r="M5" s="94"/>
      <c r="N5" s="94"/>
    </row>
    <row r="6" spans="1:14">
      <c r="A6" s="99" t="s">
        <v>1</v>
      </c>
      <c r="B6" s="98"/>
      <c r="C6" s="255"/>
      <c r="D6" s="255"/>
      <c r="E6" s="94"/>
      <c r="F6" s="94"/>
      <c r="G6" s="94"/>
      <c r="H6" s="94"/>
      <c r="I6" s="94"/>
      <c r="J6" s="94"/>
      <c r="K6" s="94"/>
      <c r="L6" s="94"/>
      <c r="M6" s="94"/>
      <c r="N6" s="94"/>
    </row>
    <row r="7" spans="1:14">
      <c r="A7" s="100" t="s">
        <v>433</v>
      </c>
      <c r="B7" s="101"/>
      <c r="C7" s="94"/>
      <c r="D7" s="94"/>
      <c r="E7" s="94"/>
      <c r="F7" s="94"/>
      <c r="G7" s="94"/>
      <c r="H7" s="94"/>
      <c r="I7" s="94"/>
      <c r="J7" s="94"/>
      <c r="K7" s="94"/>
      <c r="L7" s="94"/>
      <c r="M7" s="12">
        <f>Cover!$A$23</f>
        <v>44196</v>
      </c>
      <c r="N7" s="94"/>
    </row>
    <row r="8" spans="1:14">
      <c r="A8" s="485"/>
      <c r="B8" s="486"/>
      <c r="C8" s="486"/>
      <c r="D8" s="501"/>
      <c r="E8" s="501"/>
      <c r="F8" s="501"/>
      <c r="G8" s="501"/>
      <c r="H8" s="501"/>
      <c r="I8" s="501"/>
      <c r="J8" s="501"/>
      <c r="K8" s="501"/>
      <c r="L8" s="501"/>
      <c r="M8" s="501"/>
      <c r="N8" s="94"/>
    </row>
    <row r="9" spans="1:14">
      <c r="A9" s="485" t="s">
        <v>0</v>
      </c>
      <c r="B9" s="486"/>
      <c r="C9" s="486"/>
      <c r="D9" s="501"/>
      <c r="E9" s="501"/>
      <c r="F9" s="501"/>
      <c r="G9" s="501"/>
      <c r="H9" s="501"/>
      <c r="I9" s="501"/>
      <c r="J9" s="501"/>
      <c r="K9" s="501"/>
      <c r="L9" s="501"/>
      <c r="M9" s="501"/>
      <c r="N9" s="94"/>
    </row>
    <row r="10" spans="1:14">
      <c r="A10" s="485" t="s">
        <v>373</v>
      </c>
      <c r="B10" s="486"/>
      <c r="C10" s="486"/>
      <c r="D10" s="501"/>
      <c r="E10" s="501"/>
      <c r="F10" s="501"/>
      <c r="G10" s="501"/>
      <c r="H10" s="501"/>
      <c r="I10" s="501"/>
      <c r="J10" s="501"/>
      <c r="K10" s="501"/>
      <c r="L10" s="501"/>
      <c r="M10" s="501"/>
      <c r="N10" s="94"/>
    </row>
    <row r="11" spans="1:14">
      <c r="A11" s="486" t="s">
        <v>145</v>
      </c>
      <c r="B11" s="486"/>
      <c r="C11" s="486"/>
      <c r="D11" s="486"/>
      <c r="E11" s="486"/>
      <c r="F11" s="486"/>
      <c r="G11" s="486"/>
      <c r="H11" s="486"/>
      <c r="I11" s="486"/>
      <c r="J11" s="486"/>
      <c r="K11" s="486"/>
      <c r="L11" s="486"/>
      <c r="M11" s="486"/>
      <c r="N11" s="94"/>
    </row>
    <row r="12" spans="1:14">
      <c r="A12" s="94"/>
      <c r="B12" s="94"/>
      <c r="C12" s="94"/>
      <c r="D12" s="94"/>
      <c r="E12" s="94"/>
      <c r="F12" s="94"/>
      <c r="G12" s="94"/>
      <c r="H12" s="94"/>
      <c r="I12" s="94"/>
      <c r="J12" s="94"/>
      <c r="K12" s="94"/>
      <c r="L12" s="94"/>
      <c r="M12" s="94"/>
      <c r="N12" s="94"/>
    </row>
    <row r="13" spans="1:14">
      <c r="A13" s="94"/>
      <c r="B13" s="94"/>
      <c r="C13" s="94"/>
      <c r="D13" s="94"/>
      <c r="E13" s="94"/>
      <c r="F13" s="94"/>
      <c r="G13" s="94"/>
      <c r="H13" s="94"/>
      <c r="I13" s="94"/>
      <c r="J13" s="94"/>
      <c r="K13" s="94"/>
      <c r="L13" s="94"/>
      <c r="M13" s="94"/>
      <c r="N13" s="94"/>
    </row>
    <row r="14" spans="1:14" ht="63.75">
      <c r="A14" s="281" t="s">
        <v>146</v>
      </c>
      <c r="B14" s="141" t="s">
        <v>147</v>
      </c>
      <c r="C14" s="281" t="s">
        <v>148</v>
      </c>
      <c r="D14" s="281" t="s">
        <v>149</v>
      </c>
      <c r="E14" s="281" t="s">
        <v>150</v>
      </c>
      <c r="F14" s="308" t="s">
        <v>77</v>
      </c>
      <c r="G14" s="281" t="s">
        <v>151</v>
      </c>
      <c r="H14" s="141" t="s">
        <v>152</v>
      </c>
      <c r="I14" s="141" t="s">
        <v>153</v>
      </c>
      <c r="J14" s="141" t="s">
        <v>154</v>
      </c>
      <c r="K14" s="141" t="s">
        <v>155</v>
      </c>
      <c r="L14" s="141" t="s">
        <v>156</v>
      </c>
      <c r="M14" s="141" t="s">
        <v>157</v>
      </c>
      <c r="N14" s="141" t="s">
        <v>401</v>
      </c>
    </row>
    <row r="15" spans="1:14">
      <c r="A15" s="232"/>
      <c r="B15" s="17" t="s">
        <v>14</v>
      </c>
      <c r="C15" s="17" t="s">
        <v>16</v>
      </c>
      <c r="D15" s="17" t="s">
        <v>18</v>
      </c>
      <c r="E15" s="17" t="s">
        <v>48</v>
      </c>
      <c r="F15" s="17" t="s">
        <v>53</v>
      </c>
      <c r="G15" s="17" t="s">
        <v>55</v>
      </c>
      <c r="H15" s="17" t="s">
        <v>56</v>
      </c>
      <c r="I15" s="17" t="s">
        <v>61</v>
      </c>
      <c r="J15" s="17" t="s">
        <v>63</v>
      </c>
      <c r="K15" s="17" t="s">
        <v>64</v>
      </c>
      <c r="L15" s="17" t="s">
        <v>66</v>
      </c>
      <c r="M15" s="17" t="s">
        <v>70</v>
      </c>
      <c r="N15" s="17" t="s">
        <v>72</v>
      </c>
    </row>
    <row r="16" spans="1:14">
      <c r="A16" s="232"/>
      <c r="B16" s="65" t="s">
        <v>4</v>
      </c>
      <c r="C16" s="65" t="s">
        <v>4</v>
      </c>
      <c r="D16" s="65" t="s">
        <v>4</v>
      </c>
      <c r="E16" s="17"/>
      <c r="F16" s="17"/>
      <c r="G16" s="17"/>
      <c r="H16" s="65" t="s">
        <v>4</v>
      </c>
      <c r="I16" s="65" t="s">
        <v>4</v>
      </c>
      <c r="J16" s="65" t="s">
        <v>4</v>
      </c>
      <c r="K16" s="17"/>
      <c r="L16" s="17"/>
      <c r="M16" s="17"/>
      <c r="N16" s="17"/>
    </row>
    <row r="17" spans="1:14">
      <c r="A17" s="360" t="s">
        <v>158</v>
      </c>
      <c r="B17" s="352"/>
      <c r="C17" s="353"/>
      <c r="D17" s="347"/>
      <c r="E17" s="238">
        <f>MAX(ABS(C17-B17),ABS(D17-B17))</f>
        <v>0</v>
      </c>
      <c r="F17" s="239">
        <v>0.1</v>
      </c>
      <c r="G17" s="238">
        <f>+E17*F17</f>
        <v>0</v>
      </c>
      <c r="H17" s="353"/>
      <c r="I17" s="353"/>
      <c r="J17" s="347"/>
      <c r="K17" s="240">
        <f>+(C17-B17)-(I17-H17)</f>
        <v>0</v>
      </c>
      <c r="L17" s="238">
        <f t="shared" ref="L17:L22" si="0">+(D17-B17)-(J17-H17)</f>
        <v>0</v>
      </c>
      <c r="M17" s="238">
        <f t="shared" ref="M17:M22" si="1">MAX(ABS(K17),ABS(L17))</f>
        <v>0</v>
      </c>
      <c r="N17" s="238">
        <f>MIN(G17,M17)</f>
        <v>0</v>
      </c>
    </row>
    <row r="18" spans="1:14">
      <c r="A18" s="360" t="s">
        <v>159</v>
      </c>
      <c r="B18" s="352"/>
      <c r="C18" s="353"/>
      <c r="D18" s="347"/>
      <c r="E18" s="238">
        <f t="shared" ref="E18:E27" si="2">MAX(ABS(C18-B18),ABS(D18-B18))</f>
        <v>0</v>
      </c>
      <c r="F18" s="239">
        <v>0.1</v>
      </c>
      <c r="G18" s="238">
        <f t="shared" ref="G18:G27" si="3">+E18*F18</f>
        <v>0</v>
      </c>
      <c r="H18" s="353"/>
      <c r="I18" s="353"/>
      <c r="J18" s="347"/>
      <c r="K18" s="240">
        <f t="shared" ref="K18:K22" si="4">+(C18-B18)-(I18-H18)</f>
        <v>0</v>
      </c>
      <c r="L18" s="238">
        <f t="shared" si="0"/>
        <v>0</v>
      </c>
      <c r="M18" s="238">
        <f t="shared" si="1"/>
        <v>0</v>
      </c>
      <c r="N18" s="238">
        <f t="shared" ref="N18:N22" si="5">MIN(G18,M18)</f>
        <v>0</v>
      </c>
    </row>
    <row r="19" spans="1:14">
      <c r="A19" s="360" t="s">
        <v>160</v>
      </c>
      <c r="B19" s="352"/>
      <c r="C19" s="353"/>
      <c r="D19" s="347"/>
      <c r="E19" s="238">
        <f t="shared" si="2"/>
        <v>0</v>
      </c>
      <c r="F19" s="239">
        <v>0.1</v>
      </c>
      <c r="G19" s="238">
        <f t="shared" si="3"/>
        <v>0</v>
      </c>
      <c r="H19" s="353"/>
      <c r="I19" s="353"/>
      <c r="J19" s="347"/>
      <c r="K19" s="240">
        <f t="shared" si="4"/>
        <v>0</v>
      </c>
      <c r="L19" s="238">
        <f t="shared" si="0"/>
        <v>0</v>
      </c>
      <c r="M19" s="238">
        <f t="shared" si="1"/>
        <v>0</v>
      </c>
      <c r="N19" s="238">
        <f t="shared" si="5"/>
        <v>0</v>
      </c>
    </row>
    <row r="20" spans="1:14">
      <c r="A20" s="360" t="s">
        <v>161</v>
      </c>
      <c r="B20" s="352"/>
      <c r="C20" s="353"/>
      <c r="D20" s="347"/>
      <c r="E20" s="238">
        <f t="shared" si="2"/>
        <v>0</v>
      </c>
      <c r="F20" s="239">
        <v>0.1</v>
      </c>
      <c r="G20" s="238">
        <f t="shared" si="3"/>
        <v>0</v>
      </c>
      <c r="H20" s="353"/>
      <c r="I20" s="353"/>
      <c r="J20" s="347"/>
      <c r="K20" s="240">
        <f>+(C20-B20)-(I20-H20)</f>
        <v>0</v>
      </c>
      <c r="L20" s="238">
        <f t="shared" si="0"/>
        <v>0</v>
      </c>
      <c r="M20" s="238">
        <f t="shared" si="1"/>
        <v>0</v>
      </c>
      <c r="N20" s="238">
        <f t="shared" si="5"/>
        <v>0</v>
      </c>
    </row>
    <row r="21" spans="1:14">
      <c r="A21" s="360" t="s">
        <v>162</v>
      </c>
      <c r="B21" s="352"/>
      <c r="C21" s="353"/>
      <c r="D21" s="347"/>
      <c r="E21" s="238">
        <f t="shared" si="2"/>
        <v>0</v>
      </c>
      <c r="F21" s="239">
        <v>0.1</v>
      </c>
      <c r="G21" s="238">
        <f t="shared" si="3"/>
        <v>0</v>
      </c>
      <c r="H21" s="353"/>
      <c r="I21" s="353"/>
      <c r="J21" s="347"/>
      <c r="K21" s="240">
        <f t="shared" si="4"/>
        <v>0</v>
      </c>
      <c r="L21" s="238">
        <f t="shared" si="0"/>
        <v>0</v>
      </c>
      <c r="M21" s="238">
        <f t="shared" si="1"/>
        <v>0</v>
      </c>
      <c r="N21" s="238">
        <f t="shared" si="5"/>
        <v>0</v>
      </c>
    </row>
    <row r="22" spans="1:14">
      <c r="A22" s="360" t="s">
        <v>163</v>
      </c>
      <c r="B22" s="352"/>
      <c r="C22" s="353"/>
      <c r="D22" s="347"/>
      <c r="E22" s="238">
        <f t="shared" si="2"/>
        <v>0</v>
      </c>
      <c r="F22" s="239">
        <v>0.1</v>
      </c>
      <c r="G22" s="238">
        <f t="shared" si="3"/>
        <v>0</v>
      </c>
      <c r="H22" s="353"/>
      <c r="I22" s="353"/>
      <c r="J22" s="347"/>
      <c r="K22" s="240">
        <f t="shared" si="4"/>
        <v>0</v>
      </c>
      <c r="L22" s="238">
        <f t="shared" si="0"/>
        <v>0</v>
      </c>
      <c r="M22" s="238">
        <f t="shared" si="1"/>
        <v>0</v>
      </c>
      <c r="N22" s="238">
        <f t="shared" si="5"/>
        <v>0</v>
      </c>
    </row>
    <row r="23" spans="1:14" s="254" customFormat="1">
      <c r="A23" s="360"/>
      <c r="B23" s="352"/>
      <c r="C23" s="353"/>
      <c r="D23" s="347"/>
      <c r="E23" s="238">
        <f t="shared" si="2"/>
        <v>0</v>
      </c>
      <c r="F23" s="239">
        <v>0.1</v>
      </c>
      <c r="G23" s="238">
        <f t="shared" si="3"/>
        <v>0</v>
      </c>
      <c r="H23" s="353"/>
      <c r="I23" s="353"/>
      <c r="J23" s="347"/>
      <c r="K23" s="240">
        <f t="shared" ref="K23:K27" si="6">+(C23-B23)-(I23-H23)</f>
        <v>0</v>
      </c>
      <c r="L23" s="238">
        <f t="shared" ref="L23:L27" si="7">+(D23-B23)-(J23-H23)</f>
        <v>0</v>
      </c>
      <c r="M23" s="238">
        <f t="shared" ref="M23:M27" si="8">MAX(ABS(K23),ABS(L23))</f>
        <v>0</v>
      </c>
      <c r="N23" s="238">
        <f t="shared" ref="N23:N27" si="9">MIN(G23,M23)</f>
        <v>0</v>
      </c>
    </row>
    <row r="24" spans="1:14" s="254" customFormat="1">
      <c r="A24" s="360"/>
      <c r="B24" s="352"/>
      <c r="C24" s="353"/>
      <c r="D24" s="347"/>
      <c r="E24" s="238">
        <f t="shared" si="2"/>
        <v>0</v>
      </c>
      <c r="F24" s="239">
        <v>0.1</v>
      </c>
      <c r="G24" s="238">
        <f t="shared" si="3"/>
        <v>0</v>
      </c>
      <c r="H24" s="353"/>
      <c r="I24" s="353"/>
      <c r="J24" s="347"/>
      <c r="K24" s="240">
        <f t="shared" si="6"/>
        <v>0</v>
      </c>
      <c r="L24" s="238">
        <f t="shared" si="7"/>
        <v>0</v>
      </c>
      <c r="M24" s="238">
        <f t="shared" si="8"/>
        <v>0</v>
      </c>
      <c r="N24" s="238">
        <f t="shared" si="9"/>
        <v>0</v>
      </c>
    </row>
    <row r="25" spans="1:14" s="254" customFormat="1">
      <c r="A25" s="360"/>
      <c r="B25" s="352"/>
      <c r="C25" s="353"/>
      <c r="D25" s="347"/>
      <c r="E25" s="238">
        <f t="shared" si="2"/>
        <v>0</v>
      </c>
      <c r="F25" s="239">
        <v>0.1</v>
      </c>
      <c r="G25" s="238">
        <f t="shared" si="3"/>
        <v>0</v>
      </c>
      <c r="H25" s="353"/>
      <c r="I25" s="353"/>
      <c r="J25" s="347"/>
      <c r="K25" s="240">
        <f t="shared" si="6"/>
        <v>0</v>
      </c>
      <c r="L25" s="238">
        <f t="shared" si="7"/>
        <v>0</v>
      </c>
      <c r="M25" s="238">
        <f t="shared" si="8"/>
        <v>0</v>
      </c>
      <c r="N25" s="238">
        <f t="shared" si="9"/>
        <v>0</v>
      </c>
    </row>
    <row r="26" spans="1:14" s="254" customFormat="1">
      <c r="A26" s="360"/>
      <c r="B26" s="352"/>
      <c r="C26" s="353"/>
      <c r="D26" s="347"/>
      <c r="E26" s="238">
        <f t="shared" si="2"/>
        <v>0</v>
      </c>
      <c r="F26" s="239">
        <v>0.1</v>
      </c>
      <c r="G26" s="238">
        <f t="shared" si="3"/>
        <v>0</v>
      </c>
      <c r="H26" s="353"/>
      <c r="I26" s="353"/>
      <c r="J26" s="347"/>
      <c r="K26" s="240">
        <f t="shared" si="6"/>
        <v>0</v>
      </c>
      <c r="L26" s="238">
        <f t="shared" si="7"/>
        <v>0</v>
      </c>
      <c r="M26" s="238">
        <f t="shared" si="8"/>
        <v>0</v>
      </c>
      <c r="N26" s="238">
        <f t="shared" si="9"/>
        <v>0</v>
      </c>
    </row>
    <row r="27" spans="1:14" s="254" customFormat="1">
      <c r="A27" s="360"/>
      <c r="B27" s="352"/>
      <c r="C27" s="353"/>
      <c r="D27" s="347"/>
      <c r="E27" s="238">
        <f t="shared" si="2"/>
        <v>0</v>
      </c>
      <c r="F27" s="239">
        <v>0.1</v>
      </c>
      <c r="G27" s="238">
        <f t="shared" si="3"/>
        <v>0</v>
      </c>
      <c r="H27" s="353"/>
      <c r="I27" s="353"/>
      <c r="J27" s="347"/>
      <c r="K27" s="240">
        <f t="shared" si="6"/>
        <v>0</v>
      </c>
      <c r="L27" s="238">
        <f t="shared" si="7"/>
        <v>0</v>
      </c>
      <c r="M27" s="238">
        <f t="shared" si="8"/>
        <v>0</v>
      </c>
      <c r="N27" s="238">
        <f t="shared" si="9"/>
        <v>0</v>
      </c>
    </row>
    <row r="28" spans="1:14">
      <c r="A28" s="232" t="s">
        <v>143</v>
      </c>
      <c r="B28" s="241">
        <f>SUM(B17:B27)</f>
        <v>0</v>
      </c>
      <c r="C28" s="241">
        <f t="shared" ref="C28:E28" si="10">SUM(C17:C27)</f>
        <v>0</v>
      </c>
      <c r="D28" s="241">
        <f t="shared" si="10"/>
        <v>0</v>
      </c>
      <c r="E28" s="241">
        <f t="shared" si="10"/>
        <v>0</v>
      </c>
      <c r="F28" s="17"/>
      <c r="G28" s="241">
        <f>SUM(G17:G27)</f>
        <v>0</v>
      </c>
      <c r="H28" s="241">
        <f t="shared" ref="H28:N28" si="11">SUM(H17:H27)</f>
        <v>0</v>
      </c>
      <c r="I28" s="241">
        <f t="shared" si="11"/>
        <v>0</v>
      </c>
      <c r="J28" s="241">
        <f t="shared" si="11"/>
        <v>0</v>
      </c>
      <c r="K28" s="241">
        <f t="shared" si="11"/>
        <v>0</v>
      </c>
      <c r="L28" s="241">
        <f>SUM(L17:L27)</f>
        <v>0</v>
      </c>
      <c r="M28" s="241">
        <f t="shared" si="11"/>
        <v>0</v>
      </c>
      <c r="N28" s="241">
        <f t="shared" si="11"/>
        <v>0</v>
      </c>
    </row>
    <row r="29" spans="1:14">
      <c r="A29" s="94"/>
      <c r="B29" s="94"/>
      <c r="C29" s="94"/>
      <c r="D29" s="94"/>
      <c r="E29" s="94"/>
      <c r="F29" s="94"/>
      <c r="G29" s="94"/>
      <c r="H29" s="94"/>
      <c r="I29" s="94"/>
      <c r="J29" s="94"/>
      <c r="K29" s="94"/>
      <c r="L29" s="94"/>
      <c r="M29" s="94"/>
      <c r="N29" s="94"/>
    </row>
    <row r="30" spans="1:14">
      <c r="A30" s="255" t="s">
        <v>138</v>
      </c>
      <c r="B30" s="255"/>
      <c r="C30" s="255"/>
      <c r="D30" s="255"/>
      <c r="E30" s="255"/>
      <c r="F30" s="94"/>
      <c r="G30" s="94"/>
      <c r="H30" s="94"/>
      <c r="I30" s="94"/>
      <c r="J30" s="94"/>
      <c r="K30" s="94"/>
      <c r="L30" s="94"/>
      <c r="M30" s="94"/>
      <c r="N30" s="94"/>
    </row>
    <row r="31" spans="1:14">
      <c r="A31" s="255" t="s">
        <v>342</v>
      </c>
      <c r="B31" s="255"/>
      <c r="C31" s="255"/>
      <c r="D31" s="255"/>
      <c r="E31" s="255"/>
      <c r="F31" s="94"/>
      <c r="G31" s="94"/>
      <c r="H31" s="94"/>
      <c r="I31" s="94"/>
      <c r="J31" s="94"/>
      <c r="K31" s="94"/>
      <c r="L31" s="94"/>
      <c r="M31" s="94"/>
      <c r="N31" s="94"/>
    </row>
    <row r="32" spans="1:14">
      <c r="A32" s="255" t="s">
        <v>164</v>
      </c>
      <c r="B32" s="255"/>
      <c r="C32" s="255"/>
      <c r="D32" s="255"/>
      <c r="E32" s="255"/>
      <c r="F32" s="94"/>
      <c r="G32" s="94"/>
      <c r="H32" s="94"/>
      <c r="I32" s="94"/>
      <c r="J32" s="94"/>
      <c r="K32" s="94"/>
      <c r="L32" s="94"/>
      <c r="M32" s="94"/>
      <c r="N32" s="94"/>
    </row>
    <row r="33" spans="1:14">
      <c r="A33" s="255" t="s">
        <v>343</v>
      </c>
      <c r="B33" s="255"/>
      <c r="C33" s="255"/>
      <c r="D33" s="255"/>
      <c r="E33" s="255"/>
      <c r="F33" s="94"/>
      <c r="G33" s="94"/>
      <c r="H33" s="94"/>
      <c r="I33" s="94"/>
      <c r="J33" s="94"/>
      <c r="K33" s="94"/>
      <c r="L33" s="94"/>
      <c r="M33" s="94"/>
      <c r="N33" s="94"/>
    </row>
    <row r="34" spans="1:14">
      <c r="A34" s="255" t="s">
        <v>344</v>
      </c>
      <c r="B34" s="255"/>
      <c r="C34" s="255"/>
      <c r="D34" s="255"/>
      <c r="E34" s="255"/>
      <c r="F34" s="94"/>
      <c r="G34" s="94"/>
      <c r="H34" s="94"/>
      <c r="I34" s="94"/>
      <c r="J34" s="94"/>
      <c r="K34" s="94"/>
      <c r="L34" s="94"/>
      <c r="M34" s="94"/>
      <c r="N34" s="94"/>
    </row>
    <row r="35" spans="1:14">
      <c r="A35" s="94"/>
      <c r="B35" s="94"/>
      <c r="C35" s="94"/>
      <c r="D35" s="94"/>
      <c r="E35" s="94"/>
      <c r="F35" s="94"/>
      <c r="G35" s="94"/>
      <c r="H35" s="94"/>
      <c r="I35" s="94"/>
      <c r="J35" s="94"/>
      <c r="K35" s="94"/>
      <c r="L35" s="94"/>
      <c r="M35" s="94"/>
      <c r="N35" s="94"/>
    </row>
    <row r="36" spans="1:14">
      <c r="A36" s="94"/>
      <c r="B36" s="94"/>
      <c r="C36" s="94"/>
      <c r="D36" s="94"/>
      <c r="E36" s="94"/>
      <c r="F36" s="94"/>
      <c r="G36" s="94"/>
      <c r="H36" s="94"/>
      <c r="I36" s="94"/>
      <c r="J36" s="94"/>
      <c r="K36" s="94"/>
      <c r="L36" s="94"/>
      <c r="M36" s="380"/>
      <c r="N36" s="379" t="str">
        <f>'40.010'!$D$41</f>
        <v>Capital Adequacy Returns</v>
      </c>
    </row>
    <row r="37" spans="1:14">
      <c r="A37" s="94"/>
      <c r="B37" s="94"/>
      <c r="C37" s="94"/>
      <c r="D37" s="94"/>
      <c r="E37" s="94"/>
      <c r="F37" s="94"/>
      <c r="G37" s="94"/>
      <c r="H37" s="94"/>
      <c r="I37" s="94"/>
      <c r="J37" s="94"/>
      <c r="K37" s="94"/>
      <c r="L37" s="94"/>
      <c r="M37" s="380"/>
      <c r="N37" s="4" t="s">
        <v>451</v>
      </c>
    </row>
    <row r="38" spans="1:14" hidden="1"/>
    <row r="39" spans="1:14" hidden="1"/>
  </sheetData>
  <sheetProtection password="DF61" sheet="1" objects="1" scenarios="1"/>
  <mergeCells count="5">
    <mergeCell ref="A1:N1"/>
    <mergeCell ref="A9:M9"/>
    <mergeCell ref="A11:M11"/>
    <mergeCell ref="A8:M8"/>
    <mergeCell ref="A10:M10"/>
  </mergeCells>
  <hyperlinks>
    <hyperlink ref="A1:N1" location="'40.010'!A1" display="'40.010'!A1"/>
  </hyperlinks>
  <printOptions horizontalCentered="1"/>
  <pageMargins left="0.51181102362204722" right="0.51181102362204722" top="0.98425196850393704" bottom="0.59055118110236227" header="0.59055118110236227" footer="0.59055118110236227"/>
  <pageSetup paperSize="5"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7"/>
  <sheetViews>
    <sheetView zoomScaleNormal="100" workbookViewId="0">
      <selection activeCell="B19" sqref="B19"/>
    </sheetView>
  </sheetViews>
  <sheetFormatPr defaultColWidth="0" defaultRowHeight="12.75" zeroHeight="1"/>
  <cols>
    <col min="1" max="1" width="35.88671875" style="113" customWidth="1"/>
    <col min="2" max="5" width="13.21875" style="113" customWidth="1"/>
    <col min="6" max="6" width="8.77734375" style="315" customWidth="1"/>
    <col min="7" max="10" width="13.21875" style="113" customWidth="1"/>
    <col min="11" max="11" width="8.77734375" style="315" customWidth="1"/>
    <col min="12" max="13" width="13.21875" style="113" customWidth="1"/>
    <col min="14" max="16384" width="8.77734375" style="113" hidden="1"/>
  </cols>
  <sheetData>
    <row r="1" spans="1:13">
      <c r="A1" s="478" t="s">
        <v>380</v>
      </c>
      <c r="B1" s="511"/>
      <c r="C1" s="511"/>
      <c r="D1" s="511"/>
      <c r="E1" s="479"/>
      <c r="F1" s="479"/>
      <c r="G1" s="479"/>
      <c r="H1" s="479"/>
      <c r="I1" s="479"/>
      <c r="J1" s="479"/>
      <c r="K1" s="479"/>
      <c r="L1" s="479"/>
      <c r="M1" s="100"/>
    </row>
    <row r="2" spans="1:13">
      <c r="A2" s="99"/>
      <c r="B2" s="100"/>
      <c r="C2" s="96"/>
      <c r="D2" s="234"/>
      <c r="E2" s="100"/>
      <c r="F2" s="280"/>
      <c r="G2" s="100"/>
      <c r="H2" s="100"/>
      <c r="I2" s="100"/>
      <c r="J2" s="100"/>
      <c r="K2" s="280"/>
      <c r="L2" s="100"/>
      <c r="M2" s="100"/>
    </row>
    <row r="3" spans="1:13">
      <c r="A3" s="97" t="str">
        <f>Cover!$A$14</f>
        <v>Select Name of Insurer/ Financial Holding Company</v>
      </c>
      <c r="B3" s="167"/>
      <c r="C3" s="167"/>
      <c r="D3" s="100"/>
      <c r="E3" s="100"/>
      <c r="F3" s="280"/>
      <c r="G3" s="100"/>
      <c r="H3" s="100"/>
      <c r="I3" s="100"/>
      <c r="J3" s="100"/>
      <c r="K3" s="95"/>
      <c r="L3" s="414" t="s">
        <v>487</v>
      </c>
      <c r="M3" s="100"/>
    </row>
    <row r="4" spans="1:13">
      <c r="A4" s="114" t="s">
        <v>432</v>
      </c>
      <c r="B4" s="167"/>
      <c r="C4" s="100"/>
      <c r="D4" s="100"/>
      <c r="E4" s="100"/>
      <c r="F4" s="280"/>
      <c r="G4" s="100"/>
      <c r="H4" s="100"/>
      <c r="I4" s="100"/>
      <c r="J4" s="100"/>
      <c r="K4" s="280"/>
      <c r="L4" s="100"/>
      <c r="M4" s="100"/>
    </row>
    <row r="5" spans="1:13">
      <c r="A5" s="99"/>
      <c r="B5" s="167"/>
      <c r="C5" s="100"/>
      <c r="D5" s="100"/>
      <c r="E5" s="100"/>
      <c r="F5" s="280"/>
      <c r="G5" s="100"/>
      <c r="H5" s="100"/>
      <c r="I5" s="100"/>
      <c r="J5" s="100"/>
      <c r="K5" s="280"/>
      <c r="L5" s="100"/>
      <c r="M5" s="100"/>
    </row>
    <row r="6" spans="1:13">
      <c r="A6" s="99" t="s">
        <v>1</v>
      </c>
      <c r="B6" s="167"/>
      <c r="C6" s="100"/>
      <c r="D6" s="235"/>
      <c r="E6" s="100"/>
      <c r="F6" s="280"/>
      <c r="G6" s="100"/>
      <c r="H6" s="100"/>
      <c r="I6" s="100"/>
      <c r="J6" s="100"/>
      <c r="K6" s="280"/>
      <c r="L6" s="100"/>
      <c r="M6" s="100"/>
    </row>
    <row r="7" spans="1:13">
      <c r="A7" s="100" t="s">
        <v>433</v>
      </c>
      <c r="B7" s="101"/>
      <c r="C7" s="101"/>
      <c r="D7" s="100"/>
      <c r="E7" s="100"/>
      <c r="F7" s="280"/>
      <c r="G7" s="100"/>
      <c r="H7" s="100"/>
      <c r="I7" s="100"/>
      <c r="J7" s="100"/>
      <c r="K7" s="280"/>
      <c r="L7" s="12">
        <f>Cover!$A$23</f>
        <v>44196</v>
      </c>
      <c r="M7" s="100"/>
    </row>
    <row r="8" spans="1:13">
      <c r="A8" s="485"/>
      <c r="B8" s="486"/>
      <c r="C8" s="486"/>
      <c r="D8" s="486"/>
      <c r="E8" s="501"/>
      <c r="F8" s="501"/>
      <c r="G8" s="501"/>
      <c r="H8" s="501"/>
      <c r="I8" s="501"/>
      <c r="J8" s="501"/>
      <c r="K8" s="501"/>
      <c r="L8" s="501"/>
      <c r="M8" s="100"/>
    </row>
    <row r="9" spans="1:13">
      <c r="A9" s="485" t="s">
        <v>0</v>
      </c>
      <c r="B9" s="486"/>
      <c r="C9" s="486"/>
      <c r="D9" s="486"/>
      <c r="E9" s="501"/>
      <c r="F9" s="501"/>
      <c r="G9" s="501"/>
      <c r="H9" s="501"/>
      <c r="I9" s="501"/>
      <c r="J9" s="501"/>
      <c r="K9" s="501"/>
      <c r="L9" s="501"/>
      <c r="M9" s="100"/>
    </row>
    <row r="10" spans="1:13">
      <c r="A10" s="485" t="s">
        <v>373</v>
      </c>
      <c r="B10" s="486"/>
      <c r="C10" s="486"/>
      <c r="D10" s="486"/>
      <c r="E10" s="501"/>
      <c r="F10" s="501"/>
      <c r="G10" s="501"/>
      <c r="H10" s="501"/>
      <c r="I10" s="501"/>
      <c r="J10" s="501"/>
      <c r="K10" s="501"/>
      <c r="L10" s="501"/>
      <c r="M10" s="100"/>
    </row>
    <row r="11" spans="1:13">
      <c r="A11" s="486" t="s">
        <v>168</v>
      </c>
      <c r="B11" s="486"/>
      <c r="C11" s="486"/>
      <c r="D11" s="486"/>
      <c r="E11" s="486"/>
      <c r="F11" s="486"/>
      <c r="G11" s="486"/>
      <c r="H11" s="486"/>
      <c r="I11" s="486"/>
      <c r="J11" s="486"/>
      <c r="K11" s="486"/>
      <c r="L11" s="486"/>
      <c r="M11" s="100"/>
    </row>
    <row r="12" spans="1:13">
      <c r="A12" s="100"/>
      <c r="B12" s="100"/>
      <c r="C12" s="100"/>
      <c r="D12" s="100"/>
      <c r="E12" s="100"/>
      <c r="F12" s="280"/>
      <c r="G12" s="100"/>
      <c r="H12" s="100"/>
      <c r="I12" s="100"/>
      <c r="J12" s="100"/>
      <c r="K12" s="280"/>
      <c r="L12" s="100"/>
      <c r="M12" s="100"/>
    </row>
    <row r="13" spans="1:13">
      <c r="A13" s="18"/>
      <c r="B13" s="489" t="s">
        <v>169</v>
      </c>
      <c r="C13" s="490"/>
      <c r="D13" s="490"/>
      <c r="E13" s="490"/>
      <c r="F13" s="490"/>
      <c r="G13" s="491"/>
      <c r="H13" s="489" t="s">
        <v>170</v>
      </c>
      <c r="I13" s="490"/>
      <c r="J13" s="490"/>
      <c r="K13" s="490"/>
      <c r="L13" s="491"/>
      <c r="M13" s="517" t="s">
        <v>400</v>
      </c>
    </row>
    <row r="14" spans="1:13" ht="38.25">
      <c r="A14" s="65" t="s">
        <v>171</v>
      </c>
      <c r="B14" s="65" t="s">
        <v>172</v>
      </c>
      <c r="C14" s="65" t="s">
        <v>173</v>
      </c>
      <c r="D14" s="65" t="s">
        <v>174</v>
      </c>
      <c r="E14" s="65" t="s">
        <v>175</v>
      </c>
      <c r="F14" s="283" t="s">
        <v>77</v>
      </c>
      <c r="G14" s="65" t="s">
        <v>176</v>
      </c>
      <c r="H14" s="65" t="s">
        <v>172</v>
      </c>
      <c r="I14" s="65" t="s">
        <v>173</v>
      </c>
      <c r="J14" s="65" t="s">
        <v>177</v>
      </c>
      <c r="K14" s="283" t="s">
        <v>77</v>
      </c>
      <c r="L14" s="65" t="s">
        <v>178</v>
      </c>
      <c r="M14" s="517"/>
    </row>
    <row r="15" spans="1:13">
      <c r="A15" s="65"/>
      <c r="B15" s="17" t="s">
        <v>14</v>
      </c>
      <c r="C15" s="17" t="s">
        <v>16</v>
      </c>
      <c r="D15" s="17" t="s">
        <v>18</v>
      </c>
      <c r="E15" s="17" t="s">
        <v>48</v>
      </c>
      <c r="F15" s="282" t="s">
        <v>53</v>
      </c>
      <c r="G15" s="17" t="s">
        <v>55</v>
      </c>
      <c r="H15" s="17" t="s">
        <v>56</v>
      </c>
      <c r="I15" s="17" t="s">
        <v>61</v>
      </c>
      <c r="J15" s="17" t="s">
        <v>63</v>
      </c>
      <c r="K15" s="282" t="s">
        <v>64</v>
      </c>
      <c r="L15" s="17" t="s">
        <v>66</v>
      </c>
      <c r="M15" s="17" t="s">
        <v>72</v>
      </c>
    </row>
    <row r="16" spans="1:13">
      <c r="A16" s="65"/>
      <c r="B16" s="517" t="s">
        <v>4</v>
      </c>
      <c r="C16" s="517"/>
      <c r="D16" s="517"/>
      <c r="E16" s="517"/>
      <c r="F16" s="283"/>
      <c r="G16" s="65"/>
      <c r="H16" s="517" t="s">
        <v>4</v>
      </c>
      <c r="I16" s="517"/>
      <c r="J16" s="517"/>
      <c r="K16" s="283"/>
      <c r="L16" s="65"/>
      <c r="M16" s="65"/>
    </row>
    <row r="17" spans="1:13">
      <c r="A17" s="487" t="s">
        <v>179</v>
      </c>
      <c r="B17" s="487"/>
      <c r="C17" s="516"/>
      <c r="D17" s="487"/>
      <c r="E17" s="487"/>
      <c r="F17" s="487"/>
      <c r="G17" s="487"/>
      <c r="H17" s="487"/>
      <c r="I17" s="487"/>
      <c r="J17" s="487"/>
      <c r="K17" s="487"/>
      <c r="L17" s="487"/>
      <c r="M17" s="487"/>
    </row>
    <row r="18" spans="1:13">
      <c r="A18" s="6" t="s">
        <v>180</v>
      </c>
      <c r="B18" s="44"/>
      <c r="C18" s="44"/>
      <c r="D18" s="44"/>
      <c r="E18" s="44"/>
      <c r="F18" s="312"/>
      <c r="G18" s="44"/>
      <c r="H18" s="44"/>
      <c r="I18" s="44"/>
      <c r="J18" s="44"/>
      <c r="K18" s="107"/>
      <c r="L18" s="44"/>
      <c r="M18" s="44"/>
    </row>
    <row r="19" spans="1:13">
      <c r="A19" s="6" t="s">
        <v>181</v>
      </c>
      <c r="B19" s="309"/>
      <c r="C19" s="309"/>
      <c r="D19" s="21">
        <f>+B19-C19</f>
        <v>0</v>
      </c>
      <c r="E19" s="50"/>
      <c r="F19" s="337">
        <v>5.0000000000000001E-4</v>
      </c>
      <c r="G19" s="21">
        <f>+(D19-E19)*F19</f>
        <v>0</v>
      </c>
      <c r="H19" s="58"/>
      <c r="I19" s="50"/>
      <c r="J19" s="21">
        <f>+H19-I19</f>
        <v>0</v>
      </c>
      <c r="K19" s="337">
        <v>5.0000000000000001E-4</v>
      </c>
      <c r="L19" s="21">
        <f>+J19*K19</f>
        <v>0</v>
      </c>
      <c r="M19" s="21">
        <f>+G19-L19</f>
        <v>0</v>
      </c>
    </row>
    <row r="20" spans="1:13">
      <c r="A20" s="6" t="s">
        <v>182</v>
      </c>
      <c r="B20" s="309"/>
      <c r="C20" s="309"/>
      <c r="D20" s="21">
        <f>+B20-C20</f>
        <v>0</v>
      </c>
      <c r="E20" s="50"/>
      <c r="F20" s="337">
        <v>1E-3</v>
      </c>
      <c r="G20" s="21">
        <f>+(D20-E20)*F20</f>
        <v>0</v>
      </c>
      <c r="H20" s="58"/>
      <c r="I20" s="50"/>
      <c r="J20" s="21">
        <f>+H20-I20</f>
        <v>0</v>
      </c>
      <c r="K20" s="337">
        <v>1E-3</v>
      </c>
      <c r="L20" s="21">
        <f>+J20*K20</f>
        <v>0</v>
      </c>
      <c r="M20" s="21">
        <f>+G20-L20</f>
        <v>0</v>
      </c>
    </row>
    <row r="21" spans="1:13">
      <c r="A21" s="6" t="s">
        <v>183</v>
      </c>
      <c r="B21" s="309"/>
      <c r="C21" s="309"/>
      <c r="D21" s="21">
        <f>+B21-C21</f>
        <v>0</v>
      </c>
      <c r="E21" s="50"/>
      <c r="F21" s="337">
        <v>2E-3</v>
      </c>
      <c r="G21" s="21">
        <f>+(D21-E21)*F21</f>
        <v>0</v>
      </c>
      <c r="H21" s="58"/>
      <c r="I21" s="50"/>
      <c r="J21" s="21">
        <f>+H21-I21</f>
        <v>0</v>
      </c>
      <c r="K21" s="337">
        <v>2E-3</v>
      </c>
      <c r="L21" s="21">
        <f>+J21*K21</f>
        <v>0</v>
      </c>
      <c r="M21" s="21">
        <f>+G21-L21</f>
        <v>0</v>
      </c>
    </row>
    <row r="22" spans="1:13">
      <c r="A22" s="44" t="s">
        <v>184</v>
      </c>
      <c r="B22" s="309"/>
      <c r="C22" s="309"/>
      <c r="D22" s="21">
        <f>+B22-C22</f>
        <v>0</v>
      </c>
      <c r="E22" s="50"/>
      <c r="F22" s="337">
        <v>1E-3</v>
      </c>
      <c r="G22" s="21">
        <f>+(D22-E22)*F22</f>
        <v>0</v>
      </c>
      <c r="H22" s="58"/>
      <c r="I22" s="50"/>
      <c r="J22" s="21">
        <f>+H22-I22</f>
        <v>0</v>
      </c>
      <c r="K22" s="337">
        <v>1E-3</v>
      </c>
      <c r="L22" s="21">
        <f>+J22*K22</f>
        <v>0</v>
      </c>
      <c r="M22" s="21">
        <f>+G22-L22</f>
        <v>0</v>
      </c>
    </row>
    <row r="23" spans="1:13">
      <c r="A23" s="86" t="s">
        <v>185</v>
      </c>
      <c r="B23" s="64">
        <f>SUM(B19:B22)</f>
        <v>0</v>
      </c>
      <c r="C23" s="64">
        <f>SUM(C19:C22)</f>
        <v>0</v>
      </c>
      <c r="D23" s="64">
        <f>SUM(D19:D22)</f>
        <v>0</v>
      </c>
      <c r="E23" s="64">
        <f>SUM(E19:E22)</f>
        <v>0</v>
      </c>
      <c r="F23" s="313"/>
      <c r="G23" s="64">
        <f>SUM(G19:G22)</f>
        <v>0</v>
      </c>
      <c r="H23" s="64">
        <f>SUM(H19:H22)</f>
        <v>0</v>
      </c>
      <c r="I23" s="64">
        <f>SUM(I19:I22)</f>
        <v>0</v>
      </c>
      <c r="J23" s="64">
        <f>SUM(J19:J22)</f>
        <v>0</v>
      </c>
      <c r="K23" s="316"/>
      <c r="L23" s="64">
        <f>SUM(L19:L22)</f>
        <v>0</v>
      </c>
      <c r="M23" s="64">
        <f>SUM(M19:M22)</f>
        <v>0</v>
      </c>
    </row>
    <row r="24" spans="1:13">
      <c r="A24" s="518"/>
      <c r="B24" s="518"/>
      <c r="C24" s="518"/>
      <c r="D24" s="518"/>
      <c r="E24" s="518"/>
      <c r="F24" s="518"/>
      <c r="G24" s="518"/>
      <c r="H24" s="518"/>
      <c r="I24" s="518"/>
      <c r="J24" s="518"/>
      <c r="K24" s="518"/>
      <c r="L24" s="518"/>
      <c r="M24" s="518"/>
    </row>
    <row r="25" spans="1:13">
      <c r="A25" s="518" t="s">
        <v>186</v>
      </c>
      <c r="B25" s="518"/>
      <c r="C25" s="518"/>
      <c r="D25" s="518"/>
      <c r="E25" s="518"/>
      <c r="F25" s="518"/>
      <c r="G25" s="518"/>
      <c r="H25" s="518"/>
      <c r="I25" s="518"/>
      <c r="J25" s="518"/>
      <c r="K25" s="518"/>
      <c r="L25" s="518"/>
      <c r="M25" s="518"/>
    </row>
    <row r="26" spans="1:13">
      <c r="A26" s="6" t="s">
        <v>181</v>
      </c>
      <c r="B26" s="58"/>
      <c r="C26" s="58"/>
      <c r="D26" s="21">
        <f>+B26-C26</f>
        <v>0</v>
      </c>
      <c r="E26" s="50"/>
      <c r="F26" s="337">
        <v>5.0000000000000001E-4</v>
      </c>
      <c r="G26" s="21">
        <f>+(D26-E26)*F26</f>
        <v>0</v>
      </c>
      <c r="H26" s="58"/>
      <c r="I26" s="50"/>
      <c r="J26" s="21">
        <f>+H26-I26</f>
        <v>0</v>
      </c>
      <c r="K26" s="337">
        <v>5.0000000000000001E-4</v>
      </c>
      <c r="L26" s="21">
        <f>+J26*K26</f>
        <v>0</v>
      </c>
      <c r="M26" s="21">
        <f>+G26-L26</f>
        <v>0</v>
      </c>
    </row>
    <row r="27" spans="1:13">
      <c r="A27" s="6" t="s">
        <v>182</v>
      </c>
      <c r="B27" s="58"/>
      <c r="C27" s="58"/>
      <c r="D27" s="21">
        <f>+B27-C27</f>
        <v>0</v>
      </c>
      <c r="E27" s="50"/>
      <c r="F27" s="337">
        <v>1E-3</v>
      </c>
      <c r="G27" s="21">
        <f>+(D27-E27)*F27</f>
        <v>0</v>
      </c>
      <c r="H27" s="58"/>
      <c r="I27" s="50"/>
      <c r="J27" s="21">
        <f>+H27-I27</f>
        <v>0</v>
      </c>
      <c r="K27" s="337">
        <v>1E-3</v>
      </c>
      <c r="L27" s="21">
        <f>+J27*K27</f>
        <v>0</v>
      </c>
      <c r="M27" s="21">
        <f>+G27-L27</f>
        <v>0</v>
      </c>
    </row>
    <row r="28" spans="1:13">
      <c r="A28" s="6" t="s">
        <v>183</v>
      </c>
      <c r="B28" s="58"/>
      <c r="C28" s="58"/>
      <c r="D28" s="21">
        <f>+B28-C28</f>
        <v>0</v>
      </c>
      <c r="E28" s="50"/>
      <c r="F28" s="337">
        <v>2E-3</v>
      </c>
      <c r="G28" s="21">
        <f>+(D28-E28)*F28</f>
        <v>0</v>
      </c>
      <c r="H28" s="58"/>
      <c r="I28" s="50"/>
      <c r="J28" s="21">
        <f>+H28-I28</f>
        <v>0</v>
      </c>
      <c r="K28" s="337">
        <v>2E-3</v>
      </c>
      <c r="L28" s="21">
        <f>+J28*K28</f>
        <v>0</v>
      </c>
      <c r="M28" s="21">
        <f>+G28-L28</f>
        <v>0</v>
      </c>
    </row>
    <row r="29" spans="1:13">
      <c r="A29" s="18" t="s">
        <v>187</v>
      </c>
      <c r="B29" s="64">
        <f>SUM(B26:B28)</f>
        <v>0</v>
      </c>
      <c r="C29" s="64">
        <f>SUM(C26:C28)</f>
        <v>0</v>
      </c>
      <c r="D29" s="64">
        <f>SUM(D26:D28)</f>
        <v>0</v>
      </c>
      <c r="E29" s="64">
        <f>SUM(E26:E28)</f>
        <v>0</v>
      </c>
      <c r="F29" s="313"/>
      <c r="G29" s="64">
        <f>SUM(G26:G28)</f>
        <v>0</v>
      </c>
      <c r="H29" s="64">
        <f>SUM(H26:H28)</f>
        <v>0</v>
      </c>
      <c r="I29" s="64">
        <f>SUM(I26:I28)</f>
        <v>0</v>
      </c>
      <c r="J29" s="64">
        <f>SUM(J26:J28)</f>
        <v>0</v>
      </c>
      <c r="K29" s="314"/>
      <c r="L29" s="64">
        <f>SUM(L26:L28)</f>
        <v>0</v>
      </c>
      <c r="M29" s="64">
        <f>SUM(M26:M28)</f>
        <v>0</v>
      </c>
    </row>
    <row r="30" spans="1:13">
      <c r="A30" s="516"/>
      <c r="B30" s="516"/>
      <c r="C30" s="516"/>
      <c r="D30" s="516"/>
      <c r="E30" s="516"/>
      <c r="F30" s="516"/>
      <c r="G30" s="516"/>
      <c r="H30" s="516"/>
      <c r="I30" s="516"/>
      <c r="J30" s="516"/>
      <c r="K30" s="516"/>
      <c r="L30" s="516"/>
      <c r="M30" s="516"/>
    </row>
    <row r="31" spans="1:13">
      <c r="A31" s="487" t="s">
        <v>188</v>
      </c>
      <c r="B31" s="487"/>
      <c r="C31" s="487"/>
      <c r="D31" s="487"/>
      <c r="E31" s="487"/>
      <c r="F31" s="487"/>
      <c r="G31" s="487"/>
      <c r="H31" s="487"/>
      <c r="I31" s="487"/>
      <c r="J31" s="487"/>
      <c r="K31" s="487"/>
      <c r="L31" s="487"/>
      <c r="M31" s="487"/>
    </row>
    <row r="32" spans="1:13">
      <c r="A32" s="6" t="s">
        <v>180</v>
      </c>
      <c r="B32" s="41"/>
      <c r="C32" s="44"/>
      <c r="D32" s="44"/>
      <c r="E32" s="6"/>
      <c r="F32" s="285"/>
      <c r="G32" s="21"/>
      <c r="H32" s="55"/>
      <c r="I32" s="55"/>
      <c r="J32" s="55"/>
      <c r="K32" s="282"/>
      <c r="L32" s="44"/>
      <c r="M32" s="44"/>
    </row>
    <row r="33" spans="1:13">
      <c r="A33" s="6" t="s">
        <v>181</v>
      </c>
      <c r="B33" s="309"/>
      <c r="C33" s="309"/>
      <c r="D33" s="21">
        <f>+B33-C33</f>
        <v>0</v>
      </c>
      <c r="E33" s="50"/>
      <c r="F33" s="337">
        <v>1.4999999999999999E-4</v>
      </c>
      <c r="G33" s="21">
        <f>+(D33-E33)*F33</f>
        <v>0</v>
      </c>
      <c r="H33" s="310"/>
      <c r="I33" s="50"/>
      <c r="J33" s="21">
        <f>+H33-I33</f>
        <v>0</v>
      </c>
      <c r="K33" s="337">
        <v>1.4999999999999999E-4</v>
      </c>
      <c r="L33" s="21">
        <f>+J33*K33</f>
        <v>0</v>
      </c>
      <c r="M33" s="21">
        <f>+G33-L33</f>
        <v>0</v>
      </c>
    </row>
    <row r="34" spans="1:13">
      <c r="A34" s="6" t="s">
        <v>182</v>
      </c>
      <c r="B34" s="309"/>
      <c r="C34" s="309"/>
      <c r="D34" s="21">
        <f>+B34-C34</f>
        <v>0</v>
      </c>
      <c r="E34" s="50"/>
      <c r="F34" s="337">
        <v>2.9999999999999997E-4</v>
      </c>
      <c r="G34" s="21">
        <f>+(D34-E34)*F34</f>
        <v>0</v>
      </c>
      <c r="H34" s="310"/>
      <c r="I34" s="50"/>
      <c r="J34" s="21">
        <f>+H34-I34</f>
        <v>0</v>
      </c>
      <c r="K34" s="337">
        <v>2.9999999999999997E-4</v>
      </c>
      <c r="L34" s="21">
        <f>+J34*K34</f>
        <v>0</v>
      </c>
      <c r="M34" s="21">
        <f>+G34-L34</f>
        <v>0</v>
      </c>
    </row>
    <row r="35" spans="1:13">
      <c r="A35" s="6" t="s">
        <v>183</v>
      </c>
      <c r="B35" s="309"/>
      <c r="C35" s="309"/>
      <c r="D35" s="21">
        <f>+B35-C35</f>
        <v>0</v>
      </c>
      <c r="E35" s="50"/>
      <c r="F35" s="337">
        <v>5.9999999999999995E-4</v>
      </c>
      <c r="G35" s="21">
        <f>+(D35-E35)*F35</f>
        <v>0</v>
      </c>
      <c r="H35" s="310"/>
      <c r="I35" s="50"/>
      <c r="J35" s="21">
        <f>+H35-I35</f>
        <v>0</v>
      </c>
      <c r="K35" s="337">
        <v>5.9999999999999995E-4</v>
      </c>
      <c r="L35" s="21">
        <f>+J35*K35</f>
        <v>0</v>
      </c>
      <c r="M35" s="21">
        <f>+G35-L35</f>
        <v>0</v>
      </c>
    </row>
    <row r="36" spans="1:13">
      <c r="A36" s="44" t="s">
        <v>184</v>
      </c>
      <c r="B36" s="309"/>
      <c r="C36" s="309"/>
      <c r="D36" s="21">
        <f>+B36-C36</f>
        <v>0</v>
      </c>
      <c r="E36" s="50"/>
      <c r="F36" s="337">
        <v>2.9999999999999997E-4</v>
      </c>
      <c r="G36" s="21">
        <f>+(D36-E36)*F36</f>
        <v>0</v>
      </c>
      <c r="H36" s="310"/>
      <c r="I36" s="50"/>
      <c r="J36" s="21">
        <f>+H36-I36</f>
        <v>0</v>
      </c>
      <c r="K36" s="337">
        <v>2.9999999999999997E-4</v>
      </c>
      <c r="L36" s="21">
        <f>+J36*K36</f>
        <v>0</v>
      </c>
      <c r="M36" s="21">
        <f>+G36-L36</f>
        <v>0</v>
      </c>
    </row>
    <row r="37" spans="1:13">
      <c r="A37" s="6" t="s">
        <v>189</v>
      </c>
      <c r="B37" s="309"/>
      <c r="C37" s="309"/>
      <c r="D37" s="310"/>
      <c r="E37" s="50"/>
      <c r="F37" s="338"/>
      <c r="G37" s="58"/>
      <c r="H37" s="310"/>
      <c r="I37" s="50"/>
      <c r="J37" s="58"/>
      <c r="K37" s="338"/>
      <c r="L37" s="58"/>
      <c r="M37" s="58"/>
    </row>
    <row r="38" spans="1:13">
      <c r="A38" s="6" t="s">
        <v>181</v>
      </c>
      <c r="B38" s="309"/>
      <c r="C38" s="309"/>
      <c r="D38" s="21">
        <f>+B38-C38</f>
        <v>0</v>
      </c>
      <c r="E38" s="50"/>
      <c r="F38" s="337">
        <v>1.4999999999999999E-4</v>
      </c>
      <c r="G38" s="21">
        <f>+(D38-E38)*F38</f>
        <v>0</v>
      </c>
      <c r="H38" s="310"/>
      <c r="I38" s="50"/>
      <c r="J38" s="21">
        <f>+H38-I38</f>
        <v>0</v>
      </c>
      <c r="K38" s="337">
        <v>1.4999999999999999E-4</v>
      </c>
      <c r="L38" s="21">
        <f>+J38*K38</f>
        <v>0</v>
      </c>
      <c r="M38" s="21">
        <f>+G38-L38</f>
        <v>0</v>
      </c>
    </row>
    <row r="39" spans="1:13">
      <c r="A39" s="6" t="s">
        <v>182</v>
      </c>
      <c r="B39" s="309"/>
      <c r="C39" s="309"/>
      <c r="D39" s="21">
        <f>+B39-C39</f>
        <v>0</v>
      </c>
      <c r="E39" s="50"/>
      <c r="F39" s="337">
        <v>2.9999999999999997E-4</v>
      </c>
      <c r="G39" s="21">
        <f>+(D39-E39)*F39</f>
        <v>0</v>
      </c>
      <c r="H39" s="310"/>
      <c r="I39" s="50"/>
      <c r="J39" s="21">
        <f>+H39-I39</f>
        <v>0</v>
      </c>
      <c r="K39" s="337">
        <v>2.9999999999999997E-4</v>
      </c>
      <c r="L39" s="21">
        <f>+J39*K39</f>
        <v>0</v>
      </c>
      <c r="M39" s="21">
        <f>+G39-L39</f>
        <v>0</v>
      </c>
    </row>
    <row r="40" spans="1:13">
      <c r="A40" s="6" t="s">
        <v>183</v>
      </c>
      <c r="B40" s="309"/>
      <c r="C40" s="309"/>
      <c r="D40" s="21">
        <f>+B40-C40</f>
        <v>0</v>
      </c>
      <c r="E40" s="50"/>
      <c r="F40" s="337">
        <v>5.9999999999999995E-4</v>
      </c>
      <c r="G40" s="21">
        <f>+(D40-E40)*F40</f>
        <v>0</v>
      </c>
      <c r="H40" s="310"/>
      <c r="I40" s="50"/>
      <c r="J40" s="21">
        <f>+H40-I40</f>
        <v>0</v>
      </c>
      <c r="K40" s="337">
        <v>5.9999999999999995E-4</v>
      </c>
      <c r="L40" s="21">
        <f>+J40*K40</f>
        <v>0</v>
      </c>
      <c r="M40" s="21">
        <f>+G40-L40</f>
        <v>0</v>
      </c>
    </row>
    <row r="41" spans="1:13">
      <c r="A41" s="18" t="s">
        <v>190</v>
      </c>
      <c r="B41" s="64">
        <f>SUM(B33:B40)</f>
        <v>0</v>
      </c>
      <c r="C41" s="64">
        <f>SUM(C33:C40)</f>
        <v>0</v>
      </c>
      <c r="D41" s="64">
        <f>SUM(D33:D40)</f>
        <v>0</v>
      </c>
      <c r="E41" s="64">
        <f>SUM(E33:E40)</f>
        <v>0</v>
      </c>
      <c r="F41" s="314"/>
      <c r="G41" s="64">
        <f>SUM(G33:G40)</f>
        <v>0</v>
      </c>
      <c r="H41" s="64">
        <f>SUM(H33:H40)</f>
        <v>0</v>
      </c>
      <c r="I41" s="64">
        <f>SUM(I33:I40)</f>
        <v>0</v>
      </c>
      <c r="J41" s="64">
        <f>SUM(J33:J40)</f>
        <v>0</v>
      </c>
      <c r="K41" s="314"/>
      <c r="L41" s="64">
        <f>SUM(L33:L40)</f>
        <v>0</v>
      </c>
      <c r="M41" s="64">
        <f>SUM(M33:M40)</f>
        <v>0</v>
      </c>
    </row>
    <row r="42" spans="1:13">
      <c r="A42" s="487"/>
      <c r="B42" s="487"/>
      <c r="C42" s="487"/>
      <c r="D42" s="487"/>
      <c r="E42" s="487"/>
      <c r="F42" s="487"/>
      <c r="G42" s="487"/>
      <c r="H42" s="487"/>
      <c r="I42" s="487"/>
      <c r="J42" s="487"/>
      <c r="K42" s="487"/>
      <c r="L42" s="487"/>
      <c r="M42" s="487"/>
    </row>
    <row r="43" spans="1:13">
      <c r="A43" s="487" t="s">
        <v>191</v>
      </c>
      <c r="B43" s="487"/>
      <c r="C43" s="487"/>
      <c r="D43" s="487"/>
      <c r="E43" s="487"/>
      <c r="F43" s="487"/>
      <c r="G43" s="487"/>
      <c r="H43" s="487"/>
      <c r="I43" s="487"/>
      <c r="J43" s="487"/>
      <c r="K43" s="487"/>
      <c r="L43" s="487"/>
      <c r="M43" s="487"/>
    </row>
    <row r="44" spans="1:13">
      <c r="A44" s="6" t="s">
        <v>192</v>
      </c>
      <c r="B44" s="58"/>
      <c r="C44" s="310"/>
      <c r="D44" s="21">
        <f>+C44</f>
        <v>0</v>
      </c>
      <c r="E44" s="50"/>
      <c r="F44" s="337">
        <v>0.01</v>
      </c>
      <c r="G44" s="21">
        <f>+(D44-E44)*F44</f>
        <v>0</v>
      </c>
      <c r="H44" s="58"/>
      <c r="I44" s="58"/>
      <c r="J44" s="21">
        <f>+I44</f>
        <v>0</v>
      </c>
      <c r="K44" s="337">
        <v>0.01</v>
      </c>
      <c r="L44" s="21">
        <f>+J44*K44</f>
        <v>0</v>
      </c>
      <c r="M44" s="21">
        <f>+G44-L44</f>
        <v>0</v>
      </c>
    </row>
    <row r="45" spans="1:13">
      <c r="A45" s="6" t="s">
        <v>193</v>
      </c>
      <c r="B45" s="58"/>
      <c r="C45" s="310"/>
      <c r="D45" s="21">
        <f>+C45</f>
        <v>0</v>
      </c>
      <c r="E45" s="50"/>
      <c r="F45" s="337">
        <v>0.01</v>
      </c>
      <c r="G45" s="21">
        <f>+(D45-E45)*F45</f>
        <v>0</v>
      </c>
      <c r="H45" s="58"/>
      <c r="I45" s="58"/>
      <c r="J45" s="21">
        <f>+I45</f>
        <v>0</v>
      </c>
      <c r="K45" s="337">
        <v>0.01</v>
      </c>
      <c r="L45" s="21">
        <f>+J45*K45</f>
        <v>0</v>
      </c>
      <c r="M45" s="21">
        <f>+G45-L45</f>
        <v>0</v>
      </c>
    </row>
    <row r="46" spans="1:13">
      <c r="A46" s="18" t="s">
        <v>194</v>
      </c>
      <c r="B46" s="64">
        <f>SUM(B44:B45)</f>
        <v>0</v>
      </c>
      <c r="C46" s="64">
        <f>SUM(C44:C45)</f>
        <v>0</v>
      </c>
      <c r="D46" s="64">
        <f>SUM(D44:D45)</f>
        <v>0</v>
      </c>
      <c r="E46" s="64">
        <f>SUM(E44:E45)</f>
        <v>0</v>
      </c>
      <c r="F46" s="314"/>
      <c r="G46" s="64">
        <f>SUM(G44:G45)</f>
        <v>0</v>
      </c>
      <c r="H46" s="64"/>
      <c r="I46" s="64">
        <f>SUM(I44:I45)</f>
        <v>0</v>
      </c>
      <c r="J46" s="64">
        <f>SUM(J44:J45)</f>
        <v>0</v>
      </c>
      <c r="K46" s="314"/>
      <c r="L46" s="64">
        <f>SUM(L44:L45)</f>
        <v>0</v>
      </c>
      <c r="M46" s="64">
        <f>SUM(M44:M45)</f>
        <v>0</v>
      </c>
    </row>
    <row r="47" spans="1:13">
      <c r="A47" s="487"/>
      <c r="B47" s="487"/>
      <c r="C47" s="487"/>
      <c r="D47" s="487"/>
      <c r="E47" s="487"/>
      <c r="F47" s="487"/>
      <c r="G47" s="487"/>
      <c r="H47" s="487"/>
      <c r="I47" s="487"/>
      <c r="J47" s="487"/>
      <c r="K47" s="487"/>
      <c r="L47" s="487"/>
      <c r="M47" s="487"/>
    </row>
    <row r="48" spans="1:13">
      <c r="A48" s="487" t="s">
        <v>195</v>
      </c>
      <c r="B48" s="487"/>
      <c r="C48" s="487"/>
      <c r="D48" s="487"/>
      <c r="E48" s="487"/>
      <c r="F48" s="487"/>
      <c r="G48" s="487"/>
      <c r="H48" s="487"/>
      <c r="I48" s="487"/>
      <c r="J48" s="487"/>
      <c r="K48" s="487"/>
      <c r="L48" s="487"/>
      <c r="M48" s="487"/>
    </row>
    <row r="49" spans="1:13">
      <c r="A49" s="6" t="s">
        <v>181</v>
      </c>
      <c r="B49" s="311"/>
      <c r="C49" s="58"/>
      <c r="D49" s="21">
        <f>+B49-C49</f>
        <v>0</v>
      </c>
      <c r="E49" s="50"/>
      <c r="F49" s="337">
        <v>5.0000000000000001E-4</v>
      </c>
      <c r="G49" s="21">
        <f>+(D49-E49)*F49</f>
        <v>0</v>
      </c>
      <c r="H49" s="310"/>
      <c r="I49" s="50"/>
      <c r="J49" s="21">
        <f>+H49-I49</f>
        <v>0</v>
      </c>
      <c r="K49" s="337">
        <v>5.0000000000000001E-4</v>
      </c>
      <c r="L49" s="21">
        <f>+J49*K49</f>
        <v>0</v>
      </c>
      <c r="M49" s="21">
        <f>+G49-L49</f>
        <v>0</v>
      </c>
    </row>
    <row r="50" spans="1:13">
      <c r="A50" s="6" t="s">
        <v>182</v>
      </c>
      <c r="B50" s="311"/>
      <c r="C50" s="58"/>
      <c r="D50" s="21">
        <f>+B50-C50</f>
        <v>0</v>
      </c>
      <c r="E50" s="50"/>
      <c r="F50" s="337">
        <v>1E-3</v>
      </c>
      <c r="G50" s="21">
        <f>+(D50-E50)*F50</f>
        <v>0</v>
      </c>
      <c r="H50" s="310"/>
      <c r="I50" s="50"/>
      <c r="J50" s="21">
        <f>+H50-I50</f>
        <v>0</v>
      </c>
      <c r="K50" s="337">
        <v>1E-3</v>
      </c>
      <c r="L50" s="21">
        <f>+J50*K50</f>
        <v>0</v>
      </c>
      <c r="M50" s="21">
        <f>+G50-L50</f>
        <v>0</v>
      </c>
    </row>
    <row r="51" spans="1:13">
      <c r="A51" s="6" t="s">
        <v>183</v>
      </c>
      <c r="B51" s="311"/>
      <c r="C51" s="58"/>
      <c r="D51" s="21">
        <f>+B51-C51</f>
        <v>0</v>
      </c>
      <c r="E51" s="50"/>
      <c r="F51" s="337">
        <v>2E-3</v>
      </c>
      <c r="G51" s="21">
        <f>+(D51-E51)*F51</f>
        <v>0</v>
      </c>
      <c r="H51" s="310"/>
      <c r="I51" s="50"/>
      <c r="J51" s="21">
        <f>+H51-I51</f>
        <v>0</v>
      </c>
      <c r="K51" s="337">
        <v>2E-3</v>
      </c>
      <c r="L51" s="21">
        <f>+J51*K51</f>
        <v>0</v>
      </c>
      <c r="M51" s="21">
        <f>+G51-L51</f>
        <v>0</v>
      </c>
    </row>
    <row r="52" spans="1:13">
      <c r="A52" s="18" t="s">
        <v>196</v>
      </c>
      <c r="B52" s="64">
        <f>SUM(B49:B51)</f>
        <v>0</v>
      </c>
      <c r="C52" s="64">
        <f>SUM(C49:C51)</f>
        <v>0</v>
      </c>
      <c r="D52" s="64">
        <f>SUM(D49:D51)</f>
        <v>0</v>
      </c>
      <c r="E52" s="64">
        <f>SUM(E49:E51)</f>
        <v>0</v>
      </c>
      <c r="F52" s="314"/>
      <c r="G52" s="64">
        <f>SUM(G49:G51)</f>
        <v>0</v>
      </c>
      <c r="H52" s="64">
        <f>SUM(H49:H51)</f>
        <v>0</v>
      </c>
      <c r="I52" s="64">
        <f>SUM(I49:I51)</f>
        <v>0</v>
      </c>
      <c r="J52" s="64">
        <f>SUM(J49:J51)</f>
        <v>0</v>
      </c>
      <c r="K52" s="314"/>
      <c r="L52" s="64">
        <f>SUM(L49:L51)</f>
        <v>0</v>
      </c>
      <c r="M52" s="64">
        <f>SUM(M49:M51)</f>
        <v>0</v>
      </c>
    </row>
    <row r="53" spans="1:13">
      <c r="A53" s="487" t="s">
        <v>197</v>
      </c>
      <c r="B53" s="487"/>
      <c r="C53" s="487"/>
      <c r="D53" s="487"/>
      <c r="E53" s="487"/>
      <c r="F53" s="487"/>
      <c r="G53" s="487"/>
      <c r="H53" s="487"/>
      <c r="I53" s="487"/>
      <c r="J53" s="487"/>
      <c r="K53" s="487"/>
      <c r="L53" s="487"/>
      <c r="M53" s="64">
        <f>+M52+M46+M41+M29+M23</f>
        <v>0</v>
      </c>
    </row>
    <row r="54" spans="1:13">
      <c r="A54" s="100"/>
      <c r="B54" s="100"/>
      <c r="C54" s="100"/>
      <c r="D54" s="100"/>
      <c r="E54" s="100"/>
      <c r="F54" s="280"/>
      <c r="G54" s="100"/>
      <c r="H54" s="100"/>
      <c r="I54" s="100"/>
      <c r="J54" s="100"/>
      <c r="K54" s="280"/>
      <c r="L54" s="100"/>
      <c r="M54" s="100"/>
    </row>
    <row r="55" spans="1:13">
      <c r="A55" s="100"/>
      <c r="B55" s="100"/>
      <c r="C55" s="100"/>
      <c r="D55" s="100"/>
      <c r="E55" s="100"/>
      <c r="F55" s="280"/>
      <c r="G55" s="100"/>
      <c r="H55" s="100"/>
      <c r="I55" s="100"/>
      <c r="J55" s="100"/>
      <c r="K55" s="280"/>
      <c r="L55" s="382"/>
      <c r="M55" s="379" t="str">
        <f>'40.010'!$D$41</f>
        <v>Capital Adequacy Returns</v>
      </c>
    </row>
    <row r="56" spans="1:13">
      <c r="A56" s="100"/>
      <c r="B56" s="100"/>
      <c r="C56" s="100"/>
      <c r="D56" s="100"/>
      <c r="E56" s="100"/>
      <c r="F56" s="280"/>
      <c r="G56" s="100"/>
      <c r="H56" s="100"/>
      <c r="I56" s="100"/>
      <c r="J56" s="100"/>
      <c r="K56" s="280"/>
      <c r="L56" s="382"/>
      <c r="M56" s="4" t="s">
        <v>452</v>
      </c>
    </row>
    <row r="57" spans="1:13" hidden="1"/>
  </sheetData>
  <sheetProtection password="DF61" sheet="1" objects="1" scenarios="1"/>
  <mergeCells count="20">
    <mergeCell ref="M13:M14"/>
    <mergeCell ref="A1:L1"/>
    <mergeCell ref="A9:L9"/>
    <mergeCell ref="A11:L11"/>
    <mergeCell ref="B13:G13"/>
    <mergeCell ref="H13:L13"/>
    <mergeCell ref="A8:L8"/>
    <mergeCell ref="A10:L10"/>
    <mergeCell ref="A53:L53"/>
    <mergeCell ref="B16:E16"/>
    <mergeCell ref="H16:J16"/>
    <mergeCell ref="A17:M17"/>
    <mergeCell ref="A24:M24"/>
    <mergeCell ref="A25:M25"/>
    <mergeCell ref="A30:M30"/>
    <mergeCell ref="A31:M31"/>
    <mergeCell ref="A42:M42"/>
    <mergeCell ref="A43:M43"/>
    <mergeCell ref="A47:M47"/>
    <mergeCell ref="A48:M48"/>
  </mergeCells>
  <hyperlinks>
    <hyperlink ref="A1:L1" location="'40.010'!A1" display="40031"/>
  </hyperlinks>
  <printOptions horizontalCentered="1"/>
  <pageMargins left="0.51181102362204722" right="0.51181102362204722" top="0.98425196850393704" bottom="0.59055118110236227" header="0.59055118110236227" footer="0.59055118110236227"/>
  <pageSetup paperSize="5"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vt:lpstr>
      <vt:lpstr>40.010</vt:lpstr>
      <vt:lpstr>40.011</vt:lpstr>
      <vt:lpstr>40.020</vt:lpstr>
      <vt:lpstr>40.021</vt:lpstr>
      <vt:lpstr>40.022</vt:lpstr>
      <vt:lpstr>40.023</vt:lpstr>
      <vt:lpstr>40.030</vt:lpstr>
      <vt:lpstr>40.031</vt:lpstr>
      <vt:lpstr>40.032</vt:lpstr>
      <vt:lpstr>40.033</vt:lpstr>
      <vt:lpstr>40.034</vt:lpstr>
      <vt:lpstr>40.035</vt:lpstr>
      <vt:lpstr>40.036</vt:lpstr>
      <vt:lpstr>40.040</vt:lpstr>
      <vt:lpstr>40.041</vt:lpstr>
      <vt:lpstr>40.042</vt:lpstr>
      <vt:lpstr>40.050</vt:lpstr>
      <vt:lpstr>40.051</vt:lpstr>
      <vt:lpstr>40.052</vt:lpstr>
      <vt:lpstr>40.060</vt:lpstr>
      <vt:lpstr>NOTES</vt:lpstr>
    </vt:vector>
  </TitlesOfParts>
  <Company>Central Bank of Trinidad and Tobago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CBTT</dc:creator>
  <cp:lastModifiedBy>Nirvan Singh</cp:lastModifiedBy>
  <cp:lastPrinted>2021-03-19T01:02:19Z</cp:lastPrinted>
  <dcterms:created xsi:type="dcterms:W3CDTF">2019-05-21T13:08:50Z</dcterms:created>
  <dcterms:modified xsi:type="dcterms:W3CDTF">2021-03-22T16:53:58Z</dcterms:modified>
</cp:coreProperties>
</file>