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880" yWindow="75" windowWidth="13920" windowHeight="14325" tabRatio="598" firstSheet="8" activeTab="10"/>
  </bookViews>
  <sheets>
    <sheet name="Table C.1" sheetId="1" r:id="rId1"/>
    <sheet name="Table C.2" sheetId="2" r:id="rId2"/>
    <sheet name="Table C.3" sheetId="3" r:id="rId3"/>
    <sheet name="Table C.4" sheetId="4" r:id="rId4"/>
    <sheet name="Table C.5" sheetId="5" r:id="rId5"/>
    <sheet name="Table C.6" sheetId="6" r:id="rId6"/>
    <sheet name="Table C.6.1" sheetId="7" r:id="rId7"/>
    <sheet name="Table C.6.2" sheetId="14" r:id="rId8"/>
    <sheet name="Table C.6.2 (CONT'D)" sheetId="15" r:id="rId9"/>
    <sheet name="Table C.7 " sheetId="8" r:id="rId10"/>
    <sheet name="Table C.7.1" sheetId="9" r:id="rId11"/>
    <sheet name="Table C.8 " sheetId="10" r:id="rId12"/>
    <sheet name="Table C.9" sheetId="11" r:id="rId13"/>
    <sheet name="Table C.10" sheetId="12" r:id="rId14"/>
    <sheet name="Table C.11" sheetId="13" r:id="rId15"/>
  </sheets>
  <externalReferences>
    <externalReference r:id="rId16"/>
  </externalReferences>
  <definedNames>
    <definedName name="_ftn1" localSheetId="1">'Table C.2'!$A$64</definedName>
    <definedName name="_ftnref1" localSheetId="1">'Table C.2'!$A$2</definedName>
    <definedName name="_Toc70413599" localSheetId="1">'Table C.2'!$A$2</definedName>
    <definedName name="_Toc70413600" localSheetId="0">'Table C.1'!#REF!</definedName>
    <definedName name="page_23" localSheetId="0">'Table C.1'!#REF!</definedName>
    <definedName name="page_25" localSheetId="2">'Table C.3'!$A$1:$L$58</definedName>
    <definedName name="page_26" localSheetId="3">'Table C.4'!$A$1:$G$56</definedName>
    <definedName name="page_27" localSheetId="4">'Table C.5'!$A$1:$J$73</definedName>
    <definedName name="page_28" localSheetId="5">'Table C.6'!$A$1:$L$65</definedName>
    <definedName name="page_30" localSheetId="6">'Table C.6.1'!$A$1:$M$283</definedName>
    <definedName name="page_30" localSheetId="7">'Table C.6.2'!$A$1:$M$251</definedName>
    <definedName name="page_30" localSheetId="8">'Table C.6.2 (CONT''D)'!$A$1:$M$247</definedName>
    <definedName name="page_32" localSheetId="9">'Table C.7 '!$A$1:$N$58</definedName>
    <definedName name="page_33" localSheetId="10">'Table C.7.1'!$A$1:$N$69</definedName>
    <definedName name="page_34" localSheetId="11">'Table C.8 '!$A$1:$F$232</definedName>
    <definedName name="_xlnm.Print_Area" localSheetId="0">'Table C.1'!$A$1:$M$64</definedName>
    <definedName name="_xlnm.Print_Area" localSheetId="1">'Table C.2'!$A$1:$M$64</definedName>
    <definedName name="_xlnm.Print_Area" localSheetId="2">'Table C.3'!$A$1:$J$65</definedName>
    <definedName name="_xlnm.Print_Area" localSheetId="3">'Table C.4'!$A$1:$G$63</definedName>
    <definedName name="_xlnm.Print_Area" localSheetId="4">'Table C.5'!$A$1:$I$62</definedName>
    <definedName name="_xlnm.Print_Area" localSheetId="5">'Table C.6'!$A$1:$T$38</definedName>
    <definedName name="_xlnm.Print_Area" localSheetId="6">'Table C.6.1'!$A$1:$AH$32</definedName>
    <definedName name="_xlnm.Print_Area" localSheetId="7">'Table C.6.2'!$A$1:$G$42</definedName>
    <definedName name="_xlnm.Print_Area" localSheetId="8">'Table C.6.2 (CONT''D)'!$A$1:$G$38</definedName>
    <definedName name="_xlnm.Print_Area" localSheetId="9">'Table C.7 '!$A$1:$K$44</definedName>
    <definedName name="_xlnm.Print_Area" localSheetId="11">'Table C.8 '!$A$1:$J$68</definedName>
    <definedName name="Z_7D0DA75E_CE30_4207_8E0D_B057D58B8072_.wvu.Cols" localSheetId="10" hidden="1">'Table C.7.1'!$O:$V</definedName>
    <definedName name="Z_7D0DA75E_CE30_4207_8E0D_B057D58B8072_.wvu.PrintArea" localSheetId="0" hidden="1">'Table C.1'!$A$1:$M$64</definedName>
    <definedName name="Z_7D0DA75E_CE30_4207_8E0D_B057D58B8072_.wvu.PrintArea" localSheetId="1" hidden="1">'Table C.2'!$A$1:$M$64</definedName>
    <definedName name="Z_7D0DA75E_CE30_4207_8E0D_B057D58B8072_.wvu.PrintArea" localSheetId="2" hidden="1">'Table C.3'!$A$1:$J$65</definedName>
    <definedName name="Z_7D0DA75E_CE30_4207_8E0D_B057D58B8072_.wvu.PrintArea" localSheetId="3" hidden="1">'Table C.4'!$A$1:$G$63</definedName>
    <definedName name="Z_7D0DA75E_CE30_4207_8E0D_B057D58B8072_.wvu.PrintArea" localSheetId="4" hidden="1">'Table C.5'!$A$1:$I$62</definedName>
    <definedName name="Z_7D0DA75E_CE30_4207_8E0D_B057D58B8072_.wvu.PrintArea" localSheetId="5" hidden="1">'Table C.6'!$A$1:$T$38</definedName>
    <definedName name="Z_7D0DA75E_CE30_4207_8E0D_B057D58B8072_.wvu.PrintArea" localSheetId="6" hidden="1">'Table C.6.1'!$A$1:$AH$32</definedName>
    <definedName name="Z_7D0DA75E_CE30_4207_8E0D_B057D58B8072_.wvu.PrintArea" localSheetId="7" hidden="1">'Table C.6.2'!$A$1:$AH$3</definedName>
    <definedName name="Z_7D0DA75E_CE30_4207_8E0D_B057D58B8072_.wvu.PrintArea" localSheetId="8" hidden="1">'Table C.6.2 (CONT''D)'!$A$1:$AH$3</definedName>
    <definedName name="Z_7D0DA75E_CE30_4207_8E0D_B057D58B8072_.wvu.PrintArea" localSheetId="9" hidden="1">'Table C.7 '!$A$1:$K$44</definedName>
    <definedName name="Z_7D0DA75E_CE30_4207_8E0D_B057D58B8072_.wvu.PrintArea" localSheetId="11" hidden="1">'Table C.8 '!$A$1:$J$68</definedName>
    <definedName name="Z_7E99A118_CF9C_4DA4_93C3_66837DF09715_.wvu.PrintArea" localSheetId="0" hidden="1">'Table C.1'!$A$1:$M$63</definedName>
    <definedName name="Z_7E99A118_CF9C_4DA4_93C3_66837DF09715_.wvu.PrintArea" localSheetId="1" hidden="1">'Table C.2'!$A$1:$M$64</definedName>
    <definedName name="Z_7E99A118_CF9C_4DA4_93C3_66837DF09715_.wvu.PrintArea" localSheetId="2" hidden="1">'Table C.3'!$A$1:$J$64</definedName>
    <definedName name="Z_7E99A118_CF9C_4DA4_93C3_66837DF09715_.wvu.PrintArea" localSheetId="3" hidden="1">'Table C.4'!$A$1:$G$63</definedName>
    <definedName name="Z_7E99A118_CF9C_4DA4_93C3_66837DF09715_.wvu.PrintArea" localSheetId="5" hidden="1">'Table C.6'!$A$1:$T$38</definedName>
    <definedName name="Z_7E99A118_CF9C_4DA4_93C3_66837DF09715_.wvu.PrintArea" localSheetId="6" hidden="1">'Table C.6.1'!$A$1:$AH$32</definedName>
    <definedName name="Z_7E99A118_CF9C_4DA4_93C3_66837DF09715_.wvu.PrintArea" localSheetId="7" hidden="1">'Table C.6.2'!$A$1:$AH$3</definedName>
    <definedName name="Z_7E99A118_CF9C_4DA4_93C3_66837DF09715_.wvu.PrintArea" localSheetId="8" hidden="1">'Table C.6.2 (CONT''D)'!$A$1:$AH$3</definedName>
    <definedName name="Z_7E99A118_CF9C_4DA4_93C3_66837DF09715_.wvu.PrintArea" localSheetId="9" hidden="1">'Table C.7 '!$A$1:$K$44</definedName>
    <definedName name="Z_7E99A118_CF9C_4DA4_93C3_66837DF09715_.wvu.PrintArea" localSheetId="11" hidden="1">'Table C.8 '!$A$1:$J$68</definedName>
    <definedName name="Z_A7CAF2C5_39F9_42DB_8D54_87F1C45428C1_.wvu.PrintArea" localSheetId="0" hidden="1">'Table C.1'!$A$1:$M$63</definedName>
    <definedName name="Z_A7CAF2C5_39F9_42DB_8D54_87F1C45428C1_.wvu.PrintArea" localSheetId="1" hidden="1">'Table C.2'!$A$1:$M$64</definedName>
    <definedName name="Z_A7CAF2C5_39F9_42DB_8D54_87F1C45428C1_.wvu.PrintArea" localSheetId="2" hidden="1">'Table C.3'!$A$1:$J$64</definedName>
    <definedName name="Z_A7CAF2C5_39F9_42DB_8D54_87F1C45428C1_.wvu.PrintArea" localSheetId="3" hidden="1">'Table C.4'!$A$1:$G$63</definedName>
    <definedName name="Z_A7CAF2C5_39F9_42DB_8D54_87F1C45428C1_.wvu.PrintArea" localSheetId="5" hidden="1">'Table C.6'!$A$1:$T$38</definedName>
    <definedName name="Z_A7CAF2C5_39F9_42DB_8D54_87F1C45428C1_.wvu.PrintArea" localSheetId="6" hidden="1">'Table C.6.1'!$A$1:$AH$32</definedName>
    <definedName name="Z_A7CAF2C5_39F9_42DB_8D54_87F1C45428C1_.wvu.PrintArea" localSheetId="7" hidden="1">'Table C.6.2'!$A$1:$AH$3</definedName>
    <definedName name="Z_A7CAF2C5_39F9_42DB_8D54_87F1C45428C1_.wvu.PrintArea" localSheetId="8" hidden="1">'Table C.6.2 (CONT''D)'!$A$1:$AH$3</definedName>
    <definedName name="Z_A7CAF2C5_39F9_42DB_8D54_87F1C45428C1_.wvu.PrintArea" localSheetId="9" hidden="1">'Table C.7 '!$A$1:$K$44</definedName>
    <definedName name="Z_A7CAF2C5_39F9_42DB_8D54_87F1C45428C1_.wvu.PrintArea" localSheetId="11" hidden="1">'Table C.8 '!$A$1:$J$68</definedName>
    <definedName name="Z_CF5A155D_0946_463C_A625_7E288FCAB939_.wvu.Cols" localSheetId="10" hidden="1">'Table C.7.1'!$O:$U</definedName>
    <definedName name="Z_CF5A155D_0946_463C_A625_7E288FCAB939_.wvu.PrintArea" localSheetId="0" hidden="1">'Table C.1'!$A$1:$M$64</definedName>
    <definedName name="Z_CF5A155D_0946_463C_A625_7E288FCAB939_.wvu.PrintArea" localSheetId="1" hidden="1">'Table C.2'!$A$1:$M$64</definedName>
    <definedName name="Z_CF5A155D_0946_463C_A625_7E288FCAB939_.wvu.PrintArea" localSheetId="2" hidden="1">'Table C.3'!$A$1:$J$65</definedName>
    <definedName name="Z_CF5A155D_0946_463C_A625_7E288FCAB939_.wvu.PrintArea" localSheetId="3" hidden="1">'Table C.4'!$A$1:$G$63</definedName>
    <definedName name="Z_CF5A155D_0946_463C_A625_7E288FCAB939_.wvu.PrintArea" localSheetId="4" hidden="1">'Table C.5'!$A$1:$I$62</definedName>
    <definedName name="Z_CF5A155D_0946_463C_A625_7E288FCAB939_.wvu.PrintArea" localSheetId="5" hidden="1">'Table C.6'!$A$1:$T$38</definedName>
    <definedName name="Z_CF5A155D_0946_463C_A625_7E288FCAB939_.wvu.PrintArea" localSheetId="6" hidden="1">'Table C.6.1'!$A$1:$AH$32</definedName>
    <definedName name="Z_CF5A155D_0946_463C_A625_7E288FCAB939_.wvu.PrintArea" localSheetId="7" hidden="1">'Table C.6.2'!$A$1:$AH$3</definedName>
    <definedName name="Z_CF5A155D_0946_463C_A625_7E288FCAB939_.wvu.PrintArea" localSheetId="8" hidden="1">'Table C.6.2 (CONT''D)'!$A$1:$AH$3</definedName>
    <definedName name="Z_CF5A155D_0946_463C_A625_7E288FCAB939_.wvu.PrintArea" localSheetId="9" hidden="1">'Table C.7 '!$A$1:$K$44</definedName>
    <definedName name="Z_CF5A155D_0946_463C_A625_7E288FCAB939_.wvu.PrintArea" localSheetId="11" hidden="1">'Table C.8 '!$A$1:$J$68</definedName>
    <definedName name="Z_D5D9EAF4_7BA9_49E3_BE1A_B3C48A27549A_.wvu.PrintArea" localSheetId="0" hidden="1">'Table C.1'!$A$1:$M$63</definedName>
    <definedName name="Z_D5D9EAF4_7BA9_49E3_BE1A_B3C48A27549A_.wvu.PrintArea" localSheetId="1" hidden="1">'Table C.2'!$A$1:$M$64</definedName>
    <definedName name="Z_D5D9EAF4_7BA9_49E3_BE1A_B3C48A27549A_.wvu.PrintArea" localSheetId="2" hidden="1">'Table C.3'!$A$1:$J$64</definedName>
    <definedName name="Z_D5D9EAF4_7BA9_49E3_BE1A_B3C48A27549A_.wvu.PrintArea" localSheetId="3" hidden="1">'Table C.4'!$A$1:$G$63</definedName>
    <definedName name="Z_D5D9EAF4_7BA9_49E3_BE1A_B3C48A27549A_.wvu.PrintArea" localSheetId="5" hidden="1">'Table C.6'!$A$1:$T$38</definedName>
    <definedName name="Z_D5D9EAF4_7BA9_49E3_BE1A_B3C48A27549A_.wvu.PrintArea" localSheetId="6" hidden="1">'Table C.6.1'!$A$1:$AH$32</definedName>
    <definedName name="Z_D5D9EAF4_7BA9_49E3_BE1A_B3C48A27549A_.wvu.PrintArea" localSheetId="7" hidden="1">'Table C.6.2'!$A$1:$AH$3</definedName>
    <definedName name="Z_D5D9EAF4_7BA9_49E3_BE1A_B3C48A27549A_.wvu.PrintArea" localSheetId="8" hidden="1">'Table C.6.2 (CONT''D)'!$A$1:$AH$3</definedName>
    <definedName name="Z_D5D9EAF4_7BA9_49E3_BE1A_B3C48A27549A_.wvu.PrintArea" localSheetId="9" hidden="1">'Table C.7 '!$A$1:$K$44</definedName>
    <definedName name="Z_D5D9EAF4_7BA9_49E3_BE1A_B3C48A27549A_.wvu.PrintArea" localSheetId="11" hidden="1">'Table C.8 '!$A$1:$J$68</definedName>
    <definedName name="Z_DFD43025_E9E3_4843_AC2B_F650B990DBED_.wvu.PrintArea" localSheetId="0" hidden="1">'Table C.1'!$A$1:$M$63</definedName>
    <definedName name="Z_DFD43025_E9E3_4843_AC2B_F650B990DBED_.wvu.PrintArea" localSheetId="1" hidden="1">'Table C.2'!$A$1:$M$64</definedName>
    <definedName name="Z_DFD43025_E9E3_4843_AC2B_F650B990DBED_.wvu.PrintArea" localSheetId="2" hidden="1">'Table C.3'!$A$1:$J$64</definedName>
    <definedName name="Z_DFD43025_E9E3_4843_AC2B_F650B990DBED_.wvu.PrintArea" localSheetId="3" hidden="1">'Table C.4'!$A$1:$G$63</definedName>
    <definedName name="Z_DFD43025_E9E3_4843_AC2B_F650B990DBED_.wvu.PrintArea" localSheetId="5" hidden="1">'Table C.6'!$A$1:$T$38</definedName>
    <definedName name="Z_DFD43025_E9E3_4843_AC2B_F650B990DBED_.wvu.PrintArea" localSheetId="6" hidden="1">'Table C.6.1'!$A$1:$AH$32</definedName>
    <definedName name="Z_DFD43025_E9E3_4843_AC2B_F650B990DBED_.wvu.PrintArea" localSheetId="7" hidden="1">'Table C.6.2'!$A$1:$AH$3</definedName>
    <definedName name="Z_DFD43025_E9E3_4843_AC2B_F650B990DBED_.wvu.PrintArea" localSheetId="8" hidden="1">'Table C.6.2 (CONT''D)'!$A$1:$AH$3</definedName>
    <definedName name="Z_DFD43025_E9E3_4843_AC2B_F650B990DBED_.wvu.PrintArea" localSheetId="9" hidden="1">'Table C.7 '!$A$1:$K$44</definedName>
    <definedName name="Z_DFD43025_E9E3_4843_AC2B_F650B990DBED_.wvu.PrintArea" localSheetId="11" hidden="1">'Table C.8 '!$A$1:$J$68</definedName>
    <definedName name="Z_E6060216_00C8_46FF_98E3_81B4F8C2F5D4_.wvu.PrintArea" localSheetId="0" hidden="1">'Table C.1'!$A$1:$M$63</definedName>
    <definedName name="Z_E6060216_00C8_46FF_98E3_81B4F8C2F5D4_.wvu.PrintArea" localSheetId="1" hidden="1">'Table C.2'!$A$1:$M$64</definedName>
    <definedName name="Z_E6060216_00C8_46FF_98E3_81B4F8C2F5D4_.wvu.PrintArea" localSheetId="2" hidden="1">'Table C.3'!$A$1:$J$64</definedName>
    <definedName name="Z_E6060216_00C8_46FF_98E3_81B4F8C2F5D4_.wvu.PrintArea" localSheetId="3" hidden="1">'Table C.4'!$A$1:$G$63</definedName>
    <definedName name="Z_E6060216_00C8_46FF_98E3_81B4F8C2F5D4_.wvu.PrintArea" localSheetId="5" hidden="1">'Table C.6'!$A$1:$T$38</definedName>
    <definedName name="Z_E6060216_00C8_46FF_98E3_81B4F8C2F5D4_.wvu.PrintArea" localSheetId="6" hidden="1">'Table C.6.1'!$A$1:$AH$32</definedName>
    <definedName name="Z_E6060216_00C8_46FF_98E3_81B4F8C2F5D4_.wvu.PrintArea" localSheetId="7" hidden="1">'Table C.6.2'!$A$1:$AH$3</definedName>
    <definedName name="Z_E6060216_00C8_46FF_98E3_81B4F8C2F5D4_.wvu.PrintArea" localSheetId="8" hidden="1">'Table C.6.2 (CONT''D)'!$A$1:$AH$3</definedName>
    <definedName name="Z_E6060216_00C8_46FF_98E3_81B4F8C2F5D4_.wvu.PrintArea" localSheetId="9" hidden="1">'Table C.7 '!$A$1:$K$44</definedName>
    <definedName name="Z_E6060216_00C8_46FF_98E3_81B4F8C2F5D4_.wvu.PrintArea" localSheetId="11" hidden="1">'Table C.8 '!$A$1:$J$68</definedName>
    <definedName name="Z_F84C4122_9287_413C_B343_7D23815E91BD_.wvu.PrintArea" localSheetId="0" hidden="1">'Table C.1'!$A$1:$M$63</definedName>
    <definedName name="Z_F84C4122_9287_413C_B343_7D23815E91BD_.wvu.PrintArea" localSheetId="1" hidden="1">'Table C.2'!$A$1:$M$64</definedName>
    <definedName name="Z_F84C4122_9287_413C_B343_7D23815E91BD_.wvu.PrintArea" localSheetId="2" hidden="1">'Table C.3'!$A$1:$J$64</definedName>
    <definedName name="Z_F84C4122_9287_413C_B343_7D23815E91BD_.wvu.PrintArea" localSheetId="3" hidden="1">'Table C.4'!$A$1:$G$63</definedName>
    <definedName name="Z_F84C4122_9287_413C_B343_7D23815E91BD_.wvu.PrintArea" localSheetId="5" hidden="1">'Table C.6'!$A$1:$T$38</definedName>
    <definedName name="Z_F84C4122_9287_413C_B343_7D23815E91BD_.wvu.PrintArea" localSheetId="6" hidden="1">'Table C.6.1'!$A$1:$AH$32</definedName>
    <definedName name="Z_F84C4122_9287_413C_B343_7D23815E91BD_.wvu.PrintArea" localSheetId="7" hidden="1">'Table C.6.2'!$A$1:$AH$3</definedName>
    <definedName name="Z_F84C4122_9287_413C_B343_7D23815E91BD_.wvu.PrintArea" localSheetId="8" hidden="1">'Table C.6.2 (CONT''D)'!$A$1:$AH$3</definedName>
    <definedName name="Z_F84C4122_9287_413C_B343_7D23815E91BD_.wvu.PrintArea" localSheetId="9" hidden="1">'Table C.7 '!$A$1:$K$44</definedName>
    <definedName name="Z_F84C4122_9287_413C_B343_7D23815E91BD_.wvu.PrintArea" localSheetId="11" hidden="1">'Table C.8 '!$A$1:$J$68</definedName>
  </definedNames>
  <calcPr calcId="145621"/>
  <customWorkbookViews>
    <customWorkbookView name="jgroome - Personal View" guid="{A7CAF2C5-39F9-42DB-8D54-87F1C45428C1}" mergeInterval="0" personalView="1" maximized="1" xWindow="1" yWindow="1" windowWidth="1676" windowHeight="754" activeSheetId="1"/>
    <customWorkbookView name="Sean Reid - Personal View" guid="{D5D9EAF4-7BA9-49E3-BE1A-B3C48A27549A}" mergeInterval="0" personalView="1" maximized="1" windowWidth="1435" windowHeight="825" activeSheetId="10"/>
    <customWorkbookView name="ccelestine - Personal View (2)" guid="{E6060216-00C8-46FF-98E3-81B4F8C2F5D4}" mergeInterval="0" personalView="1" maximized="1" xWindow="1" yWindow="1" windowWidth="1020" windowHeight="479" activeSheetId="5"/>
    <customWorkbookView name="ccelestine - Personal View" guid="{DFD43025-E9E3-4843-AC2B-F650B990DBED}" mergeInterval="0" personalView="1" maximized="1" xWindow="1" yWindow="1" windowWidth="1020" windowHeight="479" activeSheetId="5"/>
    <customWorkbookView name="Shanta - Personal View" guid="{7E99A118-CF9C-4DA4-93C3-66837DF09715}" mergeInterval="0" personalView="1" maximized="1" xWindow="1" yWindow="1" windowWidth="1362" windowHeight="496" activeSheetId="13"/>
    <customWorkbookView name="sdhoray - Personal View" guid="{F84C4122-9287-413C-B343-7D23815E91BD}" mergeInterval="0" personalView="1" maximized="1" xWindow="1" yWindow="1" windowWidth="1020" windowHeight="483" activeSheetId="10"/>
    <customWorkbookView name="Shalane Lewis - Personal View" guid="{7D0DA75E-CE30-4207-8E0D-B057D58B8072}" mergeInterval="0" personalView="1" maximized="1" windowWidth="1676" windowHeight="785" tabRatio="598" activeSheetId="12"/>
    <customWorkbookView name="Vishana Jagessar - Personal View" guid="{CF5A155D-0946-463C-A625-7E288FCAB939}" mergeInterval="0" personalView="1" maximized="1" xWindow="1" yWindow="1" windowWidth="1547" windowHeight="700" tabRatio="598" activeSheetId="4" showComments="commIndAndComment"/>
  </customWorkbookViews>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 i="5"/>
  <c r="G61" i="5" l="1"/>
  <c r="F61" i="5"/>
  <c r="H61" i="5" s="1"/>
  <c r="G60" i="5" l="1"/>
  <c r="F60" i="5"/>
  <c r="H60" i="5" s="1"/>
  <c r="D27" i="11" l="1"/>
  <c r="G27" i="11"/>
  <c r="O16" i="9"/>
  <c r="P16" i="9"/>
  <c r="Q16" i="9"/>
  <c r="S16" i="9"/>
  <c r="O17" i="9"/>
  <c r="P17" i="9"/>
  <c r="Q17" i="9"/>
  <c r="S17" i="9"/>
  <c r="O18" i="9"/>
  <c r="P18" i="9"/>
  <c r="Q18" i="9"/>
  <c r="S18" i="9"/>
  <c r="O19" i="9"/>
  <c r="P19" i="9"/>
  <c r="Q19" i="9"/>
  <c r="S19" i="9"/>
  <c r="O20" i="9"/>
  <c r="P20" i="9"/>
  <c r="Q20" i="9"/>
  <c r="S20" i="9"/>
  <c r="O21" i="9"/>
  <c r="P21" i="9"/>
  <c r="Q21" i="9"/>
  <c r="S21" i="9"/>
  <c r="O22" i="9"/>
  <c r="P22" i="9"/>
  <c r="Q22" i="9"/>
  <c r="S22" i="9"/>
  <c r="F6" i="4"/>
  <c r="F7"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19" i="4"/>
  <c r="F16" i="4"/>
  <c r="F17" i="4"/>
  <c r="F18" i="4"/>
  <c r="F9" i="4"/>
  <c r="F10" i="4"/>
  <c r="F11" i="4"/>
  <c r="F12" i="4"/>
  <c r="F13" i="4"/>
  <c r="F14" i="4"/>
  <c r="F15" i="4"/>
  <c r="F8" i="4"/>
  <c r="D7" i="11"/>
  <c r="O8" i="7"/>
  <c r="AD8" i="7"/>
  <c r="AA8" i="7" s="1"/>
  <c r="Z8" i="7" s="1"/>
  <c r="AD7" i="7"/>
  <c r="AA7" i="7" s="1"/>
  <c r="Z7" i="7" s="1"/>
  <c r="O7" i="7"/>
  <c r="L7" i="7"/>
  <c r="F7" i="7"/>
  <c r="E7" i="7" s="1"/>
  <c r="B7" i="7"/>
  <c r="L8" i="7"/>
  <c r="L9" i="7"/>
  <c r="F8" i="7"/>
  <c r="E8" i="7" s="1"/>
  <c r="B8" i="7"/>
  <c r="AD9" i="7"/>
  <c r="AA9" i="7" s="1"/>
  <c r="Z9" i="7" s="1"/>
  <c r="O9" i="7"/>
  <c r="F9" i="7"/>
  <c r="E9" i="7" s="1"/>
  <c r="B9" i="7"/>
  <c r="AD10" i="7"/>
  <c r="AA10" i="7" s="1"/>
  <c r="Z10" i="7" s="1"/>
  <c r="O10" i="7"/>
  <c r="L10" i="7"/>
  <c r="E10" i="7"/>
  <c r="B10" i="7"/>
  <c r="AD11" i="7"/>
  <c r="AA11" i="7" s="1"/>
  <c r="Z11" i="7" s="1"/>
  <c r="O11" i="7"/>
  <c r="L11" i="7"/>
  <c r="E11" i="7"/>
  <c r="E12" i="7"/>
  <c r="B11" i="7"/>
  <c r="O12" i="7"/>
  <c r="L12" i="7"/>
  <c r="B12" i="7"/>
  <c r="AA12" i="7"/>
  <c r="Z12" i="7" s="1"/>
  <c r="I26" i="11"/>
  <c r="H26" i="11"/>
  <c r="G26" i="11"/>
  <c r="D26" i="11"/>
  <c r="I25" i="11"/>
  <c r="H25" i="11"/>
  <c r="G25" i="11"/>
  <c r="D25" i="11"/>
  <c r="I24" i="11"/>
  <c r="H24" i="11"/>
  <c r="G24" i="11"/>
  <c r="D24"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H9" i="11"/>
  <c r="G9" i="11"/>
  <c r="D9" i="11"/>
  <c r="I8" i="11"/>
  <c r="H8" i="11"/>
  <c r="G8" i="11"/>
  <c r="D8" i="11"/>
  <c r="I7" i="11"/>
  <c r="H7" i="11"/>
  <c r="G7" i="11"/>
  <c r="AD31" i="7"/>
  <c r="AA31" i="7" s="1"/>
  <c r="Z31" i="7" s="1"/>
  <c r="O31" i="7"/>
  <c r="L31" i="7"/>
  <c r="E31" i="7"/>
  <c r="B31" i="7"/>
  <c r="AD30" i="7"/>
  <c r="AA30" i="7" s="1"/>
  <c r="Z30" i="7" s="1"/>
  <c r="O30" i="7"/>
  <c r="L30" i="7"/>
  <c r="E30" i="7"/>
  <c r="B30" i="7"/>
  <c r="AD29" i="7"/>
  <c r="AA29" i="7" s="1"/>
  <c r="Z29" i="7" s="1"/>
  <c r="O29" i="7"/>
  <c r="L29" i="7"/>
  <c r="E29" i="7"/>
  <c r="B29" i="7"/>
  <c r="AD28" i="7"/>
  <c r="AA28" i="7" s="1"/>
  <c r="Z28" i="7" s="1"/>
  <c r="O28" i="7"/>
  <c r="L28" i="7"/>
  <c r="E28" i="7"/>
  <c r="B28" i="7"/>
  <c r="AD27" i="7"/>
  <c r="AA27" i="7" s="1"/>
  <c r="Z27" i="7" s="1"/>
  <c r="O27" i="7"/>
  <c r="L27" i="7"/>
  <c r="E27" i="7"/>
  <c r="B27" i="7"/>
  <c r="AD26" i="7"/>
  <c r="AA26" i="7" s="1"/>
  <c r="Z26" i="7" s="1"/>
  <c r="O26" i="7"/>
  <c r="L26" i="7"/>
  <c r="E26" i="7"/>
  <c r="B26" i="7"/>
  <c r="AD25" i="7"/>
  <c r="AA25" i="7" s="1"/>
  <c r="Z25" i="7" s="1"/>
  <c r="O25" i="7"/>
  <c r="L25" i="7"/>
  <c r="E25" i="7"/>
  <c r="B25" i="7"/>
  <c r="AD24" i="7"/>
  <c r="AA24" i="7" s="1"/>
  <c r="Z24" i="7" s="1"/>
  <c r="O24" i="7"/>
  <c r="L24" i="7"/>
  <c r="E24" i="7"/>
  <c r="B24" i="7"/>
  <c r="AD23" i="7"/>
  <c r="AA23" i="7" s="1"/>
  <c r="Z23" i="7" s="1"/>
  <c r="O23" i="7"/>
  <c r="L23" i="7"/>
  <c r="E23" i="7"/>
  <c r="B23" i="7"/>
  <c r="AD22" i="7"/>
  <c r="AA22" i="7" s="1"/>
  <c r="Z22" i="7" s="1"/>
  <c r="O22" i="7"/>
  <c r="L22" i="7"/>
  <c r="E22" i="7"/>
  <c r="B22" i="7"/>
  <c r="AD21" i="7"/>
  <c r="AA21" i="7" s="1"/>
  <c r="Z21" i="7" s="1"/>
  <c r="O21" i="7"/>
  <c r="L21" i="7"/>
  <c r="E21" i="7"/>
  <c r="B21" i="7"/>
  <c r="AD20" i="7"/>
  <c r="AA20" i="7" s="1"/>
  <c r="Z20" i="7" s="1"/>
  <c r="O20" i="7"/>
  <c r="L20" i="7"/>
  <c r="E20" i="7"/>
  <c r="B20" i="7"/>
  <c r="AD19" i="7"/>
  <c r="AA19" i="7" s="1"/>
  <c r="Z19" i="7" s="1"/>
  <c r="O19" i="7"/>
  <c r="L19" i="7"/>
  <c r="E19" i="7"/>
  <c r="B19" i="7"/>
  <c r="AD18" i="7"/>
  <c r="AA18" i="7" s="1"/>
  <c r="Z18" i="7" s="1"/>
  <c r="O18" i="7"/>
  <c r="L18" i="7"/>
  <c r="E18" i="7"/>
  <c r="B18" i="7"/>
  <c r="AD17" i="7"/>
  <c r="AA17" i="7" s="1"/>
  <c r="Z17" i="7" s="1"/>
  <c r="O17" i="7"/>
  <c r="L17" i="7"/>
  <c r="E17" i="7"/>
  <c r="B17" i="7"/>
  <c r="AD16" i="7"/>
  <c r="AA16" i="7" s="1"/>
  <c r="Z16" i="7" s="1"/>
  <c r="O16" i="7"/>
  <c r="L16" i="7"/>
  <c r="E16" i="7"/>
  <c r="B16" i="7"/>
  <c r="AD15" i="7"/>
  <c r="AA15" i="7" s="1"/>
  <c r="Z15" i="7" s="1"/>
  <c r="O15" i="7"/>
  <c r="L15" i="7"/>
  <c r="E15" i="7"/>
  <c r="B15" i="7"/>
  <c r="AD14" i="7"/>
  <c r="AA14" i="7" s="1"/>
  <c r="Z14" i="7" s="1"/>
  <c r="O14" i="7"/>
  <c r="L14" i="7"/>
  <c r="E14" i="7"/>
  <c r="B14" i="7"/>
  <c r="AD13" i="7"/>
  <c r="AA13" i="7" s="1"/>
  <c r="Z13" i="7" s="1"/>
  <c r="O13" i="7"/>
  <c r="L13" i="7"/>
  <c r="E13" i="7"/>
  <c r="B13" i="7"/>
  <c r="R19" i="7" l="1"/>
  <c r="S19" i="7" s="1"/>
  <c r="Y19" i="7" s="1"/>
  <c r="J12" i="11"/>
  <c r="J7" i="11"/>
  <c r="J9" i="11"/>
  <c r="J11" i="11"/>
  <c r="J13" i="11"/>
  <c r="J15" i="11"/>
  <c r="J17" i="11"/>
  <c r="J19" i="11"/>
  <c r="J21" i="11"/>
  <c r="J25" i="11"/>
  <c r="J8" i="11"/>
  <c r="J10" i="11"/>
  <c r="J14" i="11"/>
  <c r="J16" i="11"/>
  <c r="J18" i="11"/>
  <c r="J20" i="11"/>
  <c r="J22" i="11"/>
  <c r="J24" i="11"/>
  <c r="J26" i="11"/>
  <c r="R17" i="7"/>
  <c r="S17" i="7" s="1"/>
  <c r="Y17" i="7" s="1"/>
  <c r="R13" i="7"/>
  <c r="S13" i="7" s="1"/>
  <c r="Y13" i="7" s="1"/>
  <c r="R21" i="7"/>
  <c r="S21" i="7" s="1"/>
  <c r="Y21" i="7" s="1"/>
  <c r="R24" i="7"/>
  <c r="S24" i="7" s="1"/>
  <c r="Y24" i="7" s="1"/>
  <c r="R27" i="7"/>
  <c r="S27" i="7" s="1"/>
  <c r="Y27" i="7" s="1"/>
  <c r="R30" i="7"/>
  <c r="S30" i="7" s="1"/>
  <c r="Y30" i="7" s="1"/>
  <c r="R16" i="7"/>
  <c r="S16" i="7" s="1"/>
  <c r="Y16" i="7" s="1"/>
  <c r="R7" i="7"/>
  <c r="S7" i="7" s="1"/>
  <c r="Y7" i="7" s="1"/>
  <c r="R28" i="7"/>
  <c r="S28" i="7" s="1"/>
  <c r="Y28" i="7" s="1"/>
  <c r="R11" i="7"/>
  <c r="S11" i="7" s="1"/>
  <c r="Y11" i="7" s="1"/>
  <c r="R15" i="7"/>
  <c r="S15" i="7" s="1"/>
  <c r="Y15" i="7" s="1"/>
  <c r="R8" i="7"/>
  <c r="S8" i="7" s="1"/>
  <c r="Y8" i="7" s="1"/>
  <c r="R17" i="9"/>
  <c r="T17" i="9" s="1"/>
  <c r="U17" i="9" s="1"/>
  <c r="R14" i="7"/>
  <c r="S14" i="7" s="1"/>
  <c r="Y14" i="7" s="1"/>
  <c r="R22" i="7"/>
  <c r="S22" i="7" s="1"/>
  <c r="Y22" i="7" s="1"/>
  <c r="R26" i="7"/>
  <c r="S26" i="7" s="1"/>
  <c r="Y26" i="7" s="1"/>
  <c r="R29" i="7"/>
  <c r="S29" i="7" s="1"/>
  <c r="Y29" i="7" s="1"/>
  <c r="R12" i="7"/>
  <c r="S12" i="7" s="1"/>
  <c r="Y12" i="7" s="1"/>
  <c r="R10" i="7"/>
  <c r="S10" i="7" s="1"/>
  <c r="Y10" i="7" s="1"/>
  <c r="R23" i="7"/>
  <c r="S23" i="7" s="1"/>
  <c r="Y23" i="7" s="1"/>
  <c r="R9" i="7"/>
  <c r="S9" i="7" s="1"/>
  <c r="Y9" i="7" s="1"/>
  <c r="R18" i="7"/>
  <c r="S18" i="7" s="1"/>
  <c r="Y18" i="7" s="1"/>
  <c r="R20" i="7"/>
  <c r="S20" i="7" s="1"/>
  <c r="Y20" i="7" s="1"/>
  <c r="R25" i="7"/>
  <c r="S25" i="7" s="1"/>
  <c r="Y25" i="7" s="1"/>
  <c r="R31" i="7"/>
  <c r="S31" i="7" s="1"/>
  <c r="Y31" i="7" s="1"/>
  <c r="R18" i="9"/>
  <c r="T18" i="9" s="1"/>
  <c r="U18" i="9" s="1"/>
  <c r="R16" i="9"/>
  <c r="T16" i="9" s="1"/>
  <c r="U16" i="9" s="1"/>
  <c r="R19" i="9"/>
  <c r="T19" i="9" s="1"/>
  <c r="U19" i="9" s="1"/>
  <c r="R22" i="9"/>
  <c r="T22" i="9" s="1"/>
  <c r="U22" i="9" s="1"/>
  <c r="R20" i="9"/>
  <c r="T20" i="9" s="1"/>
  <c r="U20" i="9" s="1"/>
  <c r="R21" i="9"/>
  <c r="T21" i="9" s="1"/>
  <c r="U21" i="9" s="1"/>
</calcChain>
</file>

<file path=xl/connections.xml><?xml version="1.0" encoding="utf-8"?>
<connections xmlns="http://schemas.openxmlformats.org/spreadsheetml/2006/main">
  <connection id="1" name="page 23" type="6" refreshedVersion="3" background="1" saveData="1">
    <textPr sourceFile="C:\Documents and Settings\nbrown\Desktop\page 23.txt" tab="0" space="1" consecutive="1" qualifier="singleQuote">
      <textFields count="8">
        <textField/>
        <textField/>
        <textField/>
        <textField/>
        <textField/>
        <textField/>
        <textField/>
        <textField/>
      </textFields>
    </textPr>
  </connection>
  <connection id="2" name="page 25" type="6" refreshedVersion="3" background="1" saveData="1">
    <textPr sourceFile="C:\Documents and Settings\nbrown\Desktop\page 25.txt" tab="0" space="1" consecutive="1" qualifier="none">
      <textFields count="12">
        <textField/>
        <textField/>
        <textField/>
        <textField/>
        <textField/>
        <textField/>
        <textField/>
        <textField/>
        <textField/>
        <textField/>
        <textField/>
        <textField/>
      </textFields>
    </textPr>
  </connection>
  <connection id="3" name="page 26" type="6" refreshedVersion="3" background="1" saveData="1">
    <textPr sourceFile="C:\Documents and Settings\nbrown\Desktop\page 26.txt" tab="0" space="1" consecutive="1" qualifier="none">
      <textFields count="6">
        <textField/>
        <textField/>
        <textField/>
        <textField/>
        <textField/>
        <textField/>
      </textFields>
    </textPr>
  </connection>
  <connection id="4" name="page 27" type="6" refreshedVersion="3" background="1" saveData="1">
    <textPr codePage="437" sourceFile="C:\Documents and Settings\nbrown\Desktop\page 27.txt" tab="0" space="1" consecutive="1" qualifier="none">
      <textFields>
        <textField/>
      </textFields>
    </textPr>
  </connection>
  <connection id="5" name="page 28" type="6" refreshedVersion="3" background="1" saveData="1">
    <textPr sourceFile="C:\Documents and Settings\nbrown\Desktop\page 28.txt" tab="0" space="1" consecutive="1" qualifier="none">
      <textFields count="6">
        <textField/>
        <textField/>
        <textField/>
        <textField/>
        <textField/>
        <textField/>
      </textFields>
    </textPr>
  </connection>
  <connection id="6" name="page 30" type="6" refreshedVersion="3" background="1" saveData="1">
    <textPr sourceFile="C:\Documents and Settings\nbrown\Desktop\page 30.txt" tab="0" space="1" consecutive="1" qualifier="none">
      <textFields count="6">
        <textField/>
        <textField/>
        <textField/>
        <textField/>
        <textField/>
        <textField/>
      </textFields>
    </textPr>
  </connection>
  <connection id="7" name="page 301" type="6" refreshedVersion="3" background="1" saveData="1">
    <textPr sourceFile="C:\Documents and Settings\nbrown\Desktop\page 30.txt" tab="0" space="1" consecutive="1" qualifier="none">
      <textFields count="6">
        <textField/>
        <textField/>
        <textField/>
        <textField/>
        <textField/>
        <textField/>
      </textFields>
    </textPr>
  </connection>
  <connection id="8" name="page 3011" type="6" refreshedVersion="3" background="1" saveData="1">
    <textPr sourceFile="C:\Documents and Settings\nbrown\Desktop\page 30.txt" tab="0" space="1" consecutive="1" qualifier="none">
      <textFields count="6">
        <textField/>
        <textField/>
        <textField/>
        <textField/>
        <textField/>
        <textField/>
      </textFields>
    </textPr>
  </connection>
  <connection id="9" name="page 32" type="6" refreshedVersion="3" background="1" saveData="1">
    <textPr sourceFile="C:\Documents and Settings\nbrown\Desktop\page 32.txt" tab="0" space="1" consecutive="1" qualifier="none">
      <textFields count="5">
        <textField/>
        <textField/>
        <textField/>
        <textField/>
        <textField/>
      </textFields>
    </textPr>
  </connection>
  <connection id="10" name="page 33" type="6" refreshedVersion="3" background="1" saveData="1">
    <textPr sourceFile="C:\Documents and Settings\nbrown\Desktop\page 33.txt" tab="0" space="1" consecutive="1" qualifier="none">
      <textFields count="4">
        <textField/>
        <textField/>
        <textField/>
        <textField/>
      </textFields>
    </textPr>
  </connection>
  <connection id="11" name="page 34" type="6" refreshedVersion="3" background="1" saveData="1">
    <textPr sourceFile="C:\Documents and Settings\nbrown\Desktop\page 34.txt" tab="0" space="1" consecutive="1" qualifier="none">
      <textFields count="9">
        <textField/>
        <textField/>
        <textField/>
        <textField/>
        <textField/>
        <textField/>
        <textField/>
        <textField/>
        <textField/>
      </textFields>
    </textPr>
  </connection>
</connections>
</file>

<file path=xl/sharedStrings.xml><?xml version="1.0" encoding="utf-8"?>
<sst xmlns="http://schemas.openxmlformats.org/spreadsheetml/2006/main" count="706" uniqueCount="246">
  <si>
    <t>Table C.1</t>
  </si>
  <si>
    <t>VALUE OF EXPORTS BY SECTIONS OF THE SITC</t>
  </si>
  <si>
    <t>(TT$ M)</t>
  </si>
  <si>
    <t xml:space="preserve"> Year</t>
  </si>
  <si>
    <t>Total Exports Incl. U.P.A</t>
  </si>
  <si>
    <t>Food</t>
  </si>
  <si>
    <t>Beverages &amp; Tobacco</t>
  </si>
  <si>
    <t>Crude Materials except Fuels</t>
  </si>
  <si>
    <t>Mineral Fuels &amp; Lubricants</t>
  </si>
  <si>
    <t>Animal &amp; Vegetable Oils &amp; Fats</t>
  </si>
  <si>
    <t>Chemicals</t>
  </si>
  <si>
    <t>Manufactured Goods</t>
  </si>
  <si>
    <t>Machinery</t>
  </si>
  <si>
    <t>Miscellaneous Manufactured Articles</t>
  </si>
  <si>
    <t>Total</t>
  </si>
  <si>
    <t>-</t>
  </si>
  <si>
    <t>and</t>
  </si>
  <si>
    <t>of</t>
  </si>
  <si>
    <t>Trinidad</t>
  </si>
  <si>
    <t>Tobago</t>
  </si>
  <si>
    <t>Table C.2</t>
  </si>
  <si>
    <t>VALUE OF IMPORTS BY SECTIONS OF THE SITC</t>
  </si>
  <si>
    <t>Year</t>
  </si>
  <si>
    <t>Total Imports Excl. U.P.A</t>
  </si>
  <si>
    <t>Total Imports Incl. U.P.A</t>
  </si>
  <si>
    <t>Mineral  Fuels and Lubricants</t>
  </si>
  <si>
    <t>Miscellaneous Transactions &amp; Commodities</t>
  </si>
  <si>
    <t>Table C.3</t>
  </si>
  <si>
    <t>BALANCE OF VISIBLE TRADE</t>
  </si>
  <si>
    <t>Total Visible Trade</t>
  </si>
  <si>
    <t>Trade Excl. all Mineral Fuels</t>
  </si>
  <si>
    <t>Trade Excl. U.P.A</t>
  </si>
  <si>
    <t>Exports</t>
  </si>
  <si>
    <t>Imports</t>
  </si>
  <si>
    <t>Balance</t>
  </si>
  <si>
    <t xml:space="preserve">Imports </t>
  </si>
  <si>
    <t>Table C.4</t>
  </si>
  <si>
    <t>United Kingdom</t>
  </si>
  <si>
    <t>Canada</t>
  </si>
  <si>
    <t>CARICOM</t>
  </si>
  <si>
    <t>Total Exports</t>
  </si>
  <si>
    <t>3.043.3</t>
  </si>
  <si>
    <t>3.961.9</t>
  </si>
  <si>
    <t>1994*</t>
  </si>
  <si>
    <t>6.595.6</t>
  </si>
  <si>
    <t>17.444.6</t>
  </si>
  <si>
    <t>Table C.5</t>
  </si>
  <si>
    <t>United States of America</t>
  </si>
  <si>
    <t>Latin America</t>
  </si>
  <si>
    <t>of which… Venezuela</t>
  </si>
  <si>
    <t>Total Imports</t>
  </si>
  <si>
    <t>Table C.6</t>
  </si>
  <si>
    <t>Unadjusted Merchandise Balance</t>
  </si>
  <si>
    <t>Stores &amp; Bunkers</t>
  </si>
  <si>
    <t>Other</t>
  </si>
  <si>
    <t>Adjusted Merchandise Balance</t>
  </si>
  <si>
    <t>Total Imports of Service</t>
  </si>
  <si>
    <t>of which … Investment Income</t>
  </si>
  <si>
    <t>Total Exports of Services</t>
  </si>
  <si>
    <t>Net Unrequited Transfers</t>
  </si>
  <si>
    <t>Net Services and Transfers Balance</t>
  </si>
  <si>
    <t>Current Account Balance</t>
  </si>
  <si>
    <t>Direct Investment</t>
  </si>
  <si>
    <t>Other Private Capital Flows</t>
  </si>
  <si>
    <t>Net Official Capital Flows</t>
  </si>
  <si>
    <t>Allocation of S.D.R</t>
  </si>
  <si>
    <t>Overall Surplus or Deficit</t>
  </si>
  <si>
    <t>Source: Central Statistical Office.</t>
  </si>
  <si>
    <t>Table C.6.1</t>
  </si>
  <si>
    <t>(US$ M)</t>
  </si>
  <si>
    <t>SERVICES (Net)</t>
  </si>
  <si>
    <t>Merchandise Balance</t>
  </si>
  <si>
    <t>Travel</t>
  </si>
  <si>
    <t>Official Borrowing</t>
  </si>
  <si>
    <t>Official Loans</t>
  </si>
  <si>
    <t>Overall Surplus / Deficit</t>
  </si>
  <si>
    <t>INCOME (Net)</t>
  </si>
  <si>
    <t>UNREQUITED (Net)</t>
  </si>
  <si>
    <t>Total Current Account</t>
  </si>
  <si>
    <t>CAPITAL</t>
  </si>
  <si>
    <t>FINANCING</t>
  </si>
  <si>
    <t>Services</t>
  </si>
  <si>
    <t>Transport</t>
  </si>
  <si>
    <t>Communication</t>
  </si>
  <si>
    <t>Insurance</t>
  </si>
  <si>
    <t>Other Gov't</t>
  </si>
  <si>
    <t>Income</t>
  </si>
  <si>
    <t>Investment Balance</t>
  </si>
  <si>
    <t>Compensation of Employees</t>
  </si>
  <si>
    <t>Transfers</t>
  </si>
  <si>
    <t xml:space="preserve">Private </t>
  </si>
  <si>
    <t>Gov't</t>
  </si>
  <si>
    <t>Capital &amp; Financial Flows</t>
  </si>
  <si>
    <t>State Enterprise Borrowing</t>
  </si>
  <si>
    <t>Commercial Banks</t>
  </si>
  <si>
    <t>Other Capital Flows</t>
  </si>
  <si>
    <t xml:space="preserve">Official Financing </t>
  </si>
  <si>
    <t>Central Bank</t>
  </si>
  <si>
    <t>Reserve Assets</t>
  </si>
  <si>
    <t>I.M.F Reserve Tranche</t>
  </si>
  <si>
    <t>S.D.R.</t>
  </si>
  <si>
    <t>Exceptional Financing</t>
  </si>
  <si>
    <t>Table C.7</t>
  </si>
  <si>
    <t>FOREIGN RESERVES</t>
  </si>
  <si>
    <t>COMMERCIAL BANKS</t>
  </si>
  <si>
    <t>SDR Holdings (2)</t>
  </si>
  <si>
    <t>Central Bank      (3)</t>
  </si>
  <si>
    <t>Central Gov't         (4)</t>
  </si>
  <si>
    <t>TOTAL (1+2+5) (6)</t>
  </si>
  <si>
    <t>Source: Central Bank of Trinidad and Tobago.</t>
  </si>
  <si>
    <t>Table C.7.1</t>
  </si>
  <si>
    <t>NET OFFICIAL RESERVES</t>
  </si>
  <si>
    <t>NET FOREIGN POSITION</t>
  </si>
  <si>
    <t>Foreign Assets</t>
  </si>
  <si>
    <t>IMF Reserve Tranche Position</t>
  </si>
  <si>
    <t>SDR Holdings</t>
  </si>
  <si>
    <t>Foreign Liabilities</t>
  </si>
  <si>
    <t>Net International Reserves</t>
  </si>
  <si>
    <t>Central Gov't</t>
  </si>
  <si>
    <t>Net Official Reserves</t>
  </si>
  <si>
    <t>Net Foreign Position</t>
  </si>
  <si>
    <t>Gross Foreign Assets</t>
  </si>
  <si>
    <t xml:space="preserve">Total Foreign Liabilities </t>
  </si>
  <si>
    <t>Net Foreign Reserves</t>
  </si>
  <si>
    <t>Table C.8</t>
  </si>
  <si>
    <t>United States Dollar</t>
  </si>
  <si>
    <t>Pound Sterling</t>
  </si>
  <si>
    <t>Canadian Dollar</t>
  </si>
  <si>
    <t>Japanese Yen</t>
  </si>
  <si>
    <t>Euro Dollar</t>
  </si>
  <si>
    <t>Jamaica Dollar</t>
  </si>
  <si>
    <t>Barbados Dollar</t>
  </si>
  <si>
    <t>Guyana Dollar</t>
  </si>
  <si>
    <t>Table C.9</t>
  </si>
  <si>
    <t>(US Dollars Thousands)</t>
  </si>
  <si>
    <t>Sales of Foreign Currency</t>
  </si>
  <si>
    <t>Net Sales</t>
  </si>
  <si>
    <t>Public</t>
  </si>
  <si>
    <t xml:space="preserve">Source: Central Statistical Office. </t>
  </si>
  <si>
    <t>Item</t>
  </si>
  <si>
    <t>TOTAL</t>
  </si>
  <si>
    <t>U.S.A.</t>
  </si>
  <si>
    <t>U.K.</t>
  </si>
  <si>
    <t>Germany</t>
  </si>
  <si>
    <t>Rest of the World</t>
  </si>
  <si>
    <t>PURCHASES AND SALES OF FOREIGN CURRENCIES - COMMERCIAL BANKS AND NON-BANK FINANCIAL INSTITUTIONS</t>
  </si>
  <si>
    <t>Table C.10</t>
  </si>
  <si>
    <t>Table C.11</t>
  </si>
  <si>
    <t>Total Capital Account</t>
  </si>
  <si>
    <t>Other Services</t>
  </si>
  <si>
    <t>Eastern Caribbean Dollar</t>
  </si>
  <si>
    <t>Purchases of Foreign Currency</t>
  </si>
  <si>
    <t>BALANCE OF PAYMENTS SUMMARY - 1964-1985</t>
  </si>
  <si>
    <t xml:space="preserve">TRADE WITH THE PRINCIPAL COUNTRIES - IMPORTS </t>
  </si>
  <si>
    <t>Net Errors &amp; Omissions</t>
  </si>
  <si>
    <t>Sources: Central Bank of Trinidad and Tobago and Central Statistical Office.</t>
  </si>
  <si>
    <t>End of Year</t>
  </si>
  <si>
    <t>Total (3+4)          (5)</t>
  </si>
  <si>
    <t>IMF Reserve Tranche                     (1)</t>
  </si>
  <si>
    <t xml:space="preserve">TRADE WITH PRINCIPAL COUNTRIES - EXPORTS </t>
  </si>
  <si>
    <r>
      <t>Total Exports Excl. U.P.A</t>
    </r>
    <r>
      <rPr>
        <b/>
        <vertAlign val="superscript"/>
        <sz val="10"/>
        <color indexed="8"/>
        <rFont val="Times New Roman"/>
        <family val="1"/>
      </rPr>
      <t>1</t>
    </r>
  </si>
  <si>
    <r>
      <t>Commercial  Banks</t>
    </r>
    <r>
      <rPr>
        <b/>
        <vertAlign val="superscript"/>
        <sz val="10"/>
        <color indexed="8"/>
        <rFont val="Times New Roman"/>
        <family val="1"/>
      </rPr>
      <t>1</t>
    </r>
  </si>
  <si>
    <t>NET FOREIGN RESERVES - 1965-1990</t>
  </si>
  <si>
    <t>MERCHANDISE (Net)</t>
  </si>
  <si>
    <r>
      <t>Commercial Banks</t>
    </r>
    <r>
      <rPr>
        <b/>
        <vertAlign val="superscript"/>
        <sz val="10"/>
        <color indexed="8"/>
        <rFont val="Times New Roman"/>
        <family val="1"/>
      </rPr>
      <t>1</t>
    </r>
  </si>
  <si>
    <r>
      <rPr>
        <sz val="9"/>
        <color indexed="8"/>
        <rFont val="Times New Roman"/>
        <family val="1"/>
      </rPr>
      <t>1    U.P.A. - Under Processing Agreement.</t>
    </r>
  </si>
  <si>
    <r>
      <t xml:space="preserve">p </t>
    </r>
    <r>
      <rPr>
        <vertAlign val="superscript"/>
        <sz val="9"/>
        <color indexed="8"/>
        <rFont val="Times New Roman"/>
        <family val="1"/>
      </rPr>
      <t xml:space="preserve">  </t>
    </r>
    <r>
      <rPr>
        <sz val="9"/>
        <color indexed="8"/>
        <rFont val="Times New Roman"/>
        <family val="1"/>
      </rPr>
      <t xml:space="preserve">  Provisional.</t>
    </r>
  </si>
  <si>
    <t>1     Changes in commercial banks position are shown "above the line" since 1993, following the liberalization of the exchange control system.</t>
  </si>
  <si>
    <t>Assets                            (7)</t>
  </si>
  <si>
    <t>Liabilities                    (8)</t>
  </si>
  <si>
    <t>Net (7-8)                               (9)</t>
  </si>
  <si>
    <t>Total Foreign Reserves (6+9)     (10)</t>
  </si>
  <si>
    <t>Data represents the selling rates for the respective currencies.</t>
  </si>
  <si>
    <t>BALANCE OF PAYMENTS SUMMARY - 1986-2010</t>
  </si>
  <si>
    <t>Table C.6.2</t>
  </si>
  <si>
    <t>Receipts</t>
  </si>
  <si>
    <t>Current account receipts</t>
  </si>
  <si>
    <t xml:space="preserve"> Goods and Services</t>
  </si>
  <si>
    <t xml:space="preserve">    Services</t>
  </si>
  <si>
    <t xml:space="preserve"> Primary income</t>
  </si>
  <si>
    <t xml:space="preserve">    Compensation of employees</t>
  </si>
  <si>
    <t xml:space="preserve">    Investment income</t>
  </si>
  <si>
    <t xml:space="preserve"> Secondary income</t>
  </si>
  <si>
    <t xml:space="preserve">    Government transfers</t>
  </si>
  <si>
    <t xml:space="preserve">    Private transfers</t>
  </si>
  <si>
    <t>Capital account</t>
  </si>
  <si>
    <t>Payments</t>
  </si>
  <si>
    <t>Current account payments</t>
  </si>
  <si>
    <t>Balances</t>
  </si>
  <si>
    <t>Current account balance</t>
  </si>
  <si>
    <t xml:space="preserve">Capital account </t>
  </si>
  <si>
    <t>Net lending (+) / net borrowing (-)  from current and capital accounts</t>
  </si>
  <si>
    <t>1. Totals may not sum due to rounding.</t>
  </si>
  <si>
    <t>Net lending (+) / net borrowing (-)  from financial account</t>
  </si>
  <si>
    <t xml:space="preserve"> Direct Investment</t>
  </si>
  <si>
    <t xml:space="preserve">    Equity and investment fund shares</t>
  </si>
  <si>
    <t xml:space="preserve">    Debt instruments</t>
  </si>
  <si>
    <t xml:space="preserve"> Portfolio Investment</t>
  </si>
  <si>
    <t xml:space="preserve">    Debt securities</t>
  </si>
  <si>
    <t xml:space="preserve"> Financial Derivatives</t>
  </si>
  <si>
    <t xml:space="preserve"> Other Investment</t>
  </si>
  <si>
    <t xml:space="preserve">    Other equity</t>
  </si>
  <si>
    <t xml:space="preserve">    Currency and deposits</t>
  </si>
  <si>
    <t xml:space="preserve">    Loans</t>
  </si>
  <si>
    <t xml:space="preserve">    Trade credit and advances</t>
  </si>
  <si>
    <t xml:space="preserve">    Other accounts receivable</t>
  </si>
  <si>
    <t xml:space="preserve"> Reserve Assets</t>
  </si>
  <si>
    <t>Net acquisition of financial assets</t>
  </si>
  <si>
    <t>Portfolio Investment</t>
  </si>
  <si>
    <t>Financial Derivatives</t>
  </si>
  <si>
    <t>Other Investment</t>
  </si>
  <si>
    <t xml:space="preserve">    Other accounts payable</t>
  </si>
  <si>
    <t xml:space="preserve">    Special drawing rights</t>
  </si>
  <si>
    <t>Net errors and omissions</t>
  </si>
  <si>
    <t>Net incurrence of liabilties</t>
  </si>
  <si>
    <t>Food, Drink and Tobacco</t>
  </si>
  <si>
    <t>Chemicals and Non-Metallic Minerals</t>
  </si>
  <si>
    <t>Assembly Type and Related Industries</t>
  </si>
  <si>
    <t>Distribution</t>
  </si>
  <si>
    <t>Petroleum Industries</t>
  </si>
  <si>
    <t xml:space="preserve">  Mining</t>
  </si>
  <si>
    <t xml:space="preserve">  Exploration and Production</t>
  </si>
  <si>
    <t xml:space="preserve">  Refineries</t>
  </si>
  <si>
    <t xml:space="preserve">  Petrochemicals</t>
  </si>
  <si>
    <t xml:space="preserve">  Service Contractors</t>
  </si>
  <si>
    <t xml:space="preserve">  Marketing and Distribution</t>
  </si>
  <si>
    <t>DIRECT INVESTMENT: NET INCURRENCE OF LIABILITIES (BY SECTOR)</t>
  </si>
  <si>
    <t xml:space="preserve">1. "All Other Sectors" include Textiles, Garments, Footwear, Headwear, Printing, Publishing and Paper Converters, Wood and Related Products, Miscellaneous Manufacturing, </t>
  </si>
  <si>
    <t xml:space="preserve">    Electricity and Water, Construction, Hotels and Guest Houses, Transportation, Communication and Storage, Finance, Insurance, Real Estate and Business Services, </t>
  </si>
  <si>
    <t xml:space="preserve">    Educational and Cultural Community Services, Personal Services and Other sectors.</t>
  </si>
  <si>
    <t>CURRENT ACCOUNT AND CAPITAL ACCOUNT</t>
  </si>
  <si>
    <t>FINANCIAL ACCOUNT</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</si>
  <si>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</si>
  <si>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DIRECT INVESTMENT: NET INCURRENCE OF LIABILITIES (BY COUNTRY)</t>
  </si>
  <si>
    <r>
      <t>Japan</t>
    </r>
    <r>
      <rPr>
        <vertAlign val="superscript"/>
        <sz val="10"/>
        <color theme="1"/>
        <rFont val="Times New Roman"/>
        <family val="1"/>
      </rPr>
      <t>c</t>
    </r>
  </si>
  <si>
    <r>
      <t>India</t>
    </r>
    <r>
      <rPr>
        <vertAlign val="superscript"/>
        <sz val="10"/>
        <color theme="1"/>
        <rFont val="Times New Roman"/>
        <family val="1"/>
      </rPr>
      <t>c</t>
    </r>
  </si>
  <si>
    <t xml:space="preserve">Item </t>
  </si>
  <si>
    <t>c Confidential.</t>
  </si>
  <si>
    <t>Table C.6.2 (CONT'D)</t>
  </si>
  <si>
    <r>
      <t>All Other Sectors</t>
    </r>
    <r>
      <rPr>
        <vertAlign val="superscript"/>
        <sz val="10"/>
        <color theme="1"/>
        <rFont val="Times New Roman"/>
        <family val="1"/>
      </rPr>
      <t>1</t>
    </r>
  </si>
  <si>
    <t>NET FOREIGN RESERVES - 1991-2016</t>
  </si>
  <si>
    <r>
      <t>2016</t>
    </r>
    <r>
      <rPr>
        <b/>
        <vertAlign val="superscript"/>
        <sz val="10"/>
        <color theme="1"/>
        <rFont val="Times New Roman"/>
        <family val="1"/>
      </rPr>
      <t>p</t>
    </r>
  </si>
  <si>
    <r>
      <t xml:space="preserve">BALANCE OF PAYMENTS STANDARD PRESENTATION - 2011-2016 </t>
    </r>
    <r>
      <rPr>
        <b/>
        <vertAlign val="superscript"/>
        <sz val="10"/>
        <color theme="1"/>
        <rFont val="Times New Roman"/>
        <family val="1"/>
      </rPr>
      <t>1,2</t>
    </r>
  </si>
  <si>
    <r>
      <t xml:space="preserve">    Goods</t>
    </r>
    <r>
      <rPr>
        <vertAlign val="superscript"/>
        <sz val="10"/>
        <color theme="1"/>
        <rFont val="Times New Roman"/>
        <family val="1"/>
      </rPr>
      <t>3</t>
    </r>
  </si>
  <si>
    <t xml:space="preserve">3. Energy goods data for 2011-2016 comprise estimates by the Central Bank of Trinidad and Tobago.  </t>
  </si>
  <si>
    <t>TT DOLLAR EXCHANGE RATES FOR SELECTED CURRENCIES - 1955-2016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</si>
</sst>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
    <numFmt numFmtId="166" formatCode="0.0"/>
    <numFmt numFmtId="167" formatCode="General_)"/>
    <numFmt numFmtId="168" formatCode="0.0000"/>
    <numFmt numFmtId="169" formatCode="#,##0.0000"/>
    <numFmt numFmtId="170" formatCode="0.000"/>
  </numFmts>
  <fonts count="24" x14ac:knownFonts="1">
    <font>
      <sz val="11"/>
      <color theme="1"/>
      <name val="Calibri"/>
      <family val="2"/>
      <scheme val="minor"/>
    </font>
    <font>
      <b/>
      <sz val="10"/>
      <name val="Times New Roman"/>
      <family val="1"/>
    </font>
    <font>
      <sz val="10"/>
      <name val="Times New Roman"/>
      <family val="1"/>
    </font>
    <font>
      <sz val="10"/>
      <name val="Courier"/>
      <family val="3"/>
    </font>
    <font>
      <b/>
      <vertAlign val="superscript"/>
      <sz val="10"/>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b/>
      <sz val="11"/>
      <color theme="1"/>
      <name val="Calibri"/>
      <family val="2"/>
      <scheme val="minor"/>
    </font>
    <font>
      <b/>
      <i/>
      <sz val="10"/>
      <color theme="1"/>
      <name val="Times New Roman"/>
      <family val="1"/>
    </font>
    <font>
      <i/>
      <sz val="10"/>
      <color theme="1"/>
      <name val="Times New Roman"/>
      <family val="1"/>
    </font>
    <font>
      <i/>
      <sz val="9"/>
      <color theme="1"/>
      <name val="Times New Roman"/>
      <family val="1"/>
    </font>
    <font>
      <sz val="9"/>
      <color theme="1"/>
      <name val="Times New Roman"/>
      <family val="1"/>
    </font>
    <font>
      <vertAlign val="superscript"/>
      <sz val="9"/>
      <color indexed="8"/>
      <name val="Times New Roman"/>
      <family val="1"/>
    </font>
    <font>
      <sz val="9"/>
      <color indexed="8"/>
      <name val="Times New Roman"/>
      <family val="1"/>
    </font>
    <font>
      <i/>
      <sz val="9"/>
      <name val="Times New Roman"/>
      <family val="1"/>
    </font>
    <font>
      <i/>
      <sz val="9"/>
      <color theme="1"/>
      <name val="Calibri"/>
      <family val="2"/>
      <scheme val="minor"/>
    </font>
    <font>
      <b/>
      <sz val="8"/>
      <color theme="1"/>
      <name val="Times New Roman"/>
      <family val="1"/>
    </font>
    <font>
      <sz val="8"/>
      <color theme="1"/>
      <name val="Calibri"/>
      <family val="2"/>
      <scheme val="minor"/>
    </font>
    <font>
      <sz val="8"/>
      <color theme="1"/>
      <name val="Times New Roman"/>
      <family val="1"/>
    </font>
    <font>
      <b/>
      <vertAlign val="superscript"/>
      <sz val="10"/>
      <color theme="1"/>
      <name val="Times New Roman"/>
      <family val="1"/>
    </font>
    <font>
      <sz val="9"/>
      <name val="Times New Roman"/>
      <family val="1"/>
    </font>
    <font>
      <vertAlign val="superscript"/>
      <sz val="10"/>
      <color theme="1"/>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167" fontId="3" fillId="0" borderId="0"/>
    <xf numFmtId="0" fontId="5" fillId="0" borderId="0"/>
    <xf numFmtId="167" fontId="3" fillId="0" borderId="0"/>
    <xf numFmtId="167" fontId="3" fillId="0" borderId="0"/>
  </cellStyleXfs>
  <cellXfs count="324">
    <xf numFmtId="0" fontId="0" fillId="0" borderId="0" xfId="0"/>
    <xf numFmtId="4" fontId="0" fillId="0" borderId="0" xfId="0" applyNumberFormat="1"/>
    <xf numFmtId="0" fontId="7" fillId="0" borderId="0" xfId="0" applyFont="1"/>
    <xf numFmtId="164" fontId="7" fillId="0" borderId="0" xfId="0" applyNumberFormat="1" applyFont="1" applyAlignment="1">
      <alignment horizontal="center" vertical="center"/>
    </xf>
    <xf numFmtId="0" fontId="1" fillId="0" borderId="0" xfId="1" applyFont="1" applyAlignment="1" applyProtection="1"/>
    <xf numFmtId="0" fontId="8" fillId="0" borderId="1" xfId="0" applyFont="1" applyBorder="1" applyAlignment="1">
      <alignment horizontal="center" vertical="center"/>
    </xf>
    <xf numFmtId="0" fontId="8" fillId="0" borderId="1" xfId="0" applyFont="1" applyBorder="1" applyAlignment="1">
      <alignment horizontal="center" vertical="top" wrapText="1"/>
    </xf>
    <xf numFmtId="0" fontId="8" fillId="0" borderId="2" xfId="0" applyFont="1" applyBorder="1" applyAlignment="1">
      <alignment horizontal="center"/>
    </xf>
    <xf numFmtId="0" fontId="8" fillId="0" borderId="1" xfId="0" applyFont="1" applyBorder="1" applyAlignment="1">
      <alignment horizontal="center"/>
    </xf>
    <xf numFmtId="0" fontId="7" fillId="0" borderId="0" xfId="0" applyFont="1" applyAlignment="1">
      <alignment horizontal="center"/>
    </xf>
    <xf numFmtId="164" fontId="7" fillId="0" borderId="0" xfId="0" applyNumberFormat="1" applyFont="1" applyAlignment="1">
      <alignment horizontal="center"/>
    </xf>
    <xf numFmtId="0" fontId="8" fillId="0" borderId="3" xfId="0" applyFont="1" applyBorder="1" applyAlignment="1">
      <alignment horizontal="center" vertical="center"/>
    </xf>
    <xf numFmtId="0" fontId="10" fillId="0" borderId="3" xfId="0" applyFont="1" applyBorder="1" applyAlignment="1">
      <alignment horizontal="center" vertical="center" wrapText="1"/>
    </xf>
    <xf numFmtId="164"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horizontal="center" vertical="center" wrapText="1"/>
    </xf>
    <xf numFmtId="164" fontId="7" fillId="0" borderId="0" xfId="0" applyNumberFormat="1" applyFont="1" applyBorder="1" applyAlignment="1">
      <alignment horizontal="center"/>
    </xf>
    <xf numFmtId="4" fontId="8" fillId="0" borderId="0" xfId="0" applyNumberFormat="1" applyFont="1" applyAlignment="1">
      <alignment horizontal="center"/>
    </xf>
    <xf numFmtId="0" fontId="8" fillId="0" borderId="3" xfId="0" applyFont="1" applyBorder="1"/>
    <xf numFmtId="0" fontId="8" fillId="0" borderId="3" xfId="0" applyFont="1" applyBorder="1" applyAlignment="1">
      <alignment wrapText="1"/>
    </xf>
    <xf numFmtId="0" fontId="7" fillId="0" borderId="0" xfId="0" applyFont="1" applyAlignment="1">
      <alignment horizontal="center" vertical="center" wrapText="1"/>
    </xf>
    <xf numFmtId="0" fontId="8" fillId="0" borderId="0" xfId="0" applyFont="1"/>
    <xf numFmtId="0" fontId="7" fillId="0" borderId="0" xfId="0" applyFont="1" applyAlignment="1">
      <alignment vertical="top"/>
    </xf>
    <xf numFmtId="164" fontId="7" fillId="0" borderId="1" xfId="0" quotePrefix="1" applyNumberFormat="1" applyFont="1" applyBorder="1" applyAlignment="1">
      <alignment horizontal="center"/>
    </xf>
    <xf numFmtId="164" fontId="7" fillId="0" borderId="0" xfId="0" applyNumberFormat="1" applyFont="1"/>
    <xf numFmtId="0" fontId="7" fillId="0" borderId="0" xfId="0" applyFont="1" applyAlignment="1">
      <alignment vertical="center"/>
    </xf>
    <xf numFmtId="0" fontId="8" fillId="0" borderId="3" xfId="0" applyFont="1" applyBorder="1" applyAlignment="1">
      <alignment horizontal="center"/>
    </xf>
    <xf numFmtId="0" fontId="8" fillId="0" borderId="4" xfId="0" applyFont="1" applyFill="1" applyBorder="1" applyAlignment="1">
      <alignment horizontal="center"/>
    </xf>
    <xf numFmtId="164" fontId="7" fillId="0" borderId="0" xfId="0" quotePrefix="1" applyNumberFormat="1"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quotePrefix="1" applyFont="1" applyBorder="1" applyAlignment="1">
      <alignment horizontal="center"/>
    </xf>
    <xf numFmtId="0" fontId="8" fillId="0" borderId="0" xfId="0" applyFont="1" applyFill="1" applyBorder="1" applyAlignment="1">
      <alignment vertical="top"/>
    </xf>
    <xf numFmtId="0" fontId="8" fillId="0" borderId="0" xfId="0" applyFont="1" applyBorder="1" applyAlignment="1"/>
    <xf numFmtId="0" fontId="8" fillId="0" borderId="0" xfId="0" applyFont="1" applyFill="1" applyBorder="1" applyAlignment="1">
      <alignment horizontal="center"/>
    </xf>
    <xf numFmtId="164" fontId="7" fillId="0" borderId="5" xfId="0" quotePrefix="1" applyNumberFormat="1" applyFont="1" applyBorder="1" applyAlignment="1">
      <alignment horizontal="center" vertical="center"/>
    </xf>
    <xf numFmtId="164" fontId="7" fillId="0" borderId="1" xfId="0" quotePrefix="1" applyNumberFormat="1" applyFont="1" applyFill="1" applyBorder="1" applyAlignment="1">
      <alignment horizontal="center" vertical="center"/>
    </xf>
    <xf numFmtId="165" fontId="7" fillId="0" borderId="1" xfId="0" quotePrefix="1" applyNumberFormat="1" applyFont="1" applyBorder="1" applyAlignment="1">
      <alignment horizontal="center" vertical="center"/>
    </xf>
    <xf numFmtId="168" fontId="7" fillId="0" borderId="0" xfId="0" applyNumberFormat="1" applyFont="1"/>
    <xf numFmtId="169" fontId="7" fillId="0" borderId="1" xfId="0" quotePrefix="1" applyNumberFormat="1" applyFont="1" applyBorder="1" applyAlignment="1">
      <alignment horizontal="center" vertical="center"/>
    </xf>
    <xf numFmtId="169" fontId="7" fillId="0" borderId="6" xfId="0" quotePrefix="1" applyNumberFormat="1" applyFont="1" applyBorder="1" applyAlignment="1">
      <alignment horizontal="center" vertical="center"/>
    </xf>
    <xf numFmtId="0" fontId="7" fillId="0" borderId="0" xfId="0" applyFont="1" applyAlignment="1">
      <alignment horizontal="left" vertical="top"/>
    </xf>
    <xf numFmtId="164" fontId="7" fillId="0" borderId="0" xfId="0" applyNumberFormat="1" applyFont="1" applyAlignment="1">
      <alignment horizontal="center" vertical="top"/>
    </xf>
    <xf numFmtId="164" fontId="7" fillId="0" borderId="1" xfId="0" applyNumberFormat="1" applyFont="1" applyBorder="1" applyAlignment="1">
      <alignment horizontal="right" vertical="center" indent="1"/>
    </xf>
    <xf numFmtId="164" fontId="7" fillId="0" borderId="1" xfId="0" applyNumberFormat="1" applyFont="1" applyBorder="1" applyAlignment="1">
      <alignment horizontal="right" vertical="center" wrapText="1" indent="1"/>
    </xf>
    <xf numFmtId="164" fontId="7" fillId="0" borderId="1" xfId="0" applyNumberFormat="1" applyFont="1" applyBorder="1" applyAlignment="1">
      <alignment horizontal="right" vertical="center" indent="2"/>
    </xf>
    <xf numFmtId="164" fontId="7" fillId="0" borderId="1" xfId="0" applyNumberFormat="1" applyFont="1" applyBorder="1" applyAlignment="1">
      <alignment horizontal="right" vertical="center" wrapText="1" indent="2"/>
    </xf>
    <xf numFmtId="164" fontId="7" fillId="0" borderId="1" xfId="0" applyNumberFormat="1" applyFont="1" applyBorder="1" applyAlignment="1">
      <alignment horizontal="right" vertical="center" wrapText="1" indent="4"/>
    </xf>
    <xf numFmtId="164" fontId="7" fillId="0" borderId="1" xfId="0" applyNumberFormat="1" applyFont="1" applyBorder="1" applyAlignment="1">
      <alignment horizontal="right" indent="1"/>
    </xf>
    <xf numFmtId="164" fontId="7" fillId="0" borderId="1" xfId="0" applyNumberFormat="1" applyFont="1" applyBorder="1" applyAlignment="1">
      <alignment horizontal="right" indent="2"/>
    </xf>
    <xf numFmtId="164" fontId="7" fillId="0" borderId="1" xfId="0" applyNumberFormat="1" applyFont="1" applyBorder="1" applyAlignment="1">
      <alignment horizontal="right" indent="3"/>
    </xf>
    <xf numFmtId="164" fontId="7" fillId="0" borderId="1" xfId="0" applyNumberFormat="1" applyFont="1" applyBorder="1" applyAlignment="1">
      <alignment horizontal="right" indent="4"/>
    </xf>
    <xf numFmtId="164" fontId="7" fillId="0" borderId="1" xfId="0" applyNumberFormat="1" applyFont="1" applyFill="1" applyBorder="1" applyAlignment="1">
      <alignment horizontal="right" indent="1"/>
    </xf>
    <xf numFmtId="164" fontId="7" fillId="0" borderId="1" xfId="0" applyNumberFormat="1" applyFont="1" applyFill="1" applyBorder="1" applyAlignment="1">
      <alignment horizontal="right" indent="2"/>
    </xf>
    <xf numFmtId="164" fontId="11" fillId="0" borderId="1" xfId="0" applyNumberFormat="1" applyFont="1" applyBorder="1" applyAlignment="1">
      <alignment horizontal="right" indent="1"/>
    </xf>
    <xf numFmtId="164" fontId="11" fillId="0" borderId="1" xfId="0" applyNumberFormat="1" applyFont="1" applyBorder="1" applyAlignment="1">
      <alignment horizontal="right" vertical="center" wrapText="1" indent="2"/>
    </xf>
    <xf numFmtId="164" fontId="11" fillId="0" borderId="1" xfId="0" applyNumberFormat="1" applyFont="1" applyBorder="1" applyAlignment="1">
      <alignment horizontal="right" indent="2"/>
    </xf>
    <xf numFmtId="164" fontId="7" fillId="0" borderId="2" xfId="0" applyNumberFormat="1" applyFont="1" applyBorder="1" applyAlignment="1">
      <alignment horizontal="right" indent="1"/>
    </xf>
    <xf numFmtId="164" fontId="7" fillId="0" borderId="2" xfId="0" applyNumberFormat="1" applyFont="1" applyBorder="1" applyAlignment="1">
      <alignment horizontal="right" indent="2"/>
    </xf>
    <xf numFmtId="164" fontId="7" fillId="0" borderId="1" xfId="0" applyNumberFormat="1" applyFont="1" applyFill="1" applyBorder="1" applyAlignment="1">
      <alignment horizontal="right" indent="3"/>
    </xf>
    <xf numFmtId="164" fontId="7" fillId="0" borderId="2" xfId="0" applyNumberFormat="1" applyFont="1" applyBorder="1" applyAlignment="1">
      <alignment horizontal="right" indent="3"/>
    </xf>
    <xf numFmtId="164" fontId="11" fillId="0" borderId="1" xfId="0" applyNumberFormat="1" applyFont="1" applyFill="1" applyBorder="1" applyAlignment="1">
      <alignment horizontal="right" indent="1"/>
    </xf>
    <xf numFmtId="164" fontId="11" fillId="0" borderId="2" xfId="0" applyNumberFormat="1" applyFont="1" applyBorder="1" applyAlignment="1">
      <alignment horizontal="right" indent="1"/>
    </xf>
    <xf numFmtId="164" fontId="11" fillId="0" borderId="1" xfId="0" applyNumberFormat="1" applyFont="1" applyFill="1" applyBorder="1" applyAlignment="1">
      <alignment horizontal="right" indent="2"/>
    </xf>
    <xf numFmtId="164" fontId="11" fillId="0" borderId="2" xfId="0" applyNumberFormat="1" applyFont="1" applyBorder="1" applyAlignment="1">
      <alignment horizontal="right" indent="2"/>
    </xf>
    <xf numFmtId="164" fontId="7" fillId="0" borderId="1" xfId="0" applyNumberFormat="1" applyFont="1" applyFill="1" applyBorder="1" applyAlignment="1">
      <alignment horizontal="right" vertical="center" indent="1"/>
    </xf>
    <xf numFmtId="164" fontId="7" fillId="0" borderId="2" xfId="0" applyNumberFormat="1" applyFont="1" applyBorder="1" applyAlignment="1">
      <alignment horizontal="right" vertical="center" indent="1"/>
    </xf>
    <xf numFmtId="164" fontId="7" fillId="0" borderId="1" xfId="0" applyNumberFormat="1" applyFont="1" applyFill="1" applyBorder="1" applyAlignment="1">
      <alignment horizontal="right" vertical="center" indent="2"/>
    </xf>
    <xf numFmtId="164" fontId="7" fillId="0" borderId="2" xfId="0" applyNumberFormat="1" applyFont="1" applyBorder="1" applyAlignment="1">
      <alignment horizontal="right" vertical="center" indent="2"/>
    </xf>
    <xf numFmtId="164" fontId="7" fillId="0" borderId="1" xfId="0" quotePrefix="1" applyNumberFormat="1" applyFont="1" applyFill="1" applyBorder="1" applyAlignment="1">
      <alignment horizontal="right" vertical="center" indent="2"/>
    </xf>
    <xf numFmtId="164" fontId="7" fillId="0" borderId="2" xfId="0" quotePrefix="1" applyNumberFormat="1" applyFont="1" applyFill="1" applyBorder="1" applyAlignment="1">
      <alignment horizontal="right" vertical="center" indent="2"/>
    </xf>
    <xf numFmtId="164" fontId="7" fillId="0" borderId="5" xfId="0" applyNumberFormat="1" applyFont="1" applyBorder="1" applyAlignment="1">
      <alignment horizontal="right" indent="2"/>
    </xf>
    <xf numFmtId="164" fontId="7" fillId="0" borderId="5" xfId="0" applyNumberFormat="1" applyFont="1" applyFill="1" applyBorder="1" applyAlignment="1">
      <alignment horizontal="right" indent="2"/>
    </xf>
    <xf numFmtId="164" fontId="7" fillId="0" borderId="7" xfId="0" applyNumberFormat="1" applyFont="1" applyBorder="1" applyAlignment="1">
      <alignment horizontal="right" indent="2"/>
    </xf>
    <xf numFmtId="0" fontId="8" fillId="0" borderId="0" xfId="0" applyFont="1" applyBorder="1" applyAlignment="1">
      <alignment horizont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64" fontId="2" fillId="0" borderId="1" xfId="0" applyNumberFormat="1" applyFont="1" applyFill="1" applyBorder="1" applyAlignment="1">
      <alignment horizontal="right" indent="3"/>
    </xf>
    <xf numFmtId="164" fontId="7" fillId="0" borderId="6" xfId="0" applyNumberFormat="1" applyFont="1" applyBorder="1" applyAlignment="1">
      <alignment horizontal="right" indent="1"/>
    </xf>
    <xf numFmtId="0" fontId="8" fillId="0" borderId="1" xfId="0" applyFont="1" applyFill="1" applyBorder="1" applyAlignment="1">
      <alignment horizontal="center"/>
    </xf>
    <xf numFmtId="0" fontId="8" fillId="0" borderId="3" xfId="0" applyFont="1" applyFill="1" applyBorder="1" applyAlignment="1">
      <alignment horizontal="center" vertical="center" wrapText="1"/>
    </xf>
    <xf numFmtId="164" fontId="7" fillId="0" borderId="1" xfId="0" applyNumberFormat="1" applyFont="1" applyFill="1" applyBorder="1" applyAlignment="1">
      <alignment horizontal="right" vertical="center" wrapText="1" indent="3"/>
    </xf>
    <xf numFmtId="0" fontId="8" fillId="0" borderId="10" xfId="0" applyFont="1" applyBorder="1" applyAlignment="1">
      <alignment horizontal="center" vertical="center" wrapText="1"/>
    </xf>
    <xf numFmtId="164" fontId="7" fillId="0" borderId="4" xfId="0" applyNumberFormat="1" applyFont="1" applyBorder="1" applyAlignment="1">
      <alignment horizontal="right" indent="1"/>
    </xf>
    <xf numFmtId="164" fontId="7" fillId="0" borderId="5" xfId="0" applyNumberFormat="1" applyFont="1" applyBorder="1" applyAlignment="1">
      <alignment horizontal="right" indent="1"/>
    </xf>
    <xf numFmtId="0" fontId="11" fillId="0" borderId="0" xfId="0" applyFont="1"/>
    <xf numFmtId="170" fontId="7" fillId="0" borderId="6" xfId="0" applyNumberFormat="1" applyFont="1" applyBorder="1" applyAlignment="1">
      <alignment horizontal="center" vertical="center"/>
    </xf>
    <xf numFmtId="170" fontId="7" fillId="0" borderId="1" xfId="0" applyNumberFormat="1" applyFont="1" applyBorder="1" applyAlignment="1">
      <alignment horizontal="center" vertical="center"/>
    </xf>
    <xf numFmtId="170" fontId="7" fillId="0" borderId="1" xfId="0" applyNumberFormat="1" applyFont="1" applyBorder="1" applyAlignment="1">
      <alignment horizontal="center"/>
    </xf>
    <xf numFmtId="0" fontId="7" fillId="0" borderId="0" xfId="0" applyFont="1" applyAlignment="1">
      <alignment vertical="center" wrapText="1"/>
    </xf>
    <xf numFmtId="0" fontId="8" fillId="0" borderId="0" xfId="0" applyFont="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7" fillId="0" borderId="0" xfId="0" applyFont="1" applyBorder="1"/>
    <xf numFmtId="0" fontId="7" fillId="0" borderId="0" xfId="0" applyFont="1" applyFill="1"/>
    <xf numFmtId="0" fontId="7" fillId="0" borderId="0" xfId="0" applyFont="1" applyAlignment="1">
      <alignment horizontal="right" indent="2"/>
    </xf>
    <xf numFmtId="0" fontId="7" fillId="0" borderId="0" xfId="0" applyFont="1" applyAlignment="1">
      <alignment horizontal="right" wrapText="1" indent="2"/>
    </xf>
    <xf numFmtId="164" fontId="7" fillId="0" borderId="1" xfId="0" applyNumberFormat="1" applyFont="1" applyBorder="1" applyAlignment="1">
      <alignment horizontal="right" vertical="center" indent="3"/>
    </xf>
    <xf numFmtId="164" fontId="7" fillId="0" borderId="1" xfId="0" applyNumberFormat="1" applyFont="1" applyBorder="1" applyAlignment="1">
      <alignment horizontal="right" vertical="center" wrapText="1" indent="3"/>
    </xf>
    <xf numFmtId="164" fontId="7" fillId="0" borderId="1" xfId="0" applyNumberFormat="1" applyFont="1" applyBorder="1" applyAlignment="1">
      <alignment horizontal="right" vertical="center" indent="4"/>
    </xf>
    <xf numFmtId="164" fontId="7" fillId="0" borderId="1" xfId="0" quotePrefix="1" applyNumberFormat="1" applyFont="1" applyBorder="1" applyAlignment="1">
      <alignment horizontal="right" vertical="center" indent="2"/>
    </xf>
    <xf numFmtId="166" fontId="7" fillId="0" borderId="1" xfId="0" applyNumberFormat="1" applyFont="1" applyBorder="1" applyAlignment="1">
      <alignment horizontal="right" indent="2"/>
    </xf>
    <xf numFmtId="164" fontId="7" fillId="0" borderId="5" xfId="0" applyNumberFormat="1" applyFont="1" applyFill="1" applyBorder="1" applyAlignment="1">
      <alignment horizontal="right" vertical="center" indent="1"/>
    </xf>
    <xf numFmtId="164" fontId="7" fillId="0" borderId="5" xfId="0" applyNumberFormat="1" applyFont="1" applyBorder="1" applyAlignment="1">
      <alignment horizontal="right" vertical="center" indent="1"/>
    </xf>
    <xf numFmtId="164" fontId="7" fillId="0" borderId="7" xfId="0" applyNumberFormat="1" applyFont="1" applyBorder="1" applyAlignment="1">
      <alignment horizontal="right" vertical="center" indent="1"/>
    </xf>
    <xf numFmtId="164" fontId="7" fillId="0" borderId="11" xfId="0" applyNumberFormat="1" applyFont="1" applyBorder="1" applyAlignment="1">
      <alignment horizontal="center"/>
    </xf>
    <xf numFmtId="0" fontId="8" fillId="0" borderId="13" xfId="0" applyFont="1" applyBorder="1" applyAlignment="1">
      <alignment horizontal="center"/>
    </xf>
    <xf numFmtId="164" fontId="7" fillId="0" borderId="2" xfId="0" applyNumberFormat="1" applyFont="1" applyBorder="1" applyAlignment="1">
      <alignment horizontal="right" indent="4"/>
    </xf>
    <xf numFmtId="164" fontId="7" fillId="0" borderId="2" xfId="0" applyNumberFormat="1" applyFont="1" applyFill="1" applyBorder="1" applyAlignment="1">
      <alignment horizontal="right" indent="3"/>
    </xf>
    <xf numFmtId="0" fontId="7" fillId="0" borderId="3" xfId="0" applyFont="1" applyBorder="1" applyAlignment="1"/>
    <xf numFmtId="0" fontId="8" fillId="0" borderId="3" xfId="0" applyFont="1" applyBorder="1" applyAlignment="1"/>
    <xf numFmtId="0" fontId="8" fillId="0" borderId="3" xfId="0" applyFont="1" applyBorder="1" applyAlignment="1">
      <alignment horizontal="center" wrapText="1"/>
    </xf>
    <xf numFmtId="164" fontId="7" fillId="0" borderId="12" xfId="0" applyNumberFormat="1" applyFont="1" applyBorder="1" applyAlignment="1">
      <alignment horizontal="right" indent="1"/>
    </xf>
    <xf numFmtId="0" fontId="8" fillId="0" borderId="12" xfId="0" applyFont="1" applyBorder="1" applyAlignment="1">
      <alignment horizontal="center" vertical="center" wrapText="1"/>
    </xf>
    <xf numFmtId="0" fontId="8" fillId="0" borderId="4" xfId="0" applyFont="1" applyBorder="1" applyAlignment="1">
      <alignment horizontal="center"/>
    </xf>
    <xf numFmtId="164" fontId="7" fillId="0" borderId="14" xfId="0" applyNumberFormat="1" applyFont="1" applyBorder="1" applyAlignment="1">
      <alignment horizontal="right" indent="1"/>
    </xf>
    <xf numFmtId="0" fontId="11" fillId="0" borderId="0" xfId="0" applyFont="1" applyAlignment="1">
      <alignment horizontal="center"/>
    </xf>
    <xf numFmtId="164" fontId="7" fillId="0" borderId="1" xfId="0" applyNumberFormat="1" applyFont="1" applyFill="1" applyBorder="1" applyAlignment="1">
      <alignment horizontal="right" vertical="center" indent="3"/>
    </xf>
    <xf numFmtId="0" fontId="7" fillId="0" borderId="0" xfId="0" applyFont="1" applyBorder="1" applyAlignment="1">
      <alignment horizontal="right" indent="2"/>
    </xf>
    <xf numFmtId="0" fontId="7" fillId="0" borderId="0" xfId="0" applyFont="1" applyFill="1" applyBorder="1"/>
    <xf numFmtId="164" fontId="7" fillId="0" borderId="0" xfId="0" applyNumberFormat="1" applyFont="1" applyFill="1" applyBorder="1"/>
    <xf numFmtId="164" fontId="7" fillId="0" borderId="0" xfId="0" applyNumberFormat="1" applyFont="1" applyFill="1"/>
    <xf numFmtId="164" fontId="7" fillId="0" borderId="0" xfId="0" applyNumberFormat="1" applyFont="1" applyBorder="1"/>
    <xf numFmtId="0" fontId="11" fillId="0" borderId="0" xfId="0" applyFont="1" applyFill="1"/>
    <xf numFmtId="164" fontId="8" fillId="0" borderId="13"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164" fontId="8" fillId="0" borderId="9" xfId="0" applyNumberFormat="1" applyFont="1" applyBorder="1" applyAlignment="1">
      <alignment horizontal="center" vertical="center" wrapText="1"/>
    </xf>
    <xf numFmtId="0" fontId="8" fillId="0" borderId="13" xfId="0" applyFont="1" applyBorder="1" applyAlignment="1">
      <alignment horizontal="center" vertical="center" wrapText="1"/>
    </xf>
    <xf numFmtId="164" fontId="7" fillId="0" borderId="0" xfId="0" applyNumberFormat="1" applyFont="1" applyBorder="1" applyAlignment="1">
      <alignment horizontal="right" indent="2"/>
    </xf>
    <xf numFmtId="164" fontId="7" fillId="0" borderId="0" xfId="0" applyNumberFormat="1" applyFont="1" applyBorder="1" applyAlignment="1">
      <alignment horizontal="right" indent="1"/>
    </xf>
    <xf numFmtId="164" fontId="7" fillId="0" borderId="0" xfId="0" applyNumberFormat="1" applyFont="1" applyFill="1" applyBorder="1" applyAlignment="1">
      <alignment horizontal="right" indent="4"/>
    </xf>
    <xf numFmtId="164" fontId="7" fillId="0" borderId="0" xfId="0" applyNumberFormat="1" applyFont="1" applyFill="1" applyBorder="1" applyAlignment="1">
      <alignment horizontal="right" indent="3"/>
    </xf>
    <xf numFmtId="164" fontId="7" fillId="0" borderId="14" xfId="0" applyNumberFormat="1" applyFont="1" applyBorder="1" applyAlignment="1">
      <alignment horizontal="right" indent="2"/>
    </xf>
    <xf numFmtId="164" fontId="7" fillId="0" borderId="11" xfId="0" applyNumberFormat="1" applyFont="1" applyBorder="1" applyAlignment="1">
      <alignment horizontal="right" indent="2"/>
    </xf>
    <xf numFmtId="164" fontId="7" fillId="0" borderId="15" xfId="0" applyNumberFormat="1" applyFont="1" applyBorder="1" applyAlignment="1">
      <alignment horizontal="right" indent="2"/>
    </xf>
    <xf numFmtId="164" fontId="7" fillId="0" borderId="11" xfId="0" applyNumberFormat="1" applyFont="1" applyBorder="1" applyAlignment="1">
      <alignment horizontal="right" indent="1"/>
    </xf>
    <xf numFmtId="164" fontId="7" fillId="0" borderId="15" xfId="0" applyNumberFormat="1" applyFont="1" applyBorder="1" applyAlignment="1">
      <alignment horizontal="center"/>
    </xf>
    <xf numFmtId="164" fontId="7" fillId="0" borderId="11" xfId="0" applyNumberFormat="1" applyFont="1" applyFill="1" applyBorder="1" applyAlignment="1">
      <alignment horizontal="right" indent="3"/>
    </xf>
    <xf numFmtId="164" fontId="7" fillId="0" borderId="11" xfId="0" applyNumberFormat="1" applyFont="1" applyFill="1" applyBorder="1" applyAlignment="1">
      <alignment horizontal="right" indent="1"/>
    </xf>
    <xf numFmtId="164" fontId="7" fillId="0" borderId="11" xfId="0" applyNumberFormat="1" applyFont="1" applyFill="1" applyBorder="1" applyAlignment="1">
      <alignment horizontal="right" indent="2"/>
    </xf>
    <xf numFmtId="164" fontId="7" fillId="0" borderId="15" xfId="0" applyNumberFormat="1" applyFont="1" applyFill="1" applyBorder="1" applyAlignment="1">
      <alignment horizontal="right" indent="3"/>
    </xf>
    <xf numFmtId="164" fontId="7" fillId="0" borderId="4" xfId="0" applyNumberFormat="1" applyFont="1" applyBorder="1" applyAlignment="1">
      <alignment horizontal="right" indent="2"/>
    </xf>
    <xf numFmtId="164" fontId="7" fillId="0" borderId="0" xfId="0" applyNumberFormat="1" applyFont="1" applyFill="1" applyBorder="1" applyAlignment="1">
      <alignment horizontal="right" indent="1"/>
    </xf>
    <xf numFmtId="164" fontId="7" fillId="0" borderId="0" xfId="0" applyNumberFormat="1" applyFont="1" applyFill="1" applyBorder="1" applyAlignment="1">
      <alignment horizontal="right" indent="2"/>
    </xf>
    <xf numFmtId="164" fontId="7" fillId="0" borderId="5" xfId="0" applyNumberFormat="1" applyFont="1" applyFill="1" applyBorder="1" applyAlignment="1">
      <alignment horizontal="right" indent="3"/>
    </xf>
    <xf numFmtId="164" fontId="7" fillId="0" borderId="0" xfId="0" applyNumberFormat="1" applyFont="1" applyFill="1" applyBorder="1" applyAlignment="1">
      <alignment horizontal="center"/>
    </xf>
    <xf numFmtId="164" fontId="7" fillId="0" borderId="0" xfId="0" applyNumberFormat="1" applyFont="1" applyBorder="1" applyAlignment="1">
      <alignment horizontal="right" indent="4"/>
    </xf>
    <xf numFmtId="164" fontId="7" fillId="0" borderId="0" xfId="0" applyNumberFormat="1" applyFont="1" applyBorder="1" applyAlignment="1">
      <alignment horizontal="right" indent="3"/>
    </xf>
    <xf numFmtId="164" fontId="7" fillId="0" borderId="0" xfId="0" quotePrefix="1" applyNumberFormat="1" applyFont="1" applyBorder="1" applyAlignment="1">
      <alignment horizontal="right" indent="2"/>
    </xf>
    <xf numFmtId="164" fontId="7" fillId="0" borderId="5" xfId="0" applyNumberFormat="1" applyFont="1" applyBorder="1" applyAlignment="1">
      <alignment horizontal="right" indent="3"/>
    </xf>
    <xf numFmtId="164" fontId="7" fillId="0" borderId="4" xfId="0" applyNumberFormat="1" applyFont="1" applyFill="1" applyBorder="1" applyAlignment="1">
      <alignment horizontal="right" indent="1"/>
    </xf>
    <xf numFmtId="164" fontId="7" fillId="0" borderId="4" xfId="0" applyNumberFormat="1" applyFont="1" applyFill="1" applyBorder="1" applyAlignment="1">
      <alignment horizontal="right" indent="2"/>
    </xf>
    <xf numFmtId="164" fontId="7" fillId="0" borderId="5" xfId="0" applyNumberFormat="1" applyFont="1" applyFill="1" applyBorder="1" applyAlignment="1">
      <alignment horizontal="right" indent="1"/>
    </xf>
    <xf numFmtId="164" fontId="7" fillId="0" borderId="5" xfId="0" applyNumberFormat="1" applyFont="1" applyFill="1" applyBorder="1" applyAlignment="1">
      <alignment horizontal="center"/>
    </xf>
    <xf numFmtId="164" fontId="7" fillId="0" borderId="12" xfId="0" applyNumberFormat="1" applyFont="1" applyFill="1" applyBorder="1" applyAlignment="1">
      <alignment horizontal="right" indent="1"/>
    </xf>
    <xf numFmtId="164" fontId="7" fillId="0" borderId="13" xfId="0" applyNumberFormat="1" applyFont="1" applyBorder="1" applyAlignment="1">
      <alignment horizontal="right" indent="1"/>
    </xf>
    <xf numFmtId="164" fontId="7" fillId="0" borderId="7" xfId="0" applyNumberFormat="1" applyFont="1" applyFill="1" applyBorder="1" applyAlignment="1">
      <alignment horizontal="right" indent="1"/>
    </xf>
    <xf numFmtId="164" fontId="7" fillId="0" borderId="0" xfId="0" quotePrefix="1" applyNumberFormat="1" applyFont="1" applyBorder="1" applyAlignment="1">
      <alignment horizontal="center"/>
    </xf>
    <xf numFmtId="0" fontId="7" fillId="0" borderId="0" xfId="0" applyFont="1" applyBorder="1" applyAlignment="1">
      <alignment vertical="center"/>
    </xf>
    <xf numFmtId="164" fontId="7" fillId="0" borderId="0" xfId="0" applyNumberFormat="1" applyFont="1" applyBorder="1" applyAlignment="1">
      <alignment vertical="center"/>
    </xf>
    <xf numFmtId="0" fontId="8" fillId="0" borderId="1" xfId="0" applyFont="1" applyBorder="1" applyAlignment="1">
      <alignment horizontal="center" vertical="center" wrapText="1"/>
    </xf>
    <xf numFmtId="166" fontId="7" fillId="0" borderId="0" xfId="0" applyNumberFormat="1" applyFont="1"/>
    <xf numFmtId="164" fontId="7" fillId="0" borderId="5" xfId="0" applyNumberFormat="1" applyFont="1" applyBorder="1" applyAlignment="1">
      <alignment horizontal="center"/>
    </xf>
    <xf numFmtId="164" fontId="7" fillId="0" borderId="13" xfId="0" applyNumberFormat="1" applyFont="1" applyBorder="1" applyAlignment="1">
      <alignment horizontal="center"/>
    </xf>
    <xf numFmtId="170" fontId="7" fillId="0" borderId="2" xfId="0" applyNumberFormat="1" applyFont="1" applyFill="1" applyBorder="1" applyAlignment="1">
      <alignment horizontal="center"/>
    </xf>
    <xf numFmtId="164" fontId="7" fillId="0" borderId="2" xfId="0" applyNumberFormat="1" applyFont="1" applyFill="1" applyBorder="1" applyAlignment="1">
      <alignment horizontal="right" indent="2"/>
    </xf>
    <xf numFmtId="0" fontId="8" fillId="0" borderId="1" xfId="0" applyFont="1" applyBorder="1" applyAlignment="1">
      <alignment horizontal="left" vertical="center" wrapText="1" indent="2"/>
    </xf>
    <xf numFmtId="0" fontId="8" fillId="0" borderId="1" xfId="0" applyFont="1" applyBorder="1" applyAlignment="1">
      <alignment horizontal="left" indent="2"/>
    </xf>
    <xf numFmtId="0" fontId="8" fillId="0" borderId="2" xfId="0" applyFont="1" applyBorder="1" applyAlignment="1">
      <alignment horizontal="left" indent="2"/>
    </xf>
    <xf numFmtId="0" fontId="12" fillId="0" borderId="0" xfId="0" applyFont="1" applyBorder="1" applyAlignment="1">
      <alignment horizontal="left"/>
    </xf>
    <xf numFmtId="164" fontId="13" fillId="0" borderId="0" xfId="0" applyNumberFormat="1" applyFont="1" applyBorder="1" applyAlignment="1">
      <alignment horizontal="center"/>
    </xf>
    <xf numFmtId="164" fontId="13" fillId="0" borderId="0" xfId="0" applyNumberFormat="1" applyFont="1" applyAlignment="1">
      <alignment horizontal="center"/>
    </xf>
    <xf numFmtId="0" fontId="13" fillId="0" borderId="0" xfId="0" applyFont="1"/>
    <xf numFmtId="0" fontId="8" fillId="0" borderId="6" xfId="0" applyFont="1" applyBorder="1" applyAlignment="1">
      <alignment horizontal="left" indent="2"/>
    </xf>
    <xf numFmtId="0" fontId="8" fillId="0" borderId="1" xfId="0" applyFont="1" applyFill="1" applyBorder="1" applyAlignment="1">
      <alignment horizontal="left" indent="2"/>
    </xf>
    <xf numFmtId="4" fontId="7" fillId="0" borderId="0" xfId="0" applyNumberFormat="1" applyFont="1"/>
    <xf numFmtId="0" fontId="8" fillId="0" borderId="0" xfId="0" applyFont="1" applyAlignment="1"/>
    <xf numFmtId="0" fontId="11" fillId="0" borderId="0" xfId="0" applyFont="1" applyBorder="1" applyAlignment="1"/>
    <xf numFmtId="164" fontId="7" fillId="0" borderId="1" xfId="0" applyNumberFormat="1" applyFont="1" applyFill="1" applyBorder="1" applyAlignment="1">
      <alignment horizontal="right" vertical="center" wrapText="1" indent="2"/>
    </xf>
    <xf numFmtId="164" fontId="8" fillId="0" borderId="1" xfId="0" quotePrefix="1" applyNumberFormat="1" applyFont="1" applyBorder="1" applyAlignment="1">
      <alignment horizontal="right" vertical="center" wrapText="1" indent="3"/>
    </xf>
    <xf numFmtId="164" fontId="7" fillId="0" borderId="2" xfId="0" applyNumberFormat="1" applyFont="1" applyFill="1" applyBorder="1" applyAlignment="1">
      <alignment horizontal="right" indent="1"/>
    </xf>
    <xf numFmtId="164" fontId="20" fillId="0" borderId="1" xfId="0" applyNumberFormat="1" applyFont="1" applyFill="1" applyBorder="1" applyAlignment="1">
      <alignment horizontal="right" indent="3"/>
    </xf>
    <xf numFmtId="0" fontId="8" fillId="0" borderId="7" xfId="0" applyFont="1" applyBorder="1" applyAlignment="1">
      <alignment horizontal="center" vertical="center" wrapText="1"/>
    </xf>
    <xf numFmtId="164" fontId="7" fillId="0" borderId="7" xfId="0" applyNumberFormat="1" applyFont="1" applyBorder="1" applyAlignment="1">
      <alignment horizontal="center"/>
    </xf>
    <xf numFmtId="164" fontId="7" fillId="0" borderId="13" xfId="0" applyNumberFormat="1" applyFont="1" applyBorder="1" applyAlignment="1">
      <alignment horizontal="right" indent="2"/>
    </xf>
    <xf numFmtId="164" fontId="7" fillId="0" borderId="13" xfId="0" applyNumberFormat="1" applyFont="1" applyBorder="1" applyAlignment="1">
      <alignment horizontal="right" indent="4"/>
    </xf>
    <xf numFmtId="164" fontId="7" fillId="0" borderId="13" xfId="0" applyNumberFormat="1" applyFont="1" applyBorder="1" applyAlignment="1">
      <alignment horizontal="right" indent="3"/>
    </xf>
    <xf numFmtId="164" fontId="7" fillId="0" borderId="12" xfId="0" applyNumberFormat="1" applyFont="1" applyBorder="1" applyAlignment="1">
      <alignment horizontal="right" indent="2"/>
    </xf>
    <xf numFmtId="164" fontId="7" fillId="0" borderId="7" xfId="0" applyNumberFormat="1" applyFont="1" applyBorder="1" applyAlignment="1">
      <alignment horizontal="right" indent="1"/>
    </xf>
    <xf numFmtId="164" fontId="7" fillId="0" borderId="7" xfId="0" applyNumberFormat="1" applyFont="1" applyBorder="1" applyAlignment="1">
      <alignment horizontal="right" indent="3"/>
    </xf>
    <xf numFmtId="0" fontId="13" fillId="0" borderId="0" xfId="0" applyFont="1" applyAlignment="1"/>
    <xf numFmtId="0" fontId="8" fillId="0" borderId="0" xfId="0" applyFont="1" applyAlignment="1">
      <alignment horizontal="center" vertical="center"/>
    </xf>
    <xf numFmtId="0" fontId="8" fillId="0" borderId="10" xfId="0" applyFont="1" applyBorder="1" applyAlignment="1">
      <alignment horizontal="center"/>
    </xf>
    <xf numFmtId="0" fontId="11" fillId="0" borderId="0" xfId="0" applyFont="1" applyBorder="1" applyAlignment="1">
      <alignment horizontal="center"/>
    </xf>
    <xf numFmtId="0" fontId="22" fillId="0" borderId="0" xfId="0" applyFont="1" applyFill="1" applyBorder="1"/>
    <xf numFmtId="0" fontId="16" fillId="0" borderId="0" xfId="0" applyFont="1" applyFill="1" applyBorder="1"/>
    <xf numFmtId="0" fontId="22" fillId="0" borderId="0" xfId="0" applyFont="1" applyFill="1"/>
    <xf numFmtId="0" fontId="8" fillId="0" borderId="0" xfId="0" applyFont="1" applyBorder="1" applyAlignment="1">
      <alignment horizontal="center" vertical="center"/>
    </xf>
    <xf numFmtId="0" fontId="13" fillId="0" borderId="0" xfId="0" applyFont="1" applyAlignment="1">
      <alignment horizontal="left" indent="1"/>
    </xf>
    <xf numFmtId="164" fontId="7" fillId="0" borderId="1" xfId="0" applyNumberFormat="1" applyFont="1" applyBorder="1" applyAlignment="1">
      <alignment horizontal="right"/>
    </xf>
    <xf numFmtId="0" fontId="8" fillId="0" borderId="10" xfId="0" applyFont="1" applyBorder="1" applyAlignment="1">
      <alignment vertical="center"/>
    </xf>
    <xf numFmtId="164" fontId="7" fillId="0" borderId="3" xfId="0" applyNumberFormat="1" applyFont="1" applyBorder="1" applyAlignment="1">
      <alignment horizontal="right"/>
    </xf>
    <xf numFmtId="164" fontId="7" fillId="0" borderId="6" xfId="0" applyNumberFormat="1" applyFont="1" applyBorder="1" applyAlignment="1">
      <alignment horizontal="right"/>
    </xf>
    <xf numFmtId="164" fontId="7" fillId="0" borderId="2" xfId="0" applyNumberFormat="1" applyFont="1" applyBorder="1" applyAlignment="1">
      <alignment horizontal="right"/>
    </xf>
    <xf numFmtId="0" fontId="7" fillId="0" borderId="15" xfId="0" applyFont="1" applyBorder="1"/>
    <xf numFmtId="0" fontId="7" fillId="0" borderId="5" xfId="0" applyFont="1" applyBorder="1"/>
    <xf numFmtId="0" fontId="7" fillId="0" borderId="7" xfId="0" applyFont="1" applyBorder="1"/>
    <xf numFmtId="0" fontId="8" fillId="0" borderId="7" xfId="0" applyFont="1" applyBorder="1"/>
    <xf numFmtId="0" fontId="8" fillId="0" borderId="2" xfId="0" applyFont="1" applyBorder="1" applyAlignment="1">
      <alignment vertical="center" wrapText="1"/>
    </xf>
    <xf numFmtId="164" fontId="7" fillId="0" borderId="5" xfId="0" applyNumberFormat="1" applyFont="1" applyBorder="1" applyAlignment="1">
      <alignment horizontal="right"/>
    </xf>
    <xf numFmtId="164" fontId="7" fillId="0" borderId="7" xfId="0" applyNumberFormat="1" applyFont="1" applyBorder="1" applyAlignment="1">
      <alignment horizontal="right"/>
    </xf>
    <xf numFmtId="164" fontId="7" fillId="0" borderId="15" xfId="0" applyNumberFormat="1" applyFont="1" applyBorder="1" applyAlignment="1">
      <alignment horizontal="right"/>
    </xf>
    <xf numFmtId="0" fontId="8" fillId="0" borderId="15" xfId="0" applyFont="1" applyBorder="1" applyAlignment="1">
      <alignment horizontal="center"/>
    </xf>
    <xf numFmtId="0" fontId="8" fillId="0" borderId="6" xfId="0" applyFont="1" applyBorder="1" applyAlignment="1">
      <alignment horizontal="center"/>
    </xf>
    <xf numFmtId="164" fontId="7" fillId="0" borderId="2" xfId="0" applyNumberFormat="1" applyFont="1" applyBorder="1" applyAlignment="1"/>
    <xf numFmtId="164" fontId="7" fillId="0" borderId="7" xfId="0" applyNumberFormat="1" applyFont="1" applyBorder="1" applyAlignment="1"/>
    <xf numFmtId="0" fontId="8" fillId="0" borderId="7" xfId="0" applyFont="1" applyFill="1" applyBorder="1" applyAlignment="1">
      <alignment horizontal="left" vertical="center" wrapText="1"/>
    </xf>
    <xf numFmtId="164" fontId="7" fillId="0" borderId="5" xfId="0" applyNumberFormat="1" applyFont="1" applyBorder="1"/>
    <xf numFmtId="164" fontId="7" fillId="0" borderId="5" xfId="0" applyNumberFormat="1" applyFont="1" applyFill="1" applyBorder="1"/>
    <xf numFmtId="164" fontId="7" fillId="0" borderId="7" xfId="0" applyNumberFormat="1" applyFont="1" applyBorder="1"/>
    <xf numFmtId="0" fontId="7" fillId="0" borderId="4" xfId="0" applyFont="1" applyBorder="1"/>
    <xf numFmtId="0" fontId="7" fillId="0" borderId="4" xfId="0" applyFont="1" applyFill="1" applyBorder="1"/>
    <xf numFmtId="0" fontId="7" fillId="0" borderId="12" xfId="0" applyFont="1" applyBorder="1"/>
    <xf numFmtId="164" fontId="7" fillId="0" borderId="1" xfId="0" applyNumberFormat="1" applyFont="1" applyBorder="1"/>
    <xf numFmtId="164" fontId="7" fillId="0" borderId="1" xfId="0" applyNumberFormat="1" applyFont="1" applyFill="1" applyBorder="1"/>
    <xf numFmtId="164" fontId="7" fillId="0" borderId="2" xfId="0" applyNumberFormat="1" applyFont="1" applyBorder="1"/>
    <xf numFmtId="0" fontId="7" fillId="0" borderId="1" xfId="0" applyFont="1" applyBorder="1"/>
    <xf numFmtId="0" fontId="7" fillId="0" borderId="2" xfId="0" applyFont="1" applyBorder="1"/>
    <xf numFmtId="0" fontId="8" fillId="0" borderId="9" xfId="0" applyFont="1" applyBorder="1" applyAlignment="1">
      <alignment horizontal="center"/>
    </xf>
    <xf numFmtId="0" fontId="8" fillId="0" borderId="2" xfId="0" applyFont="1" applyBorder="1" applyAlignment="1">
      <alignment horizontal="center" vertical="center" wrapText="1"/>
    </xf>
    <xf numFmtId="0" fontId="16" fillId="0" borderId="11" xfId="1" applyFont="1" applyBorder="1" applyAlignment="1" applyProtection="1">
      <alignment vertical="center"/>
    </xf>
    <xf numFmtId="0" fontId="12" fillId="0" borderId="11" xfId="0" applyFont="1" applyBorder="1" applyAlignment="1">
      <alignment vertical="center"/>
    </xf>
    <xf numFmtId="0" fontId="12" fillId="0" borderId="11" xfId="0" applyFont="1" applyBorder="1" applyAlignment="1"/>
    <xf numFmtId="164" fontId="7" fillId="0" borderId="2" xfId="0" applyNumberFormat="1" applyFont="1" applyBorder="1" applyAlignment="1">
      <alignment horizontal="right" vertical="center" indent="3"/>
    </xf>
    <xf numFmtId="0" fontId="0" fillId="0" borderId="0" xfId="0" applyFill="1"/>
    <xf numFmtId="0" fontId="8" fillId="0" borderId="0" xfId="0" applyFont="1" applyFill="1" applyAlignment="1">
      <alignment horizontal="center"/>
    </xf>
    <xf numFmtId="0" fontId="8" fillId="0" borderId="3" xfId="0" applyFont="1" applyFill="1" applyBorder="1"/>
    <xf numFmtId="0" fontId="8" fillId="0" borderId="3" xfId="0" applyFont="1" applyFill="1" applyBorder="1" applyAlignment="1">
      <alignment horizontal="center"/>
    </xf>
    <xf numFmtId="0" fontId="18" fillId="0" borderId="3" xfId="0" applyFont="1" applyFill="1" applyBorder="1" applyAlignment="1">
      <alignment horizontal="center" vertical="center" wrapText="1"/>
    </xf>
    <xf numFmtId="0" fontId="18" fillId="0" borderId="6" xfId="0" applyFont="1" applyFill="1" applyBorder="1" applyAlignment="1">
      <alignment horizontal="center"/>
    </xf>
    <xf numFmtId="164" fontId="20" fillId="0" borderId="6" xfId="0" applyNumberFormat="1" applyFont="1" applyFill="1" applyBorder="1" applyAlignment="1">
      <alignment horizontal="right" indent="1"/>
    </xf>
    <xf numFmtId="164" fontId="20" fillId="0" borderId="6" xfId="0" applyNumberFormat="1" applyFont="1" applyFill="1" applyBorder="1" applyAlignment="1">
      <alignment horizontal="center"/>
    </xf>
    <xf numFmtId="164" fontId="20" fillId="0" borderId="6" xfId="0" applyNumberFormat="1" applyFont="1" applyFill="1" applyBorder="1" applyAlignment="1">
      <alignment horizontal="right" indent="3"/>
    </xf>
    <xf numFmtId="164" fontId="7" fillId="0" borderId="6" xfId="0" applyNumberFormat="1" applyFont="1" applyFill="1" applyBorder="1" applyAlignment="1">
      <alignment horizontal="right" indent="2"/>
    </xf>
    <xf numFmtId="164" fontId="7" fillId="0" borderId="6" xfId="0" applyNumberFormat="1" applyFont="1" applyFill="1" applyBorder="1" applyAlignment="1">
      <alignment horizontal="center"/>
    </xf>
    <xf numFmtId="164" fontId="7" fillId="0" borderId="6" xfId="0" applyNumberFormat="1" applyFont="1" applyFill="1" applyBorder="1" applyAlignment="1">
      <alignment horizontal="right" indent="3"/>
    </xf>
    <xf numFmtId="0" fontId="18" fillId="0" borderId="1" xfId="0" applyFont="1" applyFill="1" applyBorder="1" applyAlignment="1">
      <alignment horizontal="center"/>
    </xf>
    <xf numFmtId="164" fontId="20" fillId="0" borderId="1" xfId="0" applyNumberFormat="1" applyFont="1" applyFill="1" applyBorder="1" applyAlignment="1">
      <alignment horizontal="right" indent="1"/>
    </xf>
    <xf numFmtId="164" fontId="20"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164" fontId="0" fillId="0" borderId="0" xfId="0" applyNumberFormat="1" applyFill="1"/>
    <xf numFmtId="164" fontId="20" fillId="0" borderId="2" xfId="0" applyNumberFormat="1" applyFont="1" applyFill="1" applyBorder="1" applyAlignment="1">
      <alignment horizontal="right" indent="1"/>
    </xf>
    <xf numFmtId="164" fontId="20" fillId="0" borderId="2" xfId="0" applyNumberFormat="1" applyFont="1" applyFill="1" applyBorder="1" applyAlignment="1">
      <alignment horizontal="center"/>
    </xf>
    <xf numFmtId="164" fontId="20" fillId="0" borderId="2" xfId="0" applyNumberFormat="1" applyFont="1" applyFill="1" applyBorder="1" applyAlignment="1">
      <alignment horizontal="right" indent="3"/>
    </xf>
    <xf numFmtId="164" fontId="7" fillId="0" borderId="2" xfId="0" applyNumberFormat="1" applyFont="1" applyFill="1" applyBorder="1" applyAlignment="1">
      <alignment horizontal="center"/>
    </xf>
    <xf numFmtId="0" fontId="12" fillId="0" borderId="0" xfId="0" applyFont="1" applyFill="1" applyBorder="1" applyAlignment="1">
      <alignment vertical="center"/>
    </xf>
    <xf numFmtId="0" fontId="17" fillId="0" borderId="0" xfId="0" applyFont="1" applyFill="1" applyBorder="1" applyAlignment="1">
      <alignment vertical="center"/>
    </xf>
    <xf numFmtId="164" fontId="7"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center" vertical="center" wrapText="1"/>
    </xf>
    <xf numFmtId="46" fontId="0" fillId="0" borderId="0" xfId="0" applyNumberFormat="1" applyFill="1"/>
    <xf numFmtId="4" fontId="0" fillId="0" borderId="0" xfId="0" applyNumberFormat="1" applyFill="1"/>
    <xf numFmtId="0" fontId="7" fillId="0" borderId="0" xfId="0" applyFont="1" applyFill="1" applyAlignment="1">
      <alignment horizontal="center"/>
    </xf>
    <xf numFmtId="0" fontId="18" fillId="0" borderId="2" xfId="0" applyFont="1" applyFill="1" applyBorder="1" applyAlignment="1">
      <alignment horizontal="center"/>
    </xf>
    <xf numFmtId="170" fontId="0" fillId="0" borderId="0" xfId="0" applyNumberFormat="1"/>
    <xf numFmtId="0" fontId="13" fillId="0" borderId="0" xfId="0" applyFont="1" applyAlignment="1"/>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top"/>
    </xf>
    <xf numFmtId="0" fontId="1" fillId="0" borderId="0" xfId="1" applyFont="1" applyAlignment="1" applyProtection="1">
      <alignment horizont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wrapText="1"/>
    </xf>
    <xf numFmtId="0" fontId="13" fillId="0" borderId="0" xfId="0" applyFont="1" applyAlignment="1">
      <alignment horizontal="left"/>
    </xf>
    <xf numFmtId="0" fontId="12" fillId="0" borderId="11" xfId="0" applyFont="1" applyBorder="1" applyAlignment="1">
      <alignment vertical="center"/>
    </xf>
    <xf numFmtId="0" fontId="15" fillId="0" borderId="0" xfId="0" applyFont="1" applyBorder="1" applyAlignment="1">
      <alignment horizontal="left"/>
    </xf>
    <xf numFmtId="164" fontId="8" fillId="0" borderId="8" xfId="0" applyNumberFormat="1" applyFont="1" applyBorder="1" applyAlignment="1">
      <alignment horizontal="center" vertical="center"/>
    </xf>
    <xf numFmtId="164" fontId="8" fillId="0" borderId="9"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6"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0" fontId="22" fillId="0" borderId="0" xfId="0" applyFont="1" applyFill="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left" vertical="center" wrapText="1"/>
    </xf>
    <xf numFmtId="0" fontId="8" fillId="0" borderId="9" xfId="0" applyFont="1" applyBorder="1" applyAlignment="1">
      <alignment horizontal="left" vertical="center" wrapText="1"/>
    </xf>
    <xf numFmtId="0" fontId="12" fillId="0" borderId="11" xfId="0" applyFont="1" applyBorder="1" applyAlignment="1">
      <alignment horizontal="left" vertical="center"/>
    </xf>
    <xf numFmtId="0" fontId="8" fillId="0" borderId="6" xfId="0" applyFont="1" applyBorder="1" applyAlignment="1">
      <alignment horizontal="center" wrapText="1"/>
    </xf>
    <xf numFmtId="0" fontId="8" fillId="0" borderId="2" xfId="0" applyFont="1" applyBorder="1" applyAlignment="1">
      <alignment horizont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8" fillId="0" borderId="10" xfId="0" applyFont="1" applyFill="1" applyBorder="1" applyAlignment="1">
      <alignment horizontal="center"/>
    </xf>
    <xf numFmtId="0" fontId="19" fillId="0" borderId="9" xfId="0" applyFont="1" applyFill="1" applyBorder="1" applyAlignment="1">
      <alignment horizontal="center"/>
    </xf>
    <xf numFmtId="0" fontId="8" fillId="0" borderId="0" xfId="0" applyFont="1" applyFill="1" applyAlignment="1">
      <alignment horizontal="center"/>
    </xf>
    <xf numFmtId="0" fontId="8" fillId="0" borderId="0" xfId="0" applyFont="1" applyFill="1" applyAlignment="1">
      <alignment horizontal="center" vertical="center"/>
    </xf>
    <xf numFmtId="0" fontId="18" fillId="0" borderId="3" xfId="0" applyFont="1" applyFill="1" applyBorder="1" applyAlignment="1">
      <alignment horizontal="center" vertical="center" wrapText="1"/>
    </xf>
    <xf numFmtId="0" fontId="8" fillId="0" borderId="10" xfId="0" applyFont="1"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18" fillId="0" borderId="10" xfId="0" applyFont="1" applyFill="1" applyBorder="1" applyAlignment="1">
      <alignment horizontal="center" vertical="center"/>
    </xf>
    <xf numFmtId="0" fontId="19" fillId="0" borderId="8" xfId="0" applyFont="1" applyFill="1" applyBorder="1" applyAlignment="1"/>
    <xf numFmtId="0" fontId="19" fillId="0" borderId="9" xfId="0" applyFont="1" applyFill="1" applyBorder="1" applyAlignment="1"/>
    <xf numFmtId="0" fontId="18"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2" fillId="0" borderId="11" xfId="0" applyFont="1" applyFill="1" applyBorder="1" applyAlignment="1">
      <alignment horizontal="left"/>
    </xf>
    <xf numFmtId="0" fontId="12" fillId="0" borderId="11" xfId="0" applyFont="1" applyFill="1" applyBorder="1" applyAlignment="1"/>
    <xf numFmtId="0" fontId="8" fillId="0" borderId="0" xfId="0" applyFont="1" applyBorder="1" applyAlignment="1">
      <alignment horizontal="center"/>
    </xf>
    <xf numFmtId="0" fontId="11" fillId="0" borderId="0" xfId="0" applyFont="1" applyBorder="1" applyAlignment="1">
      <alignment horizontal="center"/>
    </xf>
  </cellXfs>
  <cellStyles count="6">
    <cellStyle name="Hyperlink" xfId="1" builtinId="8"/>
    <cellStyle name="Normal" xfId="0" builtinId="0"/>
    <cellStyle name="Normal 3" xfId="2"/>
    <cellStyle name="Normal 38" xfId="3"/>
    <cellStyle name="Normal 4" xfId="4"/>
    <cellStyle name="Normal 7"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hanta\Data%20Requests\Net%20International%20Reserves%20-%20K.%20F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Sheet1"/>
      <sheetName val="Sheet2"/>
      <sheetName val="Sheet3"/>
    </sheetNames>
    <sheetDataSet>
      <sheetData sheetId="0"/>
      <sheetData sheetId="1">
        <row r="110">
          <cell r="B110">
            <v>963.9586181640625</v>
          </cell>
          <cell r="C110"/>
          <cell r="F110">
            <v>3.6096000671386719</v>
          </cell>
        </row>
        <row r="122">
          <cell r="B122">
            <v>1405.3499755859375</v>
          </cell>
          <cell r="C122">
            <v>66.099999999999994</v>
          </cell>
          <cell r="F122">
            <v>0.11217625439167023</v>
          </cell>
        </row>
        <row r="134">
          <cell r="B134">
            <v>1875.9266357421875</v>
          </cell>
          <cell r="C134">
            <v>163.80000000000001</v>
          </cell>
          <cell r="F134">
            <v>0.11283920705318451</v>
          </cell>
        </row>
        <row r="146">
          <cell r="B146">
            <v>1923.4803466796875</v>
          </cell>
          <cell r="C146">
            <v>163.5</v>
          </cell>
          <cell r="F146">
            <v>0.11208400875329971</v>
          </cell>
        </row>
        <row r="158">
          <cell r="B158">
            <v>2257.93359375</v>
          </cell>
          <cell r="C158">
            <v>250.3</v>
          </cell>
          <cell r="F158">
            <v>0.1125153973698616</v>
          </cell>
        </row>
        <row r="170">
          <cell r="B170">
            <v>2992.8759765625</v>
          </cell>
          <cell r="C170">
            <v>453.9</v>
          </cell>
          <cell r="F170">
            <v>0.11203142255544662</v>
          </cell>
        </row>
        <row r="182">
          <cell r="B182">
            <v>4787.43896484375</v>
          </cell>
          <cell r="C182">
            <v>870.8</v>
          </cell>
          <cell r="F182">
            <v>0.11185710877180099</v>
          </cell>
        </row>
      </sheetData>
      <sheetData sheetId="2"/>
      <sheetData sheetId="3"/>
    </sheetDataSet>
  </externalBook>
</externalLink>
</file>

<file path=xl/queryTables/queryTable1.xml><?xml version="1.0" encoding="utf-8"?>
<queryTable xmlns="http://schemas.openxmlformats.org/spreadsheetml/2006/main" name="page 25" connectionId="2"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page 34" connectionId="1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age 26"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page 27"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page 28"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page 30"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page 30" connectionId="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page 30" connectionId="8"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page 32"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page 33" connectionId="1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73.bin"/><Relationship Id="rId3" Type="http://schemas.openxmlformats.org/officeDocument/2006/relationships/printerSettings" Target="../printerSettings/printerSettings68.bin"/><Relationship Id="rId7" Type="http://schemas.openxmlformats.org/officeDocument/2006/relationships/printerSettings" Target="../printerSettings/printerSettings72.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10" Type="http://schemas.openxmlformats.org/officeDocument/2006/relationships/queryTable" Target="../queryTables/queryTable8.xml"/><Relationship Id="rId4" Type="http://schemas.openxmlformats.org/officeDocument/2006/relationships/printerSettings" Target="../printerSettings/printerSettings69.bin"/><Relationship Id="rId9" Type="http://schemas.openxmlformats.org/officeDocument/2006/relationships/printerSettings" Target="../printerSettings/printerSettings7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2.bin"/><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10" Type="http://schemas.openxmlformats.org/officeDocument/2006/relationships/queryTable" Target="../queryTables/queryTable9.xml"/><Relationship Id="rId4" Type="http://schemas.openxmlformats.org/officeDocument/2006/relationships/printerSettings" Target="../printerSettings/printerSettings78.bin"/><Relationship Id="rId9" Type="http://schemas.openxmlformats.org/officeDocument/2006/relationships/printerSettings" Target="../printerSettings/printerSettings8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91.bin"/><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10" Type="http://schemas.openxmlformats.org/officeDocument/2006/relationships/queryTable" Target="../queryTables/queryTable10.xml"/><Relationship Id="rId4" Type="http://schemas.openxmlformats.org/officeDocument/2006/relationships/printerSettings" Target="../printerSettings/printerSettings87.bin"/><Relationship Id="rId9" Type="http://schemas.openxmlformats.org/officeDocument/2006/relationships/printerSettings" Target="../printerSettings/printerSettings9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00.bin"/><Relationship Id="rId3" Type="http://schemas.openxmlformats.org/officeDocument/2006/relationships/printerSettings" Target="../printerSettings/printerSettings95.bin"/><Relationship Id="rId7" Type="http://schemas.openxmlformats.org/officeDocument/2006/relationships/printerSettings" Target="../printerSettings/printerSettings99.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6" Type="http://schemas.openxmlformats.org/officeDocument/2006/relationships/printerSettings" Target="../printerSettings/printerSettings98.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 Id="rId9" Type="http://schemas.openxmlformats.org/officeDocument/2006/relationships/printerSettings" Target="../printerSettings/printerSettings101.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09.bin"/><Relationship Id="rId3" Type="http://schemas.openxmlformats.org/officeDocument/2006/relationships/printerSettings" Target="../printerSettings/printerSettings104.bin"/><Relationship Id="rId7" Type="http://schemas.openxmlformats.org/officeDocument/2006/relationships/printerSettings" Target="../printerSettings/printerSettings108.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5" Type="http://schemas.openxmlformats.org/officeDocument/2006/relationships/printerSettings" Target="../printerSettings/printerSettings114.bin"/><Relationship Id="rId4" Type="http://schemas.openxmlformats.org/officeDocument/2006/relationships/printerSettings" Target="../printerSettings/printerSettings11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10" Type="http://schemas.openxmlformats.org/officeDocument/2006/relationships/queryTable" Target="../queryTables/queryTable1.xml"/><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queryTable" Target="../queryTables/queryTable2.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queryTable" Target="../queryTables/queryTable3.xml"/><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10" Type="http://schemas.openxmlformats.org/officeDocument/2006/relationships/queryTable" Target="../queryTables/queryTable4.xml"/><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10" Type="http://schemas.openxmlformats.org/officeDocument/2006/relationships/queryTable" Target="../queryTables/queryTable5.xml"/><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printerSettings" Target="../printerSettings/printerSettings64.bin"/></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7.xml"/><Relationship Id="rId1" Type="http://schemas.openxmlformats.org/officeDocument/2006/relationships/printerSettings" Target="../printerSettings/printerSettings6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6"/>
  <sheetViews>
    <sheetView zoomScaleNormal="90" workbookViewId="0">
      <pane xSplit="1" ySplit="6" topLeftCell="B28" activePane="bottomRight" state="frozen"/>
      <selection pane="topRight" activeCell="B1" sqref="B1"/>
      <selection pane="bottomLeft" activeCell="A7" sqref="A7"/>
      <selection pane="bottomRight" activeCell="S63" sqref="S63"/>
    </sheetView>
  </sheetViews>
  <sheetFormatPr defaultColWidth="9.140625" defaultRowHeight="12.75" x14ac:dyDescent="0.2"/>
  <cols>
    <col min="1" max="1" width="13" style="2" customWidth="1"/>
    <col min="2" max="2" width="13.7109375" style="2" customWidth="1"/>
    <col min="3" max="3" width="13.7109375" style="96" customWidth="1"/>
    <col min="4" max="13" width="13.7109375" style="2" customWidth="1"/>
    <col min="14" max="16384" width="9.140625" style="2"/>
  </cols>
  <sheetData>
    <row r="1" spans="1:16" x14ac:dyDescent="0.2">
      <c r="A1" s="273" t="s">
        <v>0</v>
      </c>
      <c r="B1" s="273"/>
      <c r="C1" s="273"/>
      <c r="D1" s="273"/>
      <c r="E1" s="273"/>
      <c r="F1" s="273"/>
      <c r="G1" s="273"/>
      <c r="H1" s="273"/>
      <c r="I1" s="273"/>
      <c r="J1" s="273"/>
      <c r="K1" s="273"/>
      <c r="L1" s="273"/>
      <c r="M1" s="273"/>
    </row>
    <row r="2" spans="1:16" x14ac:dyDescent="0.2">
      <c r="A2" s="273" t="s">
        <v>1</v>
      </c>
      <c r="B2" s="273"/>
      <c r="C2" s="273"/>
      <c r="D2" s="273"/>
      <c r="E2" s="273"/>
      <c r="F2" s="273"/>
      <c r="G2" s="273"/>
      <c r="H2" s="273"/>
      <c r="I2" s="273"/>
      <c r="J2" s="273"/>
      <c r="K2" s="273"/>
      <c r="L2" s="273"/>
      <c r="M2" s="273"/>
    </row>
    <row r="3" spans="1:16" x14ac:dyDescent="0.2">
      <c r="A3" s="274" t="s">
        <v>2</v>
      </c>
      <c r="B3" s="274"/>
      <c r="C3" s="274"/>
      <c r="D3" s="274"/>
      <c r="E3" s="274"/>
      <c r="F3" s="274"/>
      <c r="G3" s="274"/>
      <c r="H3" s="274"/>
      <c r="I3" s="274"/>
      <c r="J3" s="274"/>
      <c r="K3" s="274"/>
      <c r="L3" s="274"/>
      <c r="M3" s="274"/>
    </row>
    <row r="4" spans="1:16" ht="7.5" customHeight="1" x14ac:dyDescent="0.2">
      <c r="A4" s="94"/>
      <c r="B4" s="94"/>
      <c r="C4" s="119"/>
      <c r="D4" s="94"/>
      <c r="E4" s="94"/>
      <c r="F4" s="94"/>
      <c r="G4" s="94"/>
      <c r="H4" s="94"/>
      <c r="I4" s="94"/>
      <c r="J4" s="94"/>
      <c r="K4" s="94"/>
      <c r="L4" s="94"/>
      <c r="M4" s="94"/>
    </row>
    <row r="5" spans="1:16" x14ac:dyDescent="0.2">
      <c r="A5" s="270" t="s">
        <v>3</v>
      </c>
      <c r="B5" s="270" t="s">
        <v>160</v>
      </c>
      <c r="C5" s="271" t="s">
        <v>4</v>
      </c>
      <c r="D5" s="270" t="s">
        <v>5</v>
      </c>
      <c r="E5" s="270" t="s">
        <v>6</v>
      </c>
      <c r="F5" s="270" t="s">
        <v>7</v>
      </c>
      <c r="G5" s="270" t="s">
        <v>8</v>
      </c>
      <c r="H5" s="270" t="s">
        <v>9</v>
      </c>
      <c r="I5" s="270" t="s">
        <v>10</v>
      </c>
      <c r="J5" s="270" t="s">
        <v>11</v>
      </c>
      <c r="K5" s="270" t="s">
        <v>12</v>
      </c>
      <c r="L5" s="270" t="s">
        <v>13</v>
      </c>
      <c r="M5" s="268" t="s">
        <v>26</v>
      </c>
    </row>
    <row r="6" spans="1:16" ht="33.75" customHeight="1" x14ac:dyDescent="0.2">
      <c r="A6" s="270"/>
      <c r="B6" s="270"/>
      <c r="C6" s="272"/>
      <c r="D6" s="270"/>
      <c r="E6" s="270"/>
      <c r="F6" s="270"/>
      <c r="G6" s="270"/>
      <c r="H6" s="270"/>
      <c r="I6" s="270"/>
      <c r="J6" s="270"/>
      <c r="K6" s="270"/>
      <c r="L6" s="270"/>
      <c r="M6" s="269"/>
    </row>
    <row r="7" spans="1:16" ht="13.5" customHeight="1" x14ac:dyDescent="0.2">
      <c r="A7" s="162">
        <v>1955</v>
      </c>
      <c r="B7" s="181" t="s">
        <v>15</v>
      </c>
      <c r="C7" s="45">
        <v>284.89999999999998</v>
      </c>
      <c r="D7" s="47">
        <v>50</v>
      </c>
      <c r="E7" s="47">
        <v>2.1</v>
      </c>
      <c r="F7" s="47">
        <v>5.0999999999999996</v>
      </c>
      <c r="G7" s="47">
        <v>212.8</v>
      </c>
      <c r="H7" s="180">
        <v>0.7</v>
      </c>
      <c r="I7" s="47">
        <v>3.5</v>
      </c>
      <c r="J7" s="47">
        <v>5</v>
      </c>
      <c r="K7" s="180">
        <v>2.6</v>
      </c>
      <c r="L7" s="99">
        <v>1.8</v>
      </c>
      <c r="M7" s="99">
        <v>1.8</v>
      </c>
      <c r="N7" s="26"/>
      <c r="P7" s="26"/>
    </row>
    <row r="8" spans="1:16" ht="13.5" customHeight="1" x14ac:dyDescent="0.2">
      <c r="A8" s="162">
        <v>1956</v>
      </c>
      <c r="B8" s="181" t="s">
        <v>15</v>
      </c>
      <c r="C8" s="45">
        <v>330.4</v>
      </c>
      <c r="D8" s="47">
        <v>43.2</v>
      </c>
      <c r="E8" s="47">
        <v>2.6</v>
      </c>
      <c r="F8" s="47">
        <v>4.4000000000000004</v>
      </c>
      <c r="G8" s="47">
        <v>262.39999999999998</v>
      </c>
      <c r="H8" s="47">
        <v>0.6</v>
      </c>
      <c r="I8" s="47">
        <v>3.4</v>
      </c>
      <c r="J8" s="47">
        <v>6.2</v>
      </c>
      <c r="K8" s="47">
        <v>3.7</v>
      </c>
      <c r="L8" s="99">
        <v>2</v>
      </c>
      <c r="M8" s="99">
        <v>1.9</v>
      </c>
      <c r="N8" s="26"/>
      <c r="P8" s="26"/>
    </row>
    <row r="9" spans="1:16" ht="13.5" customHeight="1" x14ac:dyDescent="0.2">
      <c r="A9" s="162">
        <v>1957</v>
      </c>
      <c r="B9" s="181" t="s">
        <v>15</v>
      </c>
      <c r="C9" s="45">
        <v>393</v>
      </c>
      <c r="D9" s="47">
        <v>48</v>
      </c>
      <c r="E9" s="47">
        <v>2.9</v>
      </c>
      <c r="F9" s="47">
        <v>4.4000000000000004</v>
      </c>
      <c r="G9" s="47">
        <v>317.2</v>
      </c>
      <c r="H9" s="47">
        <v>1.2</v>
      </c>
      <c r="I9" s="47">
        <v>3.2</v>
      </c>
      <c r="J9" s="47">
        <v>6</v>
      </c>
      <c r="K9" s="47">
        <v>5.3</v>
      </c>
      <c r="L9" s="99">
        <v>2.5</v>
      </c>
      <c r="M9" s="99">
        <v>2.2999999999999998</v>
      </c>
      <c r="N9" s="26"/>
      <c r="P9" s="26"/>
    </row>
    <row r="10" spans="1:16" ht="13.5" customHeight="1" x14ac:dyDescent="0.2">
      <c r="A10" s="162">
        <v>1958</v>
      </c>
      <c r="B10" s="181" t="s">
        <v>15</v>
      </c>
      <c r="C10" s="45">
        <v>425.4</v>
      </c>
      <c r="D10" s="47">
        <v>56.2</v>
      </c>
      <c r="E10" s="47">
        <v>3</v>
      </c>
      <c r="F10" s="47">
        <v>3.5</v>
      </c>
      <c r="G10" s="47">
        <v>341</v>
      </c>
      <c r="H10" s="47">
        <v>0.8</v>
      </c>
      <c r="I10" s="47">
        <v>3.4</v>
      </c>
      <c r="J10" s="47">
        <v>6.7</v>
      </c>
      <c r="K10" s="47">
        <v>6.3</v>
      </c>
      <c r="L10" s="99">
        <v>3.1</v>
      </c>
      <c r="M10" s="99">
        <v>1.4</v>
      </c>
      <c r="N10" s="26"/>
      <c r="P10" s="26"/>
    </row>
    <row r="11" spans="1:16" ht="13.5" customHeight="1" x14ac:dyDescent="0.2">
      <c r="A11" s="162">
        <v>1959</v>
      </c>
      <c r="B11" s="181" t="s">
        <v>15</v>
      </c>
      <c r="C11" s="45">
        <v>449.5</v>
      </c>
      <c r="D11" s="47">
        <v>51.3</v>
      </c>
      <c r="E11" s="47">
        <v>3.4</v>
      </c>
      <c r="F11" s="47">
        <v>4.3</v>
      </c>
      <c r="G11" s="47">
        <v>364.7</v>
      </c>
      <c r="H11" s="47">
        <v>0.2</v>
      </c>
      <c r="I11" s="47">
        <v>4.2</v>
      </c>
      <c r="J11" s="47">
        <v>8.4</v>
      </c>
      <c r="K11" s="47">
        <v>7.4</v>
      </c>
      <c r="L11" s="99">
        <v>3.7</v>
      </c>
      <c r="M11" s="99">
        <v>1.9</v>
      </c>
      <c r="N11" s="26"/>
      <c r="P11" s="26"/>
    </row>
    <row r="12" spans="1:16" ht="13.5" customHeight="1" x14ac:dyDescent="0.2">
      <c r="A12" s="162">
        <v>1960</v>
      </c>
      <c r="B12" s="181" t="s">
        <v>15</v>
      </c>
      <c r="C12" s="45">
        <v>491.8</v>
      </c>
      <c r="D12" s="47">
        <v>56.9</v>
      </c>
      <c r="E12" s="47">
        <v>3.5</v>
      </c>
      <c r="F12" s="47">
        <v>6.4</v>
      </c>
      <c r="G12" s="47">
        <v>393.5</v>
      </c>
      <c r="H12" s="47">
        <v>0.1</v>
      </c>
      <c r="I12" s="47">
        <v>10.5</v>
      </c>
      <c r="J12" s="47">
        <v>8.1</v>
      </c>
      <c r="K12" s="47">
        <v>5.9</v>
      </c>
      <c r="L12" s="99">
        <v>3.5</v>
      </c>
      <c r="M12" s="99">
        <v>3.4</v>
      </c>
      <c r="N12" s="26"/>
      <c r="P12" s="26"/>
    </row>
    <row r="13" spans="1:16" ht="13.5" customHeight="1" x14ac:dyDescent="0.2">
      <c r="A13" s="162">
        <v>1961</v>
      </c>
      <c r="B13" s="181" t="s">
        <v>15</v>
      </c>
      <c r="C13" s="45">
        <v>593.9</v>
      </c>
      <c r="D13" s="47">
        <v>61.1</v>
      </c>
      <c r="E13" s="47">
        <v>3.7</v>
      </c>
      <c r="F13" s="47">
        <v>5.0999999999999996</v>
      </c>
      <c r="G13" s="47">
        <v>494.5</v>
      </c>
      <c r="H13" s="180">
        <v>0.2</v>
      </c>
      <c r="I13" s="47">
        <v>11.3</v>
      </c>
      <c r="J13" s="47">
        <v>5.9</v>
      </c>
      <c r="K13" s="47">
        <v>5.6</v>
      </c>
      <c r="L13" s="99">
        <v>4.0999999999999996</v>
      </c>
      <c r="M13" s="99">
        <v>2.4</v>
      </c>
      <c r="N13" s="26"/>
      <c r="P13" s="26"/>
    </row>
    <row r="14" spans="1:16" ht="13.5" customHeight="1" x14ac:dyDescent="0.2">
      <c r="A14" s="162">
        <v>1962</v>
      </c>
      <c r="B14" s="181" t="s">
        <v>15</v>
      </c>
      <c r="C14" s="45">
        <v>592.70000000000005</v>
      </c>
      <c r="D14" s="47">
        <v>54.6</v>
      </c>
      <c r="E14" s="47">
        <v>3.2</v>
      </c>
      <c r="F14" s="47">
        <v>5</v>
      </c>
      <c r="G14" s="47">
        <v>494.8</v>
      </c>
      <c r="H14" s="47">
        <v>0.2</v>
      </c>
      <c r="I14" s="180">
        <v>15.7</v>
      </c>
      <c r="J14" s="47">
        <v>7.3</v>
      </c>
      <c r="K14" s="180">
        <v>5.6</v>
      </c>
      <c r="L14" s="99">
        <v>4.0999999999999996</v>
      </c>
      <c r="M14" s="99">
        <v>2.2000000000000002</v>
      </c>
      <c r="N14" s="26"/>
      <c r="P14" s="26"/>
    </row>
    <row r="15" spans="1:16" ht="13.5" customHeight="1" x14ac:dyDescent="0.2">
      <c r="A15" s="162">
        <v>1963</v>
      </c>
      <c r="B15" s="181" t="s">
        <v>15</v>
      </c>
      <c r="C15" s="45">
        <v>641.5</v>
      </c>
      <c r="D15" s="47">
        <v>70.900000000000006</v>
      </c>
      <c r="E15" s="47">
        <v>2.8</v>
      </c>
      <c r="F15" s="47">
        <v>4.3</v>
      </c>
      <c r="G15" s="47">
        <v>526.79999999999995</v>
      </c>
      <c r="H15" s="47">
        <v>0.2</v>
      </c>
      <c r="I15" s="47">
        <v>13.5</v>
      </c>
      <c r="J15" s="47">
        <v>6.9</v>
      </c>
      <c r="K15" s="47">
        <v>6.5</v>
      </c>
      <c r="L15" s="99">
        <v>5.2</v>
      </c>
      <c r="M15" s="99">
        <v>4.4000000000000004</v>
      </c>
      <c r="N15" s="26"/>
      <c r="P15" s="26"/>
    </row>
    <row r="16" spans="1:16" ht="13.5" customHeight="1" x14ac:dyDescent="0.2">
      <c r="A16" s="162">
        <v>1964</v>
      </c>
      <c r="B16" s="181" t="s">
        <v>15</v>
      </c>
      <c r="C16" s="45">
        <v>699.9</v>
      </c>
      <c r="D16" s="47">
        <v>66</v>
      </c>
      <c r="E16" s="47">
        <v>3.5</v>
      </c>
      <c r="F16" s="47">
        <v>5.2</v>
      </c>
      <c r="G16" s="47">
        <v>574.4</v>
      </c>
      <c r="H16" s="47">
        <v>0.2</v>
      </c>
      <c r="I16" s="47">
        <v>28</v>
      </c>
      <c r="J16" s="47">
        <v>7.3</v>
      </c>
      <c r="K16" s="47">
        <v>5</v>
      </c>
      <c r="L16" s="99">
        <v>6.2</v>
      </c>
      <c r="M16" s="99">
        <v>4.0999999999999996</v>
      </c>
      <c r="N16" s="26"/>
      <c r="P16" s="26"/>
    </row>
    <row r="17" spans="1:16" ht="13.5" customHeight="1" x14ac:dyDescent="0.2">
      <c r="A17" s="162">
        <v>1965</v>
      </c>
      <c r="B17" s="181" t="s">
        <v>15</v>
      </c>
      <c r="C17" s="45">
        <v>691.3</v>
      </c>
      <c r="D17" s="47">
        <v>59.3</v>
      </c>
      <c r="E17" s="47">
        <v>3.4</v>
      </c>
      <c r="F17" s="47">
        <v>4.8</v>
      </c>
      <c r="G17" s="47">
        <v>563.9</v>
      </c>
      <c r="H17" s="47">
        <v>0.2</v>
      </c>
      <c r="I17" s="47">
        <v>37.299999999999997</v>
      </c>
      <c r="J17" s="47">
        <v>7.6</v>
      </c>
      <c r="K17" s="47">
        <v>4.9000000000000004</v>
      </c>
      <c r="L17" s="99">
        <v>6.7</v>
      </c>
      <c r="M17" s="99">
        <v>3.2</v>
      </c>
      <c r="N17" s="26"/>
      <c r="P17" s="26"/>
    </row>
    <row r="18" spans="1:16" ht="13.5" customHeight="1" x14ac:dyDescent="0.2">
      <c r="A18" s="162">
        <v>1966</v>
      </c>
      <c r="B18" s="46">
        <v>366.8</v>
      </c>
      <c r="C18" s="66">
        <v>735.9</v>
      </c>
      <c r="D18" s="46">
        <v>56</v>
      </c>
      <c r="E18" s="46">
        <v>3.5</v>
      </c>
      <c r="F18" s="46">
        <v>5.4</v>
      </c>
      <c r="G18" s="46">
        <v>582.4</v>
      </c>
      <c r="H18" s="46">
        <v>0.2</v>
      </c>
      <c r="I18" s="46">
        <v>59</v>
      </c>
      <c r="J18" s="46">
        <v>9.6999999999999993</v>
      </c>
      <c r="K18" s="46">
        <v>7.6</v>
      </c>
      <c r="L18" s="98">
        <v>7.2</v>
      </c>
      <c r="M18" s="98">
        <v>4.9000000000000004</v>
      </c>
      <c r="N18" s="26"/>
      <c r="P18" s="26"/>
    </row>
    <row r="19" spans="1:16" ht="13.5" customHeight="1" x14ac:dyDescent="0.2">
      <c r="A19" s="162">
        <v>1967</v>
      </c>
      <c r="B19" s="46">
        <v>417.8</v>
      </c>
      <c r="C19" s="66">
        <v>765.7</v>
      </c>
      <c r="D19" s="46">
        <v>58</v>
      </c>
      <c r="E19" s="46">
        <v>3.9</v>
      </c>
      <c r="F19" s="46">
        <v>5</v>
      </c>
      <c r="G19" s="46">
        <v>594.6</v>
      </c>
      <c r="H19" s="46">
        <v>0.2</v>
      </c>
      <c r="I19" s="46">
        <v>78.400000000000006</v>
      </c>
      <c r="J19" s="46">
        <v>10</v>
      </c>
      <c r="K19" s="46">
        <v>4.8</v>
      </c>
      <c r="L19" s="98">
        <v>7.8</v>
      </c>
      <c r="M19" s="98">
        <v>3</v>
      </c>
      <c r="P19" s="26"/>
    </row>
    <row r="20" spans="1:16" ht="13.5" customHeight="1" x14ac:dyDescent="0.2">
      <c r="A20" s="162">
        <v>1968</v>
      </c>
      <c r="B20" s="46">
        <v>413.9</v>
      </c>
      <c r="C20" s="66">
        <v>945.6</v>
      </c>
      <c r="D20" s="46">
        <v>76.599999999999994</v>
      </c>
      <c r="E20" s="46">
        <v>2.4</v>
      </c>
      <c r="F20" s="46">
        <v>5.0999999999999996</v>
      </c>
      <c r="G20" s="46">
        <v>739.1</v>
      </c>
      <c r="H20" s="46">
        <v>0.5</v>
      </c>
      <c r="I20" s="46">
        <v>82.4</v>
      </c>
      <c r="J20" s="46">
        <v>11.3</v>
      </c>
      <c r="K20" s="46">
        <v>13.8</v>
      </c>
      <c r="L20" s="98">
        <v>11.7</v>
      </c>
      <c r="M20" s="98">
        <v>2.7</v>
      </c>
      <c r="P20" s="26"/>
    </row>
    <row r="21" spans="1:16" ht="13.5" customHeight="1" x14ac:dyDescent="0.2">
      <c r="A21" s="162">
        <v>1969</v>
      </c>
      <c r="B21" s="46">
        <v>503.4</v>
      </c>
      <c r="C21" s="44">
        <v>950.3</v>
      </c>
      <c r="D21" s="46">
        <v>79</v>
      </c>
      <c r="E21" s="46">
        <v>2.5</v>
      </c>
      <c r="F21" s="46">
        <v>4.9000000000000004</v>
      </c>
      <c r="G21" s="46">
        <v>733.3</v>
      </c>
      <c r="H21" s="46">
        <v>1.3</v>
      </c>
      <c r="I21" s="46">
        <v>90.2</v>
      </c>
      <c r="J21" s="46">
        <v>14.4</v>
      </c>
      <c r="K21" s="46">
        <v>6</v>
      </c>
      <c r="L21" s="98">
        <v>15.9</v>
      </c>
      <c r="M21" s="98">
        <v>2.8</v>
      </c>
      <c r="P21" s="26"/>
    </row>
    <row r="22" spans="1:16" ht="13.5" customHeight="1" x14ac:dyDescent="0.2">
      <c r="A22" s="162">
        <v>1970</v>
      </c>
      <c r="B22" s="46">
        <v>487.3</v>
      </c>
      <c r="C22" s="44">
        <v>963.3</v>
      </c>
      <c r="D22" s="46">
        <v>81.5</v>
      </c>
      <c r="E22" s="46">
        <v>2.8</v>
      </c>
      <c r="F22" s="46">
        <v>6.9</v>
      </c>
      <c r="G22" s="46">
        <v>744.2</v>
      </c>
      <c r="H22" s="46">
        <v>1</v>
      </c>
      <c r="I22" s="46">
        <v>76.2</v>
      </c>
      <c r="J22" s="46">
        <v>19.600000000000001</v>
      </c>
      <c r="K22" s="46">
        <v>9.4</v>
      </c>
      <c r="L22" s="98">
        <v>18.8</v>
      </c>
      <c r="M22" s="98">
        <v>2.9</v>
      </c>
      <c r="P22" s="26"/>
    </row>
    <row r="23" spans="1:16" ht="13.5" customHeight="1" x14ac:dyDescent="0.2">
      <c r="A23" s="162">
        <v>1971</v>
      </c>
      <c r="B23" s="46">
        <v>467.9</v>
      </c>
      <c r="C23" s="66">
        <v>1041.5999999999999</v>
      </c>
      <c r="D23" s="46">
        <v>80.099999999999994</v>
      </c>
      <c r="E23" s="46">
        <v>3.2</v>
      </c>
      <c r="F23" s="46">
        <v>5.0999999999999996</v>
      </c>
      <c r="G23" s="46">
        <v>805.9</v>
      </c>
      <c r="H23" s="46">
        <v>0.4</v>
      </c>
      <c r="I23" s="46">
        <v>72.900000000000006</v>
      </c>
      <c r="J23" s="46">
        <v>20.3</v>
      </c>
      <c r="K23" s="46">
        <v>27.9</v>
      </c>
      <c r="L23" s="98">
        <v>22.6</v>
      </c>
      <c r="M23" s="98">
        <v>3.2</v>
      </c>
      <c r="N23" s="26"/>
      <c r="P23" s="26"/>
    </row>
    <row r="24" spans="1:16" ht="13.5" customHeight="1" x14ac:dyDescent="0.2">
      <c r="A24" s="162">
        <v>1972</v>
      </c>
      <c r="B24" s="46">
        <v>524.79999999999995</v>
      </c>
      <c r="C24" s="44">
        <v>1071.5</v>
      </c>
      <c r="D24" s="46">
        <v>92.4</v>
      </c>
      <c r="E24" s="46">
        <v>3.9</v>
      </c>
      <c r="F24" s="46">
        <v>5.3</v>
      </c>
      <c r="G24" s="46">
        <v>833.1</v>
      </c>
      <c r="H24" s="46">
        <v>0.2</v>
      </c>
      <c r="I24" s="46">
        <v>77.900000000000006</v>
      </c>
      <c r="J24" s="46">
        <v>19.600000000000001</v>
      </c>
      <c r="K24" s="46">
        <v>9.1999999999999993</v>
      </c>
      <c r="L24" s="98">
        <v>26.7</v>
      </c>
      <c r="M24" s="98">
        <v>3.2</v>
      </c>
      <c r="P24" s="26"/>
    </row>
    <row r="25" spans="1:16" ht="13.5" customHeight="1" x14ac:dyDescent="0.2">
      <c r="A25" s="162">
        <v>1973</v>
      </c>
      <c r="B25" s="46">
        <v>697.7</v>
      </c>
      <c r="C25" s="44">
        <v>1374.9</v>
      </c>
      <c r="D25" s="46">
        <v>87.8</v>
      </c>
      <c r="E25" s="46">
        <v>7.9</v>
      </c>
      <c r="F25" s="46">
        <v>6.8</v>
      </c>
      <c r="G25" s="46">
        <v>1130</v>
      </c>
      <c r="H25" s="46">
        <v>0.4</v>
      </c>
      <c r="I25" s="46">
        <v>75.599999999999994</v>
      </c>
      <c r="J25" s="46">
        <v>23.9</v>
      </c>
      <c r="K25" s="46">
        <v>9.4</v>
      </c>
      <c r="L25" s="98">
        <v>29.5</v>
      </c>
      <c r="M25" s="98">
        <v>3.6</v>
      </c>
      <c r="P25" s="26"/>
    </row>
    <row r="26" spans="1:16" ht="13.5" customHeight="1" x14ac:dyDescent="0.2">
      <c r="A26" s="162">
        <v>1974</v>
      </c>
      <c r="B26" s="46">
        <v>1973.5</v>
      </c>
      <c r="C26" s="44">
        <v>4166.3</v>
      </c>
      <c r="D26" s="46">
        <v>158.80000000000001</v>
      </c>
      <c r="E26" s="46">
        <v>12.3</v>
      </c>
      <c r="F26" s="46">
        <v>9.4</v>
      </c>
      <c r="G26" s="46">
        <v>3759.4</v>
      </c>
      <c r="H26" s="46">
        <v>0.1</v>
      </c>
      <c r="I26" s="46">
        <v>140.9</v>
      </c>
      <c r="J26" s="46">
        <v>28.4</v>
      </c>
      <c r="K26" s="46">
        <v>19.399999999999999</v>
      </c>
      <c r="L26" s="98">
        <v>34</v>
      </c>
      <c r="M26" s="98">
        <v>3.6</v>
      </c>
      <c r="P26" s="26"/>
    </row>
    <row r="27" spans="1:16" ht="13.5" customHeight="1" x14ac:dyDescent="0.2">
      <c r="A27" s="162">
        <v>1975</v>
      </c>
      <c r="B27" s="46">
        <v>2206.4</v>
      </c>
      <c r="C27" s="44">
        <v>3878.5</v>
      </c>
      <c r="D27" s="46">
        <v>232.1</v>
      </c>
      <c r="E27" s="46">
        <v>15.6</v>
      </c>
      <c r="F27" s="46">
        <v>7.8</v>
      </c>
      <c r="G27" s="46">
        <v>3376.3</v>
      </c>
      <c r="H27" s="46">
        <v>0.4</v>
      </c>
      <c r="I27" s="46">
        <v>136.9</v>
      </c>
      <c r="J27" s="46">
        <v>35.9</v>
      </c>
      <c r="K27" s="46">
        <v>28</v>
      </c>
      <c r="L27" s="98">
        <v>41.7</v>
      </c>
      <c r="M27" s="98">
        <v>3.8</v>
      </c>
      <c r="P27" s="26"/>
    </row>
    <row r="28" spans="1:16" ht="13.5" customHeight="1" x14ac:dyDescent="0.2">
      <c r="A28" s="162">
        <v>1976</v>
      </c>
      <c r="B28" s="46">
        <v>2643.1</v>
      </c>
      <c r="C28" s="44">
        <v>5394.9</v>
      </c>
      <c r="D28" s="46">
        <v>190.2</v>
      </c>
      <c r="E28" s="46">
        <v>17.2</v>
      </c>
      <c r="F28" s="46">
        <v>7.4</v>
      </c>
      <c r="G28" s="46">
        <v>4892.1000000000004</v>
      </c>
      <c r="H28" s="46">
        <v>1.6</v>
      </c>
      <c r="I28" s="46">
        <v>151.5</v>
      </c>
      <c r="J28" s="46">
        <v>35.4</v>
      </c>
      <c r="K28" s="46">
        <v>55.2</v>
      </c>
      <c r="L28" s="98">
        <v>40.9</v>
      </c>
      <c r="M28" s="98">
        <v>3.4</v>
      </c>
      <c r="P28" s="26"/>
    </row>
    <row r="29" spans="1:16" ht="13.5" customHeight="1" x14ac:dyDescent="0.2">
      <c r="A29" s="162">
        <v>1977</v>
      </c>
      <c r="B29" s="46">
        <v>2891.5</v>
      </c>
      <c r="C29" s="44">
        <v>5241.8999999999996</v>
      </c>
      <c r="D29" s="46">
        <v>163.6</v>
      </c>
      <c r="E29" s="46">
        <v>16.2</v>
      </c>
      <c r="F29" s="46">
        <v>5</v>
      </c>
      <c r="G29" s="46">
        <v>4803.2</v>
      </c>
      <c r="H29" s="46">
        <v>1</v>
      </c>
      <c r="I29" s="46">
        <v>153.1</v>
      </c>
      <c r="J29" s="46">
        <v>34.4</v>
      </c>
      <c r="K29" s="46">
        <v>26.7</v>
      </c>
      <c r="L29" s="98">
        <v>34.6</v>
      </c>
      <c r="M29" s="98">
        <v>4.0999999999999996</v>
      </c>
      <c r="P29" s="26"/>
    </row>
    <row r="30" spans="1:16" ht="13.5" customHeight="1" x14ac:dyDescent="0.2">
      <c r="A30" s="162">
        <v>1978</v>
      </c>
      <c r="B30" s="46">
        <v>2999.5</v>
      </c>
      <c r="C30" s="44">
        <v>4902.5</v>
      </c>
      <c r="D30" s="46">
        <v>138</v>
      </c>
      <c r="E30" s="46">
        <v>17</v>
      </c>
      <c r="F30" s="68">
        <v>3.2</v>
      </c>
      <c r="G30" s="68">
        <v>4390.5</v>
      </c>
      <c r="H30" s="46">
        <v>0.4</v>
      </c>
      <c r="I30" s="68">
        <v>204.8</v>
      </c>
      <c r="J30" s="46">
        <v>34</v>
      </c>
      <c r="K30" s="46">
        <v>75.3</v>
      </c>
      <c r="L30" s="98">
        <v>33.5</v>
      </c>
      <c r="M30" s="98">
        <v>5.8</v>
      </c>
      <c r="P30" s="26"/>
    </row>
    <row r="31" spans="1:16" ht="13.5" customHeight="1" x14ac:dyDescent="0.2">
      <c r="A31" s="162">
        <v>1979</v>
      </c>
      <c r="B31" s="46">
        <v>4245</v>
      </c>
      <c r="C31" s="44">
        <v>6264.7</v>
      </c>
      <c r="D31" s="46">
        <v>171</v>
      </c>
      <c r="E31" s="46">
        <v>22.7</v>
      </c>
      <c r="F31" s="46">
        <v>5.4</v>
      </c>
      <c r="G31" s="68">
        <v>5783.7</v>
      </c>
      <c r="H31" s="46">
        <v>0.4</v>
      </c>
      <c r="I31" s="46">
        <v>156.1</v>
      </c>
      <c r="J31" s="68">
        <v>36</v>
      </c>
      <c r="K31" s="46">
        <v>46.1</v>
      </c>
      <c r="L31" s="98">
        <v>34.9</v>
      </c>
      <c r="M31" s="98">
        <v>8.4</v>
      </c>
      <c r="P31" s="26"/>
    </row>
    <row r="32" spans="1:16" ht="13.5" customHeight="1" x14ac:dyDescent="0.2">
      <c r="A32" s="162">
        <v>1980</v>
      </c>
      <c r="B32" s="46">
        <v>6536.5</v>
      </c>
      <c r="C32" s="44">
        <v>9804.1</v>
      </c>
      <c r="D32" s="46">
        <v>177</v>
      </c>
      <c r="E32" s="46">
        <v>23.1</v>
      </c>
      <c r="F32" s="46">
        <v>5.7</v>
      </c>
      <c r="G32" s="46">
        <v>9188.2000000000007</v>
      </c>
      <c r="H32" s="46">
        <v>1.3</v>
      </c>
      <c r="I32" s="46">
        <v>264.5</v>
      </c>
      <c r="J32" s="46">
        <v>49</v>
      </c>
      <c r="K32" s="46">
        <v>52</v>
      </c>
      <c r="L32" s="98">
        <v>35.200000000000003</v>
      </c>
      <c r="M32" s="98">
        <v>8.1</v>
      </c>
      <c r="P32" s="26"/>
    </row>
    <row r="33" spans="1:16" ht="13.5" customHeight="1" x14ac:dyDescent="0.2">
      <c r="A33" s="162">
        <v>1981</v>
      </c>
      <c r="B33" s="46">
        <v>6533.8</v>
      </c>
      <c r="C33" s="44">
        <v>9033.5</v>
      </c>
      <c r="D33" s="46">
        <v>159.9</v>
      </c>
      <c r="E33" s="46">
        <v>21.4</v>
      </c>
      <c r="F33" s="46">
        <v>3.4</v>
      </c>
      <c r="G33" s="46">
        <v>8156.9</v>
      </c>
      <c r="H33" s="46">
        <v>0.4</v>
      </c>
      <c r="I33" s="46">
        <v>282.8</v>
      </c>
      <c r="J33" s="46">
        <v>75.7</v>
      </c>
      <c r="K33" s="46">
        <v>279.7</v>
      </c>
      <c r="L33" s="98">
        <v>42.4</v>
      </c>
      <c r="M33" s="98">
        <v>10.9</v>
      </c>
      <c r="P33" s="26"/>
    </row>
    <row r="34" spans="1:16" ht="13.5" customHeight="1" x14ac:dyDescent="0.2">
      <c r="A34" s="162">
        <v>1982</v>
      </c>
      <c r="B34" s="46">
        <v>5529</v>
      </c>
      <c r="C34" s="44">
        <v>7405</v>
      </c>
      <c r="D34" s="46">
        <v>125.5</v>
      </c>
      <c r="E34" s="46">
        <v>29.1</v>
      </c>
      <c r="F34" s="46">
        <v>14.2</v>
      </c>
      <c r="G34" s="46">
        <v>6507.7</v>
      </c>
      <c r="H34" s="46">
        <v>0.1</v>
      </c>
      <c r="I34" s="46">
        <v>388.1</v>
      </c>
      <c r="J34" s="46">
        <v>113.5</v>
      </c>
      <c r="K34" s="46">
        <v>189.3</v>
      </c>
      <c r="L34" s="98">
        <v>28.1</v>
      </c>
      <c r="M34" s="98">
        <v>9.3000000000000007</v>
      </c>
      <c r="P34" s="26"/>
    </row>
    <row r="35" spans="1:16" ht="13.5" customHeight="1" x14ac:dyDescent="0.2">
      <c r="A35" s="162">
        <v>1983</v>
      </c>
      <c r="B35" s="46">
        <v>5270.4</v>
      </c>
      <c r="C35" s="44">
        <v>5646.3</v>
      </c>
      <c r="D35" s="46">
        <v>107.6</v>
      </c>
      <c r="E35" s="46">
        <v>22.9</v>
      </c>
      <c r="F35" s="46">
        <v>9.1</v>
      </c>
      <c r="G35" s="46">
        <v>4714.5</v>
      </c>
      <c r="H35" s="46">
        <v>0.1</v>
      </c>
      <c r="I35" s="46">
        <v>456.8</v>
      </c>
      <c r="J35" s="46">
        <v>139.80000000000001</v>
      </c>
      <c r="K35" s="46">
        <v>155.9</v>
      </c>
      <c r="L35" s="98">
        <v>30.9</v>
      </c>
      <c r="M35" s="98">
        <v>8.6999999999999993</v>
      </c>
      <c r="P35" s="26"/>
    </row>
    <row r="36" spans="1:16" ht="13.5" customHeight="1" x14ac:dyDescent="0.2">
      <c r="A36" s="162">
        <v>1984</v>
      </c>
      <c r="B36" s="46">
        <v>5216.2</v>
      </c>
      <c r="C36" s="44">
        <v>5216.2</v>
      </c>
      <c r="D36" s="46">
        <v>100.7</v>
      </c>
      <c r="E36" s="46">
        <v>22.1</v>
      </c>
      <c r="F36" s="46">
        <v>12.7</v>
      </c>
      <c r="G36" s="46">
        <v>4235.7</v>
      </c>
      <c r="H36" s="46">
        <v>0.1</v>
      </c>
      <c r="I36" s="46">
        <v>565.1</v>
      </c>
      <c r="J36" s="46">
        <v>163.80000000000001</v>
      </c>
      <c r="K36" s="46">
        <v>75.8</v>
      </c>
      <c r="L36" s="98">
        <v>29.3</v>
      </c>
      <c r="M36" s="98">
        <v>10.8</v>
      </c>
      <c r="P36" s="26"/>
    </row>
    <row r="37" spans="1:16" ht="13.5" customHeight="1" x14ac:dyDescent="0.2">
      <c r="A37" s="162">
        <v>1985</v>
      </c>
      <c r="B37" s="46">
        <v>5247.1</v>
      </c>
      <c r="C37" s="44">
        <v>5247.1</v>
      </c>
      <c r="D37" s="46">
        <v>88.4</v>
      </c>
      <c r="E37" s="46">
        <v>23.7</v>
      </c>
      <c r="F37" s="46">
        <v>17.7</v>
      </c>
      <c r="G37" s="68">
        <v>4180.8999999999996</v>
      </c>
      <c r="H37" s="101">
        <v>0.1</v>
      </c>
      <c r="I37" s="46">
        <v>639.29999999999995</v>
      </c>
      <c r="J37" s="46">
        <v>109.7</v>
      </c>
      <c r="K37" s="46">
        <v>154.5</v>
      </c>
      <c r="L37" s="98">
        <v>21.1</v>
      </c>
      <c r="M37" s="98">
        <v>11.7</v>
      </c>
      <c r="P37" s="26"/>
    </row>
    <row r="38" spans="1:16" ht="13.5" customHeight="1" x14ac:dyDescent="0.2">
      <c r="A38" s="162">
        <v>1986</v>
      </c>
      <c r="B38" s="46">
        <v>4988.6000000000004</v>
      </c>
      <c r="C38" s="44">
        <v>4988.6000000000004</v>
      </c>
      <c r="D38" s="46">
        <v>160.6</v>
      </c>
      <c r="E38" s="46">
        <v>48.8</v>
      </c>
      <c r="F38" s="46">
        <v>23.8</v>
      </c>
      <c r="G38" s="46">
        <v>3529.3</v>
      </c>
      <c r="H38" s="46">
        <v>0.1</v>
      </c>
      <c r="I38" s="46">
        <v>766.8</v>
      </c>
      <c r="J38" s="46">
        <v>317.7</v>
      </c>
      <c r="K38" s="46">
        <v>92.5</v>
      </c>
      <c r="L38" s="98">
        <v>38.1</v>
      </c>
      <c r="M38" s="98">
        <v>10.7</v>
      </c>
      <c r="P38" s="26"/>
    </row>
    <row r="39" spans="1:16" ht="13.5" customHeight="1" x14ac:dyDescent="0.2">
      <c r="A39" s="162">
        <v>1987</v>
      </c>
      <c r="B39" s="46">
        <v>5264.6</v>
      </c>
      <c r="C39" s="44">
        <v>5264.6</v>
      </c>
      <c r="D39" s="46">
        <v>190.5</v>
      </c>
      <c r="E39" s="46">
        <v>46.4</v>
      </c>
      <c r="F39" s="46">
        <v>32.4</v>
      </c>
      <c r="G39" s="46">
        <v>3749.1</v>
      </c>
      <c r="H39" s="46">
        <v>0.9</v>
      </c>
      <c r="I39" s="46">
        <v>742</v>
      </c>
      <c r="J39" s="46">
        <v>371.2</v>
      </c>
      <c r="K39" s="46">
        <v>71.7</v>
      </c>
      <c r="L39" s="98">
        <v>49.5</v>
      </c>
      <c r="M39" s="98">
        <v>10.8</v>
      </c>
      <c r="P39" s="26"/>
    </row>
    <row r="40" spans="1:16" ht="13.5" customHeight="1" x14ac:dyDescent="0.2">
      <c r="A40" s="162">
        <v>1988</v>
      </c>
      <c r="B40" s="46">
        <v>5423.5</v>
      </c>
      <c r="C40" s="44">
        <v>5423.5</v>
      </c>
      <c r="D40" s="46">
        <v>241.7</v>
      </c>
      <c r="E40" s="46">
        <v>78.8</v>
      </c>
      <c r="F40" s="46">
        <v>33</v>
      </c>
      <c r="G40" s="46">
        <v>3279.6</v>
      </c>
      <c r="H40" s="46">
        <v>1.5</v>
      </c>
      <c r="I40" s="46">
        <v>1136.0999999999999</v>
      </c>
      <c r="J40" s="46">
        <v>495.3</v>
      </c>
      <c r="K40" s="46">
        <v>69.8</v>
      </c>
      <c r="L40" s="98">
        <v>74.400000000000006</v>
      </c>
      <c r="M40" s="98">
        <v>13.3</v>
      </c>
      <c r="P40" s="26"/>
    </row>
    <row r="41" spans="1:16" ht="13.5" customHeight="1" x14ac:dyDescent="0.2">
      <c r="A41" s="162">
        <v>1989</v>
      </c>
      <c r="B41" s="46">
        <v>6706.9</v>
      </c>
      <c r="C41" s="44">
        <v>6706.9</v>
      </c>
      <c r="D41" s="46">
        <v>331.6</v>
      </c>
      <c r="E41" s="46">
        <v>103.1</v>
      </c>
      <c r="F41" s="46">
        <v>51.4</v>
      </c>
      <c r="G41" s="46">
        <v>4089.9</v>
      </c>
      <c r="H41" s="46">
        <v>4</v>
      </c>
      <c r="I41" s="46">
        <v>1226.4000000000001</v>
      </c>
      <c r="J41" s="46">
        <v>701.6</v>
      </c>
      <c r="K41" s="46">
        <v>85.8</v>
      </c>
      <c r="L41" s="98">
        <v>101.3</v>
      </c>
      <c r="M41" s="98">
        <v>11.8</v>
      </c>
      <c r="P41" s="26"/>
    </row>
    <row r="42" spans="1:16" ht="13.5" customHeight="1" x14ac:dyDescent="0.2">
      <c r="A42" s="162">
        <v>1990</v>
      </c>
      <c r="B42" s="46">
        <v>8850.9</v>
      </c>
      <c r="C42" s="44">
        <v>8850.9</v>
      </c>
      <c r="D42" s="46">
        <v>363.6</v>
      </c>
      <c r="E42" s="46">
        <v>104.6</v>
      </c>
      <c r="F42" s="46">
        <v>52.8</v>
      </c>
      <c r="G42" s="46">
        <v>5933.3</v>
      </c>
      <c r="H42" s="46">
        <v>16.600000000000001</v>
      </c>
      <c r="I42" s="46">
        <v>1255.4000000000001</v>
      </c>
      <c r="J42" s="46">
        <v>807.9</v>
      </c>
      <c r="K42" s="46">
        <v>172</v>
      </c>
      <c r="L42" s="98">
        <v>134.5</v>
      </c>
      <c r="M42" s="98">
        <v>10.199999999999999</v>
      </c>
      <c r="P42" s="26"/>
    </row>
    <row r="43" spans="1:16" ht="13.5" customHeight="1" x14ac:dyDescent="0.2">
      <c r="A43" s="162">
        <v>1991</v>
      </c>
      <c r="B43" s="46">
        <v>7328.4</v>
      </c>
      <c r="C43" s="66">
        <v>8434.9</v>
      </c>
      <c r="D43" s="46">
        <v>382.4</v>
      </c>
      <c r="E43" s="46">
        <v>99.5</v>
      </c>
      <c r="F43" s="46">
        <v>14.4</v>
      </c>
      <c r="G43" s="46">
        <v>5506.4</v>
      </c>
      <c r="H43" s="46">
        <v>13.9</v>
      </c>
      <c r="I43" s="46">
        <v>1425.8</v>
      </c>
      <c r="J43" s="46">
        <v>786.1</v>
      </c>
      <c r="K43" s="46">
        <v>78.900000000000006</v>
      </c>
      <c r="L43" s="98">
        <v>118.2</v>
      </c>
      <c r="M43" s="98">
        <v>9.3000000000000007</v>
      </c>
      <c r="P43" s="26"/>
    </row>
    <row r="44" spans="1:16" ht="13.5" customHeight="1" x14ac:dyDescent="0.2">
      <c r="A44" s="162">
        <v>1992</v>
      </c>
      <c r="B44" s="46">
        <v>7328.2</v>
      </c>
      <c r="C44" s="44">
        <v>7942.9</v>
      </c>
      <c r="D44" s="46">
        <v>375.6</v>
      </c>
      <c r="E44" s="46">
        <v>108.1</v>
      </c>
      <c r="F44" s="46">
        <v>16.399999999999999</v>
      </c>
      <c r="G44" s="46">
        <v>5099.3</v>
      </c>
      <c r="H44" s="46">
        <v>10.3</v>
      </c>
      <c r="I44" s="46">
        <v>1213.4000000000001</v>
      </c>
      <c r="J44" s="46">
        <v>865.8</v>
      </c>
      <c r="K44" s="46">
        <v>97.8</v>
      </c>
      <c r="L44" s="98">
        <v>148.19999999999999</v>
      </c>
      <c r="M44" s="98">
        <v>8</v>
      </c>
      <c r="P44" s="26"/>
    </row>
    <row r="45" spans="1:16" ht="13.5" customHeight="1" x14ac:dyDescent="0.2">
      <c r="A45" s="162">
        <v>1993</v>
      </c>
      <c r="B45" s="46">
        <v>7722.6</v>
      </c>
      <c r="C45" s="44">
        <v>8534.6</v>
      </c>
      <c r="D45" s="46">
        <v>498.5</v>
      </c>
      <c r="E45" s="46">
        <v>168.6</v>
      </c>
      <c r="F45" s="46">
        <v>19.8</v>
      </c>
      <c r="G45" s="46">
        <v>4820.2</v>
      </c>
      <c r="H45" s="46">
        <v>14</v>
      </c>
      <c r="I45" s="46">
        <v>1480.9</v>
      </c>
      <c r="J45" s="46">
        <v>1103.8</v>
      </c>
      <c r="K45" s="46">
        <v>242.3</v>
      </c>
      <c r="L45" s="98">
        <v>178.4</v>
      </c>
      <c r="M45" s="98">
        <v>8.1</v>
      </c>
      <c r="P45" s="26"/>
    </row>
    <row r="46" spans="1:16" ht="13.5" customHeight="1" x14ac:dyDescent="0.2">
      <c r="A46" s="162">
        <v>1994</v>
      </c>
      <c r="B46" s="46">
        <v>10537.6</v>
      </c>
      <c r="C46" s="44">
        <v>11575.4</v>
      </c>
      <c r="D46" s="46">
        <v>667.2</v>
      </c>
      <c r="E46" s="46">
        <v>235.3</v>
      </c>
      <c r="F46" s="46">
        <v>26.9</v>
      </c>
      <c r="G46" s="46">
        <v>5690.5</v>
      </c>
      <c r="H46" s="46">
        <v>25.1</v>
      </c>
      <c r="I46" s="46">
        <v>3090.9</v>
      </c>
      <c r="J46" s="46">
        <v>1436.5</v>
      </c>
      <c r="K46" s="46">
        <v>192.9</v>
      </c>
      <c r="L46" s="98">
        <v>208.6</v>
      </c>
      <c r="M46" s="98">
        <v>1.5</v>
      </c>
      <c r="P46" s="26"/>
    </row>
    <row r="47" spans="1:16" ht="13.5" customHeight="1" x14ac:dyDescent="0.2">
      <c r="A47" s="162">
        <v>1995</v>
      </c>
      <c r="B47" s="46">
        <v>14225.1</v>
      </c>
      <c r="C47" s="44">
        <v>14608.6</v>
      </c>
      <c r="D47" s="46">
        <v>879.6</v>
      </c>
      <c r="E47" s="46">
        <v>314</v>
      </c>
      <c r="F47" s="46">
        <v>49.3</v>
      </c>
      <c r="G47" s="46">
        <v>6990.2</v>
      </c>
      <c r="H47" s="46">
        <v>34.6</v>
      </c>
      <c r="I47" s="46">
        <v>3656.3</v>
      </c>
      <c r="J47" s="46">
        <v>2045.1</v>
      </c>
      <c r="K47" s="46">
        <v>328.9</v>
      </c>
      <c r="L47" s="98">
        <v>309.8</v>
      </c>
      <c r="M47" s="98">
        <v>0.8</v>
      </c>
      <c r="P47" s="26"/>
    </row>
    <row r="48" spans="1:16" ht="13.5" customHeight="1" x14ac:dyDescent="0.2">
      <c r="A48" s="162">
        <v>1996</v>
      </c>
      <c r="B48" s="46">
        <v>14264.7</v>
      </c>
      <c r="C48" s="44">
        <v>15014.4</v>
      </c>
      <c r="D48" s="46">
        <v>823</v>
      </c>
      <c r="E48" s="46">
        <v>360.6</v>
      </c>
      <c r="F48" s="46">
        <v>55.3</v>
      </c>
      <c r="G48" s="46">
        <v>7547</v>
      </c>
      <c r="H48" s="46">
        <v>37.9</v>
      </c>
      <c r="I48" s="46">
        <v>3423.9</v>
      </c>
      <c r="J48" s="46">
        <v>1897</v>
      </c>
      <c r="K48" s="46">
        <v>567.70000000000005</v>
      </c>
      <c r="L48" s="98">
        <v>298.89999999999998</v>
      </c>
      <c r="M48" s="98">
        <v>3.1</v>
      </c>
      <c r="P48" s="26"/>
    </row>
    <row r="49" spans="1:16" ht="13.5" customHeight="1" x14ac:dyDescent="0.2">
      <c r="A49" s="162">
        <v>1997</v>
      </c>
      <c r="B49" s="46">
        <v>15449.3</v>
      </c>
      <c r="C49" s="44">
        <v>15887.3</v>
      </c>
      <c r="D49" s="46">
        <v>979.6</v>
      </c>
      <c r="E49" s="46">
        <v>472.2</v>
      </c>
      <c r="F49" s="46">
        <v>63.2</v>
      </c>
      <c r="G49" s="46">
        <v>7319.6</v>
      </c>
      <c r="H49" s="46">
        <v>49.4</v>
      </c>
      <c r="I49" s="46">
        <v>3822.3</v>
      </c>
      <c r="J49" s="46">
        <v>2237.8000000000002</v>
      </c>
      <c r="K49" s="46">
        <v>607.20000000000005</v>
      </c>
      <c r="L49" s="98">
        <v>333.9</v>
      </c>
      <c r="M49" s="98">
        <v>2.1</v>
      </c>
      <c r="P49" s="26"/>
    </row>
    <row r="50" spans="1:16" ht="13.5" customHeight="1" x14ac:dyDescent="0.2">
      <c r="A50" s="162">
        <v>1998</v>
      </c>
      <c r="B50" s="46">
        <v>13807.7</v>
      </c>
      <c r="C50" s="44">
        <v>14220.5</v>
      </c>
      <c r="D50" s="46">
        <v>959</v>
      </c>
      <c r="E50" s="46">
        <v>555.4</v>
      </c>
      <c r="F50" s="46">
        <v>48.7</v>
      </c>
      <c r="G50" s="46">
        <v>6310.3</v>
      </c>
      <c r="H50" s="46">
        <v>57.5</v>
      </c>
      <c r="I50" s="46">
        <v>3146.3</v>
      </c>
      <c r="J50" s="46">
        <v>2343</v>
      </c>
      <c r="K50" s="46">
        <v>432</v>
      </c>
      <c r="L50" s="98">
        <v>367</v>
      </c>
      <c r="M50" s="98">
        <v>1.3</v>
      </c>
      <c r="P50" s="26"/>
    </row>
    <row r="51" spans="1:16" ht="13.5" customHeight="1" x14ac:dyDescent="0.2">
      <c r="A51" s="162">
        <v>1999</v>
      </c>
      <c r="B51" s="46">
        <v>17453.400000000001</v>
      </c>
      <c r="C51" s="44">
        <v>17661.2</v>
      </c>
      <c r="D51" s="46">
        <v>938.3</v>
      </c>
      <c r="E51" s="46">
        <v>491</v>
      </c>
      <c r="F51" s="46">
        <v>40.6</v>
      </c>
      <c r="G51" s="46">
        <v>9554.7999999999993</v>
      </c>
      <c r="H51" s="46">
        <v>35.299999999999997</v>
      </c>
      <c r="I51" s="46">
        <v>3362</v>
      </c>
      <c r="J51" s="46">
        <v>2191.5</v>
      </c>
      <c r="K51" s="46">
        <v>652.70000000000005</v>
      </c>
      <c r="L51" s="98">
        <v>393.5</v>
      </c>
      <c r="M51" s="98">
        <v>1.5</v>
      </c>
      <c r="P51" s="26"/>
    </row>
    <row r="52" spans="1:16" ht="13.5" customHeight="1" x14ac:dyDescent="0.2">
      <c r="A52" s="162">
        <v>2000</v>
      </c>
      <c r="B52" s="46">
        <v>26828.3</v>
      </c>
      <c r="C52" s="44">
        <v>26923.5</v>
      </c>
      <c r="D52" s="46">
        <v>962.5</v>
      </c>
      <c r="E52" s="46">
        <v>537.4</v>
      </c>
      <c r="F52" s="46">
        <v>41.8</v>
      </c>
      <c r="G52" s="46">
        <v>17574.8</v>
      </c>
      <c r="H52" s="46">
        <v>22.2</v>
      </c>
      <c r="I52" s="46">
        <v>4665.8999999999996</v>
      </c>
      <c r="J52" s="46">
        <v>2394.1</v>
      </c>
      <c r="K52" s="46">
        <v>320.7</v>
      </c>
      <c r="L52" s="98">
        <v>399.7</v>
      </c>
      <c r="M52" s="98">
        <v>4.4000000000000004</v>
      </c>
      <c r="P52" s="26"/>
    </row>
    <row r="53" spans="1:16" ht="13.5" customHeight="1" x14ac:dyDescent="0.2">
      <c r="A53" s="162">
        <v>2001</v>
      </c>
      <c r="B53" s="46">
        <v>26648.6</v>
      </c>
      <c r="C53" s="44">
        <v>26709</v>
      </c>
      <c r="D53" s="46">
        <v>906.6</v>
      </c>
      <c r="E53" s="46">
        <v>591.79999999999995</v>
      </c>
      <c r="F53" s="46">
        <v>57.2</v>
      </c>
      <c r="G53" s="46">
        <v>16393.900000000001</v>
      </c>
      <c r="H53" s="46">
        <v>31.6</v>
      </c>
      <c r="I53" s="46">
        <v>5102.1000000000004</v>
      </c>
      <c r="J53" s="46">
        <v>2726.2</v>
      </c>
      <c r="K53" s="46">
        <v>470.4</v>
      </c>
      <c r="L53" s="98">
        <v>427.6</v>
      </c>
      <c r="M53" s="98">
        <v>1.6</v>
      </c>
      <c r="P53" s="26"/>
    </row>
    <row r="54" spans="1:16" ht="13.5" customHeight="1" x14ac:dyDescent="0.2">
      <c r="A54" s="162">
        <v>2002</v>
      </c>
      <c r="B54" s="46">
        <v>24000.799999999999</v>
      </c>
      <c r="C54" s="44">
        <v>24062.3</v>
      </c>
      <c r="D54" s="46">
        <v>897.8</v>
      </c>
      <c r="E54" s="46">
        <v>628.20000000000005</v>
      </c>
      <c r="F54" s="46">
        <v>58.4</v>
      </c>
      <c r="G54" s="46">
        <v>14457.3</v>
      </c>
      <c r="H54" s="46">
        <v>36.4</v>
      </c>
      <c r="I54" s="46">
        <v>4019.3</v>
      </c>
      <c r="J54" s="46">
        <v>2964.4</v>
      </c>
      <c r="K54" s="46">
        <v>583.1</v>
      </c>
      <c r="L54" s="98">
        <v>415.4</v>
      </c>
      <c r="M54" s="98">
        <v>2</v>
      </c>
      <c r="P54" s="26"/>
    </row>
    <row r="55" spans="1:16" ht="13.5" customHeight="1" x14ac:dyDescent="0.2">
      <c r="A55" s="162">
        <v>2003</v>
      </c>
      <c r="B55" s="46">
        <v>32531.5</v>
      </c>
      <c r="C55" s="44">
        <v>32600.3</v>
      </c>
      <c r="D55" s="46">
        <v>784.3</v>
      </c>
      <c r="E55" s="46">
        <v>633.1</v>
      </c>
      <c r="F55" s="46">
        <v>73.099999999999994</v>
      </c>
      <c r="G55" s="46">
        <v>21735.4</v>
      </c>
      <c r="H55" s="46">
        <v>37.5</v>
      </c>
      <c r="I55" s="46">
        <v>5679.6</v>
      </c>
      <c r="J55" s="46">
        <v>2807.1</v>
      </c>
      <c r="K55" s="46">
        <v>451.4</v>
      </c>
      <c r="L55" s="98">
        <v>395.4</v>
      </c>
      <c r="M55" s="98">
        <v>3.4</v>
      </c>
      <c r="P55" s="26"/>
    </row>
    <row r="56" spans="1:16" ht="13.5" customHeight="1" x14ac:dyDescent="0.2">
      <c r="A56" s="162">
        <v>2004</v>
      </c>
      <c r="B56" s="46">
        <v>40131.9</v>
      </c>
      <c r="C56" s="44">
        <v>40144.400000000001</v>
      </c>
      <c r="D56" s="46">
        <v>884.2</v>
      </c>
      <c r="E56" s="46">
        <v>520.9</v>
      </c>
      <c r="F56" s="46">
        <v>97.7</v>
      </c>
      <c r="G56" s="46">
        <v>24209.5</v>
      </c>
      <c r="H56" s="46">
        <v>45.6</v>
      </c>
      <c r="I56" s="46">
        <v>9543.2000000000007</v>
      </c>
      <c r="J56" s="46">
        <v>3607.2</v>
      </c>
      <c r="K56" s="46">
        <v>813.6</v>
      </c>
      <c r="L56" s="98">
        <v>418.6</v>
      </c>
      <c r="M56" s="98">
        <v>3.9</v>
      </c>
      <c r="P56" s="26"/>
    </row>
    <row r="57" spans="1:16" ht="13.5" customHeight="1" x14ac:dyDescent="0.2">
      <c r="A57" s="162">
        <v>2005</v>
      </c>
      <c r="B57" s="46">
        <v>62609.5</v>
      </c>
      <c r="C57" s="44">
        <v>62629.7</v>
      </c>
      <c r="D57" s="46">
        <v>1049.3</v>
      </c>
      <c r="E57" s="46">
        <v>800.7</v>
      </c>
      <c r="F57" s="46">
        <v>255.6</v>
      </c>
      <c r="G57" s="46">
        <v>43496.1</v>
      </c>
      <c r="H57" s="46">
        <v>49.3</v>
      </c>
      <c r="I57" s="46">
        <v>11975.9</v>
      </c>
      <c r="J57" s="46">
        <v>2980.2</v>
      </c>
      <c r="K57" s="46">
        <v>1506.3</v>
      </c>
      <c r="L57" s="98">
        <v>514.5</v>
      </c>
      <c r="M57" s="98">
        <v>1.8</v>
      </c>
      <c r="P57" s="26"/>
    </row>
    <row r="58" spans="1:16" ht="13.5" customHeight="1" x14ac:dyDescent="0.2">
      <c r="A58" s="162">
        <v>2006</v>
      </c>
      <c r="B58" s="46">
        <v>88437.7</v>
      </c>
      <c r="C58" s="44">
        <v>88469.6</v>
      </c>
      <c r="D58" s="46">
        <v>1168.0999999999999</v>
      </c>
      <c r="E58" s="46">
        <v>868</v>
      </c>
      <c r="F58" s="46">
        <v>283.3</v>
      </c>
      <c r="G58" s="46">
        <v>67639.8</v>
      </c>
      <c r="H58" s="46">
        <v>15.2</v>
      </c>
      <c r="I58" s="46">
        <v>12897.2</v>
      </c>
      <c r="J58" s="46">
        <v>4152.3999999999996</v>
      </c>
      <c r="K58" s="46">
        <v>942.6</v>
      </c>
      <c r="L58" s="98">
        <v>500.8</v>
      </c>
      <c r="M58" s="98">
        <v>2.2000000000000002</v>
      </c>
      <c r="P58" s="26"/>
    </row>
    <row r="59" spans="1:16" ht="13.5" customHeight="1" x14ac:dyDescent="0.2">
      <c r="A59" s="162">
        <v>2007</v>
      </c>
      <c r="B59" s="46">
        <v>83242.5</v>
      </c>
      <c r="C59" s="44">
        <v>83267</v>
      </c>
      <c r="D59" s="46">
        <v>1220.3</v>
      </c>
      <c r="E59" s="46">
        <v>929.9</v>
      </c>
      <c r="F59" s="46">
        <v>2392.1999999999998</v>
      </c>
      <c r="G59" s="46">
        <v>55772.6</v>
      </c>
      <c r="H59" s="46">
        <v>14.3</v>
      </c>
      <c r="I59" s="46">
        <v>16273.4</v>
      </c>
      <c r="J59" s="46">
        <v>4309.1000000000004</v>
      </c>
      <c r="K59" s="46">
        <v>1853.2</v>
      </c>
      <c r="L59" s="98">
        <v>498.6</v>
      </c>
      <c r="M59" s="98">
        <v>3.3</v>
      </c>
      <c r="P59" s="26"/>
    </row>
    <row r="60" spans="1:16" ht="13.5" customHeight="1" x14ac:dyDescent="0.2">
      <c r="A60" s="162">
        <v>2008</v>
      </c>
      <c r="B60" s="46">
        <v>116639.1</v>
      </c>
      <c r="C60" s="44">
        <v>116661.9</v>
      </c>
      <c r="D60" s="46">
        <v>1279.270121</v>
      </c>
      <c r="E60" s="46">
        <v>999.65758999999991</v>
      </c>
      <c r="F60" s="46">
        <v>3214.1047729999996</v>
      </c>
      <c r="G60" s="46">
        <v>81746.460932000002</v>
      </c>
      <c r="H60" s="46">
        <v>10.853254</v>
      </c>
      <c r="I60" s="46">
        <v>21368.440502000001</v>
      </c>
      <c r="J60" s="46">
        <v>5285.5486409999994</v>
      </c>
      <c r="K60" s="46">
        <v>2241.7212289999993</v>
      </c>
      <c r="L60" s="98">
        <v>513.12564099999997</v>
      </c>
      <c r="M60" s="98">
        <v>2.667627</v>
      </c>
      <c r="P60" s="26"/>
    </row>
    <row r="61" spans="1:16" ht="13.5" customHeight="1" x14ac:dyDescent="0.2">
      <c r="A61" s="162">
        <v>2009</v>
      </c>
      <c r="B61" s="46">
        <v>58059.3</v>
      </c>
      <c r="C61" s="44">
        <v>58091.9</v>
      </c>
      <c r="D61" s="46">
        <v>965.04285700000003</v>
      </c>
      <c r="E61" s="46">
        <v>881.10627899999986</v>
      </c>
      <c r="F61" s="46">
        <v>1750.8400610000001</v>
      </c>
      <c r="G61" s="46">
        <v>44128.529755999996</v>
      </c>
      <c r="H61" s="46">
        <v>16.208763000000001</v>
      </c>
      <c r="I61" s="46">
        <v>5542.287776000001</v>
      </c>
      <c r="J61" s="46">
        <v>2702.1868460000001</v>
      </c>
      <c r="K61" s="46">
        <v>1661.075495</v>
      </c>
      <c r="L61" s="98">
        <v>441.91331200000002</v>
      </c>
      <c r="M61" s="98">
        <v>2.7236100000000008</v>
      </c>
      <c r="P61" s="26"/>
    </row>
    <row r="62" spans="1:16" ht="13.5" customHeight="1" x14ac:dyDescent="0.2">
      <c r="A62" s="231">
        <v>2010</v>
      </c>
      <c r="B62" s="69">
        <v>71320.899999999994</v>
      </c>
      <c r="C62" s="67">
        <v>71343.899999999994</v>
      </c>
      <c r="D62" s="69">
        <v>927.73073750000003</v>
      </c>
      <c r="E62" s="69">
        <v>739.7204971624999</v>
      </c>
      <c r="F62" s="69">
        <v>3668.3300019000003</v>
      </c>
      <c r="G62" s="69">
        <v>43725.590899999996</v>
      </c>
      <c r="H62" s="69">
        <v>12.129869314550781</v>
      </c>
      <c r="I62" s="69">
        <v>15405.150300000001</v>
      </c>
      <c r="J62" s="69">
        <v>4195.6015628249997</v>
      </c>
      <c r="K62" s="69">
        <v>2258.5116238812502</v>
      </c>
      <c r="L62" s="235">
        <v>407.93182411875</v>
      </c>
      <c r="M62" s="235">
        <v>3.2845217259399417</v>
      </c>
      <c r="P62" s="26"/>
    </row>
    <row r="63" spans="1:16" ht="14.25" customHeight="1" x14ac:dyDescent="0.2">
      <c r="A63" s="234" t="s">
        <v>138</v>
      </c>
      <c r="B63" s="234"/>
      <c r="C63" s="234"/>
      <c r="D63" s="234"/>
      <c r="E63" s="234"/>
      <c r="F63" s="234"/>
      <c r="G63" s="234"/>
      <c r="H63" s="234"/>
      <c r="I63" s="234"/>
      <c r="J63" s="234"/>
      <c r="K63" s="234"/>
      <c r="L63" s="234"/>
      <c r="M63" s="234"/>
    </row>
    <row r="64" spans="1:16" ht="18" customHeight="1" x14ac:dyDescent="0.2">
      <c r="A64" s="267" t="s">
        <v>165</v>
      </c>
      <c r="B64" s="267"/>
      <c r="C64" s="267"/>
      <c r="D64" s="267"/>
      <c r="E64" s="267"/>
      <c r="F64" s="267"/>
      <c r="G64" s="267"/>
      <c r="H64" s="267"/>
      <c r="I64" s="267"/>
      <c r="J64" s="267"/>
      <c r="K64" s="267"/>
      <c r="L64" s="267"/>
      <c r="M64" s="267"/>
    </row>
    <row r="66" spans="3:13" ht="15" x14ac:dyDescent="0.25">
      <c r="C66" s="1"/>
      <c r="D66" s="1"/>
      <c r="E66" s="1"/>
      <c r="F66" s="1"/>
      <c r="G66" s="1"/>
      <c r="H66" s="1"/>
      <c r="I66" s="1"/>
      <c r="J66" s="1"/>
      <c r="K66" s="1"/>
      <c r="L66" s="1"/>
      <c r="M66" s="1"/>
    </row>
    <row r="67" spans="3:13" ht="15" x14ac:dyDescent="0.25">
      <c r="C67" s="1"/>
      <c r="D67" s="1"/>
      <c r="E67" s="1"/>
      <c r="F67" s="1"/>
      <c r="G67" s="1"/>
      <c r="H67" s="1"/>
      <c r="I67" s="1"/>
      <c r="J67" s="1"/>
      <c r="K67" s="1"/>
      <c r="L67" s="1"/>
      <c r="M67" s="1"/>
    </row>
    <row r="68" spans="3:13" ht="15" x14ac:dyDescent="0.25">
      <c r="C68" s="1"/>
      <c r="D68" s="1"/>
      <c r="E68" s="1"/>
      <c r="F68" s="1"/>
      <c r="G68" s="1"/>
      <c r="H68" s="1"/>
      <c r="I68" s="1"/>
      <c r="J68" s="1"/>
      <c r="K68" s="1"/>
      <c r="L68" s="1"/>
      <c r="M68" s="1"/>
    </row>
    <row r="69" spans="3:13" ht="15" x14ac:dyDescent="0.25">
      <c r="C69" s="1"/>
      <c r="D69" s="1"/>
      <c r="E69" s="1"/>
      <c r="F69" s="1"/>
      <c r="G69" s="1"/>
      <c r="H69" s="1"/>
      <c r="I69" s="1"/>
      <c r="J69" s="1"/>
      <c r="K69" s="1"/>
      <c r="L69" s="1"/>
      <c r="M69" s="1"/>
    </row>
    <row r="70" spans="3:13" x14ac:dyDescent="0.2">
      <c r="D70" s="26"/>
      <c r="E70" s="26"/>
      <c r="F70" s="26"/>
      <c r="G70" s="26"/>
      <c r="H70" s="26"/>
      <c r="I70" s="26"/>
      <c r="J70" s="26"/>
      <c r="K70" s="26"/>
      <c r="L70" s="26"/>
      <c r="M70" s="26"/>
    </row>
    <row r="71" spans="3:13" x14ac:dyDescent="0.2">
      <c r="D71" s="26"/>
      <c r="E71" s="26"/>
      <c r="F71" s="26"/>
      <c r="G71" s="26"/>
      <c r="H71" s="26"/>
      <c r="I71" s="26"/>
      <c r="J71" s="26"/>
      <c r="K71" s="26"/>
      <c r="L71" s="26"/>
      <c r="M71" s="26"/>
    </row>
    <row r="72" spans="3:13" x14ac:dyDescent="0.2">
      <c r="D72" s="26"/>
      <c r="E72" s="26"/>
      <c r="F72" s="26"/>
      <c r="G72" s="26"/>
      <c r="H72" s="26"/>
      <c r="I72" s="26"/>
      <c r="J72" s="26"/>
      <c r="K72" s="26"/>
      <c r="L72" s="26"/>
      <c r="M72" s="26"/>
    </row>
    <row r="73" spans="3:13" x14ac:dyDescent="0.2">
      <c r="D73" s="26"/>
      <c r="E73" s="26"/>
      <c r="F73" s="26"/>
      <c r="G73" s="26"/>
      <c r="H73" s="26"/>
      <c r="I73" s="26"/>
      <c r="J73" s="26"/>
      <c r="K73" s="26"/>
      <c r="L73" s="26"/>
      <c r="M73" s="26"/>
    </row>
    <row r="74" spans="3:13" x14ac:dyDescent="0.2">
      <c r="D74" s="26"/>
      <c r="E74" s="26"/>
      <c r="F74" s="26"/>
      <c r="G74" s="26"/>
      <c r="H74" s="26"/>
      <c r="I74" s="26"/>
      <c r="J74" s="26"/>
      <c r="K74" s="26"/>
      <c r="L74" s="26"/>
      <c r="M74" s="26"/>
    </row>
    <row r="80" spans="3:13" x14ac:dyDescent="0.2">
      <c r="C80" s="97"/>
    </row>
    <row r="81" spans="3:5" x14ac:dyDescent="0.2">
      <c r="C81" s="97"/>
    </row>
    <row r="82" spans="3:5" x14ac:dyDescent="0.2">
      <c r="C82" s="97"/>
    </row>
    <row r="83" spans="3:5" x14ac:dyDescent="0.2">
      <c r="C83" s="97"/>
    </row>
    <row r="84" spans="3:5" x14ac:dyDescent="0.2">
      <c r="C84" s="97"/>
    </row>
    <row r="85" spans="3:5" x14ac:dyDescent="0.2">
      <c r="C85" s="97"/>
      <c r="D85" s="3"/>
      <c r="E85" s="3"/>
    </row>
    <row r="86" spans="3:5" x14ac:dyDescent="0.2">
      <c r="C86" s="97"/>
      <c r="D86" s="3"/>
      <c r="E86" s="3"/>
    </row>
    <row r="87" spans="3:5" x14ac:dyDescent="0.2">
      <c r="C87" s="97"/>
      <c r="D87" s="3"/>
      <c r="E87" s="3"/>
    </row>
    <row r="88" spans="3:5" x14ac:dyDescent="0.2">
      <c r="C88" s="97"/>
      <c r="D88" s="3"/>
      <c r="E88" s="3"/>
    </row>
    <row r="89" spans="3:5" x14ac:dyDescent="0.2">
      <c r="C89" s="97"/>
      <c r="D89" s="3"/>
      <c r="E89" s="3"/>
    </row>
    <row r="90" spans="3:5" x14ac:dyDescent="0.2">
      <c r="C90" s="97"/>
      <c r="D90" s="3"/>
      <c r="E90" s="3"/>
    </row>
    <row r="91" spans="3:5" x14ac:dyDescent="0.2">
      <c r="C91" s="97"/>
      <c r="D91" s="3"/>
      <c r="E91" s="3"/>
    </row>
    <row r="92" spans="3:5" x14ac:dyDescent="0.2">
      <c r="C92" s="97"/>
      <c r="D92" s="3"/>
      <c r="E92" s="3"/>
    </row>
    <row r="93" spans="3:5" x14ac:dyDescent="0.2">
      <c r="C93" s="97"/>
      <c r="D93" s="3"/>
      <c r="E93" s="3"/>
    </row>
    <row r="94" spans="3:5" x14ac:dyDescent="0.2">
      <c r="C94" s="97"/>
      <c r="D94" s="3"/>
      <c r="E94" s="3"/>
    </row>
    <row r="95" spans="3:5" x14ac:dyDescent="0.2">
      <c r="C95" s="97"/>
      <c r="D95" s="3"/>
      <c r="E95" s="3"/>
    </row>
    <row r="96" spans="3:5" x14ac:dyDescent="0.2">
      <c r="C96" s="97"/>
      <c r="D96" s="3"/>
      <c r="E96" s="3"/>
    </row>
    <row r="97" spans="3:5" x14ac:dyDescent="0.2">
      <c r="C97" s="97"/>
      <c r="D97" s="3"/>
      <c r="E97" s="3"/>
    </row>
    <row r="98" spans="3:5" x14ac:dyDescent="0.2">
      <c r="C98" s="97"/>
    </row>
    <row r="99" spans="3:5" x14ac:dyDescent="0.2">
      <c r="C99" s="97"/>
    </row>
    <row r="100" spans="3:5" x14ac:dyDescent="0.2">
      <c r="C100" s="97"/>
    </row>
    <row r="101" spans="3:5" x14ac:dyDescent="0.2">
      <c r="C101" s="97"/>
    </row>
    <row r="102" spans="3:5" x14ac:dyDescent="0.2">
      <c r="C102" s="97"/>
    </row>
    <row r="103" spans="3:5" x14ac:dyDescent="0.2">
      <c r="C103" s="97"/>
    </row>
    <row r="104" spans="3:5" x14ac:dyDescent="0.2">
      <c r="C104" s="97"/>
    </row>
    <row r="105" spans="3:5" x14ac:dyDescent="0.2">
      <c r="C105" s="97"/>
    </row>
    <row r="106" spans="3:5" x14ac:dyDescent="0.2">
      <c r="C106" s="97"/>
    </row>
    <row r="158" spans="3:3" x14ac:dyDescent="0.2">
      <c r="C158" s="97"/>
    </row>
    <row r="159" spans="3:3" x14ac:dyDescent="0.2">
      <c r="C159" s="97"/>
    </row>
    <row r="160" spans="3:3" x14ac:dyDescent="0.2">
      <c r="C160" s="97"/>
    </row>
    <row r="161" spans="3:3" x14ac:dyDescent="0.2">
      <c r="C161" s="97"/>
    </row>
    <row r="162" spans="3:3" x14ac:dyDescent="0.2">
      <c r="C162" s="97"/>
    </row>
    <row r="163" spans="3:3" x14ac:dyDescent="0.2">
      <c r="C163" s="97"/>
    </row>
    <row r="164" spans="3:3" x14ac:dyDescent="0.2">
      <c r="C164" s="97"/>
    </row>
    <row r="165" spans="3:3" x14ac:dyDescent="0.2">
      <c r="C165" s="97"/>
    </row>
    <row r="166" spans="3:3" x14ac:dyDescent="0.2">
      <c r="C166" s="97"/>
    </row>
    <row r="167" spans="3:3" x14ac:dyDescent="0.2">
      <c r="C167" s="97"/>
    </row>
    <row r="168" spans="3:3" x14ac:dyDescent="0.2">
      <c r="C168" s="97"/>
    </row>
    <row r="169" spans="3:3" x14ac:dyDescent="0.2">
      <c r="C169" s="97"/>
    </row>
    <row r="170" spans="3:3" x14ac:dyDescent="0.2">
      <c r="C170" s="97"/>
    </row>
    <row r="171" spans="3:3" x14ac:dyDescent="0.2">
      <c r="C171" s="97"/>
    </row>
    <row r="172" spans="3:3" x14ac:dyDescent="0.2">
      <c r="C172" s="97"/>
    </row>
    <row r="173" spans="3:3" x14ac:dyDescent="0.2">
      <c r="C173" s="97"/>
    </row>
    <row r="174" spans="3:3" x14ac:dyDescent="0.2">
      <c r="C174" s="97"/>
    </row>
    <row r="175" spans="3:3" x14ac:dyDescent="0.2">
      <c r="C175" s="97"/>
    </row>
    <row r="176" spans="3:3" x14ac:dyDescent="0.2">
      <c r="C176" s="97"/>
    </row>
    <row r="177" spans="3:3" x14ac:dyDescent="0.2">
      <c r="C177" s="97"/>
    </row>
    <row r="178" spans="3:3" x14ac:dyDescent="0.2">
      <c r="C178" s="97"/>
    </row>
    <row r="179" spans="3:3" x14ac:dyDescent="0.2">
      <c r="C179" s="97"/>
    </row>
    <row r="180" spans="3:3" x14ac:dyDescent="0.2">
      <c r="C180" s="97"/>
    </row>
    <row r="181" spans="3:3" x14ac:dyDescent="0.2">
      <c r="C181" s="97"/>
    </row>
    <row r="182" spans="3:3" x14ac:dyDescent="0.2">
      <c r="C182" s="97"/>
    </row>
    <row r="183" spans="3:3" x14ac:dyDescent="0.2">
      <c r="C183" s="97"/>
    </row>
    <row r="184" spans="3:3" x14ac:dyDescent="0.2">
      <c r="C184" s="97"/>
    </row>
    <row r="185" spans="3:3" x14ac:dyDescent="0.2">
      <c r="C185" s="97"/>
    </row>
    <row r="186" spans="3:3" x14ac:dyDescent="0.2">
      <c r="C186" s="97"/>
    </row>
    <row r="187" spans="3:3" x14ac:dyDescent="0.2">
      <c r="C187" s="97"/>
    </row>
    <row r="188" spans="3:3" x14ac:dyDescent="0.2">
      <c r="C188" s="97"/>
    </row>
    <row r="189" spans="3:3" x14ac:dyDescent="0.2">
      <c r="C189" s="97"/>
    </row>
    <row r="190" spans="3:3" x14ac:dyDescent="0.2">
      <c r="C190" s="97"/>
    </row>
    <row r="191" spans="3:3" x14ac:dyDescent="0.2">
      <c r="C191" s="97"/>
    </row>
    <row r="192" spans="3:3" x14ac:dyDescent="0.2">
      <c r="C192" s="97"/>
    </row>
    <row r="193" spans="3:3" x14ac:dyDescent="0.2">
      <c r="C193" s="97"/>
    </row>
    <row r="194" spans="3:3" x14ac:dyDescent="0.2">
      <c r="C194" s="97"/>
    </row>
    <row r="195" spans="3:3" x14ac:dyDescent="0.2">
      <c r="C195" s="97"/>
    </row>
    <row r="196" spans="3:3" x14ac:dyDescent="0.2">
      <c r="C196" s="97"/>
    </row>
    <row r="197" spans="3:3" x14ac:dyDescent="0.2">
      <c r="C197" s="97"/>
    </row>
    <row r="198" spans="3:3" x14ac:dyDescent="0.2">
      <c r="C198" s="97"/>
    </row>
    <row r="199" spans="3:3" x14ac:dyDescent="0.2">
      <c r="C199" s="97"/>
    </row>
    <row r="200" spans="3:3" x14ac:dyDescent="0.2">
      <c r="C200" s="97"/>
    </row>
    <row r="201" spans="3:3" x14ac:dyDescent="0.2">
      <c r="C201" s="97"/>
    </row>
    <row r="202" spans="3:3" x14ac:dyDescent="0.2">
      <c r="C202" s="97"/>
    </row>
    <row r="203" spans="3:3" x14ac:dyDescent="0.2">
      <c r="C203" s="97"/>
    </row>
    <row r="204" spans="3:3" x14ac:dyDescent="0.2">
      <c r="C204" s="97"/>
    </row>
    <row r="205" spans="3:3" x14ac:dyDescent="0.2">
      <c r="C205" s="97"/>
    </row>
    <row r="206" spans="3:3" x14ac:dyDescent="0.2">
      <c r="C206" s="97"/>
    </row>
    <row r="207" spans="3:3" x14ac:dyDescent="0.2">
      <c r="C207" s="97"/>
    </row>
    <row r="208" spans="3:3" x14ac:dyDescent="0.2">
      <c r="C208" s="97"/>
    </row>
    <row r="209" spans="3:3" x14ac:dyDescent="0.2">
      <c r="C209" s="97"/>
    </row>
    <row r="210" spans="3:3" x14ac:dyDescent="0.2">
      <c r="C210" s="97"/>
    </row>
    <row r="211" spans="3:3" x14ac:dyDescent="0.2">
      <c r="C211" s="97"/>
    </row>
    <row r="212" spans="3:3" x14ac:dyDescent="0.2">
      <c r="C212" s="97"/>
    </row>
    <row r="213" spans="3:3" x14ac:dyDescent="0.2">
      <c r="C213" s="97"/>
    </row>
    <row r="214" spans="3:3" x14ac:dyDescent="0.2">
      <c r="C214" s="97"/>
    </row>
    <row r="215" spans="3:3" x14ac:dyDescent="0.2">
      <c r="C215" s="97"/>
    </row>
    <row r="216" spans="3:3" x14ac:dyDescent="0.2">
      <c r="C216" s="97"/>
    </row>
    <row r="217" spans="3:3" x14ac:dyDescent="0.2">
      <c r="C217" s="97"/>
    </row>
    <row r="218" spans="3:3" x14ac:dyDescent="0.2">
      <c r="C218" s="97"/>
    </row>
    <row r="219" spans="3:3" x14ac:dyDescent="0.2">
      <c r="C219" s="97"/>
    </row>
    <row r="220" spans="3:3" x14ac:dyDescent="0.2">
      <c r="C220" s="97"/>
    </row>
    <row r="221" spans="3:3" x14ac:dyDescent="0.2">
      <c r="C221" s="97"/>
    </row>
    <row r="222" spans="3:3" x14ac:dyDescent="0.2">
      <c r="C222" s="97"/>
    </row>
    <row r="223" spans="3:3" x14ac:dyDescent="0.2">
      <c r="C223" s="97"/>
    </row>
    <row r="224" spans="3:3" x14ac:dyDescent="0.2">
      <c r="C224" s="97"/>
    </row>
    <row r="225" spans="3:3" x14ac:dyDescent="0.2">
      <c r="C225" s="97"/>
    </row>
    <row r="226" spans="3:3" x14ac:dyDescent="0.2">
      <c r="C226" s="97"/>
    </row>
    <row r="227" spans="3:3" x14ac:dyDescent="0.2">
      <c r="C227" s="97"/>
    </row>
    <row r="228" spans="3:3" x14ac:dyDescent="0.2">
      <c r="C228" s="97"/>
    </row>
    <row r="229" spans="3:3" x14ac:dyDescent="0.2">
      <c r="C229" s="97"/>
    </row>
    <row r="230" spans="3:3" x14ac:dyDescent="0.2">
      <c r="C230" s="97"/>
    </row>
    <row r="231" spans="3:3" x14ac:dyDescent="0.2">
      <c r="C231" s="97"/>
    </row>
    <row r="232" spans="3:3" x14ac:dyDescent="0.2">
      <c r="C232" s="97"/>
    </row>
    <row r="233" spans="3:3" x14ac:dyDescent="0.2">
      <c r="C233" s="97"/>
    </row>
    <row r="234" spans="3:3" x14ac:dyDescent="0.2">
      <c r="C234" s="97"/>
    </row>
    <row r="235" spans="3:3" x14ac:dyDescent="0.2">
      <c r="C235" s="97"/>
    </row>
    <row r="236" spans="3:3" x14ac:dyDescent="0.2">
      <c r="C236" s="97"/>
    </row>
    <row r="237" spans="3:3" x14ac:dyDescent="0.2">
      <c r="C237" s="97"/>
    </row>
    <row r="238" spans="3:3" x14ac:dyDescent="0.2">
      <c r="C238" s="97"/>
    </row>
    <row r="239" spans="3:3" x14ac:dyDescent="0.2">
      <c r="C239" s="97"/>
    </row>
    <row r="240" spans="3:3" x14ac:dyDescent="0.2">
      <c r="C240" s="97"/>
    </row>
    <row r="241" spans="3:3" x14ac:dyDescent="0.2">
      <c r="C241" s="97"/>
    </row>
    <row r="242" spans="3:3" x14ac:dyDescent="0.2">
      <c r="C242" s="97"/>
    </row>
    <row r="243" spans="3:3" x14ac:dyDescent="0.2">
      <c r="C243" s="97"/>
    </row>
    <row r="244" spans="3:3" x14ac:dyDescent="0.2">
      <c r="C244" s="97"/>
    </row>
    <row r="245" spans="3:3" x14ac:dyDescent="0.2">
      <c r="C245" s="97"/>
    </row>
    <row r="246" spans="3:3" x14ac:dyDescent="0.2">
      <c r="C246" s="97"/>
    </row>
    <row r="247" spans="3:3" x14ac:dyDescent="0.2">
      <c r="C247" s="97"/>
    </row>
    <row r="248" spans="3:3" x14ac:dyDescent="0.2">
      <c r="C248" s="97"/>
    </row>
    <row r="249" spans="3:3" x14ac:dyDescent="0.2">
      <c r="C249" s="97"/>
    </row>
    <row r="250" spans="3:3" x14ac:dyDescent="0.2">
      <c r="C250" s="97"/>
    </row>
    <row r="251" spans="3:3" x14ac:dyDescent="0.2">
      <c r="C251" s="97"/>
    </row>
    <row r="252" spans="3:3" x14ac:dyDescent="0.2">
      <c r="C252" s="97"/>
    </row>
    <row r="253" spans="3:3" x14ac:dyDescent="0.2">
      <c r="C253" s="97"/>
    </row>
    <row r="254" spans="3:3" x14ac:dyDescent="0.2">
      <c r="C254" s="97"/>
    </row>
    <row r="255" spans="3:3" x14ac:dyDescent="0.2">
      <c r="C255" s="97"/>
    </row>
    <row r="256" spans="3:3" x14ac:dyDescent="0.2">
      <c r="C256" s="97"/>
    </row>
    <row r="257" spans="3:3" x14ac:dyDescent="0.2">
      <c r="C257" s="97"/>
    </row>
    <row r="258" spans="3:3" x14ac:dyDescent="0.2">
      <c r="C258" s="97"/>
    </row>
    <row r="259" spans="3:3" x14ac:dyDescent="0.2">
      <c r="C259" s="97"/>
    </row>
    <row r="260" spans="3:3" x14ac:dyDescent="0.2">
      <c r="C260" s="97"/>
    </row>
    <row r="261" spans="3:3" x14ac:dyDescent="0.2">
      <c r="C261" s="97"/>
    </row>
    <row r="262" spans="3:3" x14ac:dyDescent="0.2">
      <c r="C262" s="97"/>
    </row>
    <row r="263" spans="3:3" x14ac:dyDescent="0.2">
      <c r="C263" s="97"/>
    </row>
    <row r="264" spans="3:3" x14ac:dyDescent="0.2">
      <c r="C264" s="97"/>
    </row>
    <row r="265" spans="3:3" x14ac:dyDescent="0.2">
      <c r="C265" s="97"/>
    </row>
    <row r="266" spans="3:3" x14ac:dyDescent="0.2">
      <c r="C266" s="97"/>
    </row>
    <row r="267" spans="3:3" x14ac:dyDescent="0.2">
      <c r="C267" s="97"/>
    </row>
    <row r="268" spans="3:3" x14ac:dyDescent="0.2">
      <c r="C268" s="97"/>
    </row>
    <row r="269" spans="3:3" x14ac:dyDescent="0.2">
      <c r="C269" s="97"/>
    </row>
    <row r="270" spans="3:3" x14ac:dyDescent="0.2">
      <c r="C270" s="97"/>
    </row>
    <row r="271" spans="3:3" x14ac:dyDescent="0.2">
      <c r="C271" s="97"/>
    </row>
    <row r="272" spans="3:3" x14ac:dyDescent="0.2">
      <c r="C272" s="97"/>
    </row>
    <row r="273" spans="3:3" x14ac:dyDescent="0.2">
      <c r="C273" s="97"/>
    </row>
    <row r="274" spans="3:3" x14ac:dyDescent="0.2">
      <c r="C274" s="97"/>
    </row>
    <row r="275" spans="3:3" x14ac:dyDescent="0.2">
      <c r="C275" s="97"/>
    </row>
    <row r="276" spans="3:3" x14ac:dyDescent="0.2">
      <c r="C276" s="97"/>
    </row>
    <row r="277" spans="3:3" x14ac:dyDescent="0.2">
      <c r="C277" s="97"/>
    </row>
    <row r="278" spans="3:3" x14ac:dyDescent="0.2">
      <c r="C278" s="97"/>
    </row>
    <row r="279" spans="3:3" x14ac:dyDescent="0.2">
      <c r="C279" s="97"/>
    </row>
    <row r="280" spans="3:3" x14ac:dyDescent="0.2">
      <c r="C280" s="97"/>
    </row>
    <row r="281" spans="3:3" x14ac:dyDescent="0.2">
      <c r="C281" s="97"/>
    </row>
    <row r="282" spans="3:3" x14ac:dyDescent="0.2">
      <c r="C282" s="97"/>
    </row>
    <row r="283" spans="3:3" x14ac:dyDescent="0.2">
      <c r="C283" s="97"/>
    </row>
    <row r="284" spans="3:3" x14ac:dyDescent="0.2">
      <c r="C284" s="97"/>
    </row>
    <row r="285" spans="3:3" x14ac:dyDescent="0.2">
      <c r="C285" s="97"/>
    </row>
    <row r="286" spans="3:3" x14ac:dyDescent="0.2">
      <c r="C286" s="97"/>
    </row>
    <row r="287" spans="3:3" x14ac:dyDescent="0.2">
      <c r="C287" s="97"/>
    </row>
    <row r="288" spans="3:3" x14ac:dyDescent="0.2">
      <c r="C288" s="97"/>
    </row>
    <row r="289" spans="3:3" x14ac:dyDescent="0.2">
      <c r="C289" s="97"/>
    </row>
    <row r="290" spans="3:3" x14ac:dyDescent="0.2">
      <c r="C290" s="97"/>
    </row>
    <row r="291" spans="3:3" x14ac:dyDescent="0.2">
      <c r="C291" s="97"/>
    </row>
    <row r="292" spans="3:3" x14ac:dyDescent="0.2">
      <c r="C292" s="97"/>
    </row>
    <row r="293" spans="3:3" x14ac:dyDescent="0.2">
      <c r="C293" s="97"/>
    </row>
    <row r="294" spans="3:3" x14ac:dyDescent="0.2">
      <c r="C294" s="97"/>
    </row>
    <row r="295" spans="3:3" x14ac:dyDescent="0.2">
      <c r="C295" s="97"/>
    </row>
    <row r="296" spans="3:3" x14ac:dyDescent="0.2">
      <c r="C296" s="97"/>
    </row>
    <row r="297" spans="3:3" x14ac:dyDescent="0.2">
      <c r="C297" s="97"/>
    </row>
    <row r="298" spans="3:3" x14ac:dyDescent="0.2">
      <c r="C298" s="97"/>
    </row>
    <row r="299" spans="3:3" x14ac:dyDescent="0.2">
      <c r="C299" s="97"/>
    </row>
    <row r="300" spans="3:3" x14ac:dyDescent="0.2">
      <c r="C300" s="97"/>
    </row>
    <row r="301" spans="3:3" x14ac:dyDescent="0.2">
      <c r="C301" s="97"/>
    </row>
    <row r="302" spans="3:3" x14ac:dyDescent="0.2">
      <c r="C302" s="97"/>
    </row>
    <row r="303" spans="3:3" x14ac:dyDescent="0.2">
      <c r="C303" s="97"/>
    </row>
    <row r="304" spans="3:3" x14ac:dyDescent="0.2">
      <c r="C304" s="97"/>
    </row>
    <row r="305" spans="3:3" x14ac:dyDescent="0.2">
      <c r="C305" s="97"/>
    </row>
    <row r="306" spans="3:3" x14ac:dyDescent="0.2">
      <c r="C306" s="97"/>
    </row>
    <row r="307" spans="3:3" x14ac:dyDescent="0.2">
      <c r="C307" s="97"/>
    </row>
    <row r="308" spans="3:3" x14ac:dyDescent="0.2">
      <c r="C308" s="97"/>
    </row>
    <row r="309" spans="3:3" x14ac:dyDescent="0.2">
      <c r="C309" s="97"/>
    </row>
    <row r="310" spans="3:3" x14ac:dyDescent="0.2">
      <c r="C310" s="97"/>
    </row>
    <row r="311" spans="3:3" x14ac:dyDescent="0.2">
      <c r="C311" s="97"/>
    </row>
    <row r="312" spans="3:3" x14ac:dyDescent="0.2">
      <c r="C312" s="97"/>
    </row>
    <row r="313" spans="3:3" x14ac:dyDescent="0.2">
      <c r="C313" s="97"/>
    </row>
    <row r="314" spans="3:3" x14ac:dyDescent="0.2">
      <c r="C314" s="97"/>
    </row>
    <row r="315" spans="3:3" x14ac:dyDescent="0.2">
      <c r="C315" s="97"/>
    </row>
    <row r="316" spans="3:3" x14ac:dyDescent="0.2">
      <c r="C316" s="97"/>
    </row>
    <row r="317" spans="3:3" x14ac:dyDescent="0.2">
      <c r="C317" s="97"/>
    </row>
    <row r="318" spans="3:3" x14ac:dyDescent="0.2">
      <c r="C318" s="97"/>
    </row>
    <row r="319" spans="3:3" x14ac:dyDescent="0.2">
      <c r="C319" s="97"/>
    </row>
    <row r="320" spans="3:3" x14ac:dyDescent="0.2">
      <c r="C320" s="97"/>
    </row>
    <row r="321" spans="3:3" x14ac:dyDescent="0.2">
      <c r="C321" s="97"/>
    </row>
    <row r="322" spans="3:3" x14ac:dyDescent="0.2">
      <c r="C322" s="97"/>
    </row>
    <row r="323" spans="3:3" x14ac:dyDescent="0.2">
      <c r="C323" s="97"/>
    </row>
    <row r="324" spans="3:3" x14ac:dyDescent="0.2">
      <c r="C324" s="97"/>
    </row>
    <row r="325" spans="3:3" x14ac:dyDescent="0.2">
      <c r="C325" s="97"/>
    </row>
    <row r="326" spans="3:3" x14ac:dyDescent="0.2">
      <c r="C326" s="97"/>
    </row>
    <row r="327" spans="3:3" x14ac:dyDescent="0.2">
      <c r="C327" s="97"/>
    </row>
    <row r="328" spans="3:3" x14ac:dyDescent="0.2">
      <c r="C328" s="97"/>
    </row>
    <row r="329" spans="3:3" x14ac:dyDescent="0.2">
      <c r="C329" s="97"/>
    </row>
    <row r="330" spans="3:3" x14ac:dyDescent="0.2">
      <c r="C330" s="97"/>
    </row>
    <row r="331" spans="3:3" x14ac:dyDescent="0.2">
      <c r="C331" s="97"/>
    </row>
    <row r="332" spans="3:3" x14ac:dyDescent="0.2">
      <c r="C332" s="97"/>
    </row>
    <row r="333" spans="3:3" x14ac:dyDescent="0.2">
      <c r="C333" s="97"/>
    </row>
    <row r="334" spans="3:3" x14ac:dyDescent="0.2">
      <c r="C334" s="97"/>
    </row>
    <row r="335" spans="3:3" x14ac:dyDescent="0.2">
      <c r="C335" s="97"/>
    </row>
    <row r="336" spans="3:3" x14ac:dyDescent="0.2">
      <c r="C336" s="97"/>
    </row>
    <row r="337" spans="3:3" x14ac:dyDescent="0.2">
      <c r="C337" s="97"/>
    </row>
    <row r="338" spans="3:3" x14ac:dyDescent="0.2">
      <c r="C338" s="97"/>
    </row>
    <row r="339" spans="3:3" x14ac:dyDescent="0.2">
      <c r="C339" s="97"/>
    </row>
    <row r="340" spans="3:3" x14ac:dyDescent="0.2">
      <c r="C340" s="97"/>
    </row>
    <row r="341" spans="3:3" x14ac:dyDescent="0.2">
      <c r="C341" s="97"/>
    </row>
    <row r="342" spans="3:3" x14ac:dyDescent="0.2">
      <c r="C342" s="97"/>
    </row>
    <row r="343" spans="3:3" x14ac:dyDescent="0.2">
      <c r="C343" s="97"/>
    </row>
    <row r="344" spans="3:3" x14ac:dyDescent="0.2">
      <c r="C344" s="97"/>
    </row>
    <row r="345" spans="3:3" x14ac:dyDescent="0.2">
      <c r="C345" s="97"/>
    </row>
    <row r="346" spans="3:3" x14ac:dyDescent="0.2">
      <c r="C346" s="97"/>
    </row>
    <row r="347" spans="3:3" x14ac:dyDescent="0.2">
      <c r="C347" s="97"/>
    </row>
    <row r="348" spans="3:3" x14ac:dyDescent="0.2">
      <c r="C348" s="97"/>
    </row>
    <row r="349" spans="3:3" x14ac:dyDescent="0.2">
      <c r="C349" s="97"/>
    </row>
    <row r="350" spans="3:3" x14ac:dyDescent="0.2">
      <c r="C350" s="97"/>
    </row>
    <row r="351" spans="3:3" x14ac:dyDescent="0.2">
      <c r="C351" s="97"/>
    </row>
    <row r="352" spans="3:3" x14ac:dyDescent="0.2">
      <c r="C352" s="97"/>
    </row>
    <row r="353" spans="3:3" x14ac:dyDescent="0.2">
      <c r="C353" s="97"/>
    </row>
    <row r="354" spans="3:3" x14ac:dyDescent="0.2">
      <c r="C354" s="97"/>
    </row>
    <row r="355" spans="3:3" x14ac:dyDescent="0.2">
      <c r="C355" s="97"/>
    </row>
    <row r="356" spans="3:3" x14ac:dyDescent="0.2">
      <c r="C356" s="97"/>
    </row>
    <row r="357" spans="3:3" x14ac:dyDescent="0.2">
      <c r="C357" s="97"/>
    </row>
    <row r="358" spans="3:3" x14ac:dyDescent="0.2">
      <c r="C358" s="97"/>
    </row>
    <row r="359" spans="3:3" x14ac:dyDescent="0.2">
      <c r="C359" s="97"/>
    </row>
    <row r="360" spans="3:3" x14ac:dyDescent="0.2">
      <c r="C360" s="97"/>
    </row>
    <row r="361" spans="3:3" x14ac:dyDescent="0.2">
      <c r="C361" s="97"/>
    </row>
    <row r="362" spans="3:3" x14ac:dyDescent="0.2">
      <c r="C362" s="97"/>
    </row>
    <row r="363" spans="3:3" x14ac:dyDescent="0.2">
      <c r="C363" s="97"/>
    </row>
    <row r="364" spans="3:3" x14ac:dyDescent="0.2">
      <c r="C364" s="97"/>
    </row>
    <row r="365" spans="3:3" x14ac:dyDescent="0.2">
      <c r="C365" s="97"/>
    </row>
    <row r="366" spans="3:3" x14ac:dyDescent="0.2">
      <c r="C366" s="97"/>
    </row>
    <row r="367" spans="3:3" x14ac:dyDescent="0.2">
      <c r="C367" s="97"/>
    </row>
    <row r="368" spans="3:3" x14ac:dyDescent="0.2">
      <c r="C368" s="97"/>
    </row>
    <row r="369" spans="3:3" x14ac:dyDescent="0.2">
      <c r="C369" s="97"/>
    </row>
    <row r="370" spans="3:3" x14ac:dyDescent="0.2">
      <c r="C370" s="97"/>
    </row>
    <row r="371" spans="3:3" x14ac:dyDescent="0.2">
      <c r="C371" s="97"/>
    </row>
    <row r="372" spans="3:3" x14ac:dyDescent="0.2">
      <c r="C372" s="97"/>
    </row>
    <row r="373" spans="3:3" x14ac:dyDescent="0.2">
      <c r="C373" s="97"/>
    </row>
    <row r="374" spans="3:3" x14ac:dyDescent="0.2">
      <c r="C374" s="97"/>
    </row>
    <row r="375" spans="3:3" x14ac:dyDescent="0.2">
      <c r="C375" s="97"/>
    </row>
    <row r="376" spans="3:3" x14ac:dyDescent="0.2">
      <c r="C376" s="97"/>
    </row>
    <row r="377" spans="3:3" x14ac:dyDescent="0.2">
      <c r="C377" s="97"/>
    </row>
    <row r="378" spans="3:3" x14ac:dyDescent="0.2">
      <c r="C378" s="97"/>
    </row>
    <row r="379" spans="3:3" x14ac:dyDescent="0.2">
      <c r="C379" s="97"/>
    </row>
    <row r="380" spans="3:3" x14ac:dyDescent="0.2">
      <c r="C380" s="97"/>
    </row>
    <row r="381" spans="3:3" x14ac:dyDescent="0.2">
      <c r="C381" s="97"/>
    </row>
    <row r="382" spans="3:3" x14ac:dyDescent="0.2">
      <c r="C382" s="97"/>
    </row>
    <row r="383" spans="3:3" x14ac:dyDescent="0.2">
      <c r="C383" s="97"/>
    </row>
    <row r="384" spans="3:3" x14ac:dyDescent="0.2">
      <c r="C384" s="97"/>
    </row>
    <row r="385" spans="3:3" x14ac:dyDescent="0.2">
      <c r="C385" s="97"/>
    </row>
    <row r="386" spans="3:3" x14ac:dyDescent="0.2">
      <c r="C386" s="97"/>
    </row>
    <row r="387" spans="3:3" x14ac:dyDescent="0.2">
      <c r="C387" s="97"/>
    </row>
    <row r="388" spans="3:3" x14ac:dyDescent="0.2">
      <c r="C388" s="97"/>
    </row>
    <row r="389" spans="3:3" x14ac:dyDescent="0.2">
      <c r="C389" s="97"/>
    </row>
    <row r="390" spans="3:3" x14ac:dyDescent="0.2">
      <c r="C390" s="97"/>
    </row>
    <row r="391" spans="3:3" x14ac:dyDescent="0.2">
      <c r="C391" s="97"/>
    </row>
    <row r="392" spans="3:3" x14ac:dyDescent="0.2">
      <c r="C392" s="97"/>
    </row>
    <row r="393" spans="3:3" x14ac:dyDescent="0.2">
      <c r="C393" s="97"/>
    </row>
    <row r="394" spans="3:3" x14ac:dyDescent="0.2">
      <c r="C394" s="97"/>
    </row>
    <row r="395" spans="3:3" x14ac:dyDescent="0.2">
      <c r="C395" s="97"/>
    </row>
    <row r="396" spans="3:3" x14ac:dyDescent="0.2">
      <c r="C396" s="97"/>
    </row>
    <row r="397" spans="3:3" x14ac:dyDescent="0.2">
      <c r="C397" s="97"/>
    </row>
    <row r="398" spans="3:3" x14ac:dyDescent="0.2">
      <c r="C398" s="97"/>
    </row>
    <row r="399" spans="3:3" x14ac:dyDescent="0.2">
      <c r="C399" s="97"/>
    </row>
    <row r="400" spans="3:3" x14ac:dyDescent="0.2">
      <c r="C400" s="97"/>
    </row>
    <row r="401" spans="3:3" x14ac:dyDescent="0.2">
      <c r="C401" s="97"/>
    </row>
    <row r="402" spans="3:3" x14ac:dyDescent="0.2">
      <c r="C402" s="97"/>
    </row>
    <row r="403" spans="3:3" x14ac:dyDescent="0.2">
      <c r="C403" s="97"/>
    </row>
    <row r="404" spans="3:3" x14ac:dyDescent="0.2">
      <c r="C404" s="97"/>
    </row>
    <row r="405" spans="3:3" x14ac:dyDescent="0.2">
      <c r="C405" s="97"/>
    </row>
    <row r="406" spans="3:3" x14ac:dyDescent="0.2">
      <c r="C406" s="97"/>
    </row>
    <row r="407" spans="3:3" x14ac:dyDescent="0.2">
      <c r="C407" s="97"/>
    </row>
    <row r="408" spans="3:3" x14ac:dyDescent="0.2">
      <c r="C408" s="97"/>
    </row>
    <row r="409" spans="3:3" x14ac:dyDescent="0.2">
      <c r="C409" s="97"/>
    </row>
    <row r="410" spans="3:3" x14ac:dyDescent="0.2">
      <c r="C410" s="97"/>
    </row>
    <row r="411" spans="3:3" x14ac:dyDescent="0.2">
      <c r="C411" s="97"/>
    </row>
    <row r="412" spans="3:3" x14ac:dyDescent="0.2">
      <c r="C412" s="97"/>
    </row>
    <row r="413" spans="3:3" x14ac:dyDescent="0.2">
      <c r="C413" s="97"/>
    </row>
    <row r="414" spans="3:3" x14ac:dyDescent="0.2">
      <c r="C414" s="97"/>
    </row>
    <row r="415" spans="3:3" x14ac:dyDescent="0.2">
      <c r="C415" s="97"/>
    </row>
    <row r="416" spans="3:3" x14ac:dyDescent="0.2">
      <c r="C416" s="97"/>
    </row>
    <row r="417" spans="3:3" x14ac:dyDescent="0.2">
      <c r="C417" s="97"/>
    </row>
    <row r="418" spans="3:3" x14ac:dyDescent="0.2">
      <c r="C418" s="97"/>
    </row>
    <row r="419" spans="3:3" x14ac:dyDescent="0.2">
      <c r="C419" s="97"/>
    </row>
    <row r="420" spans="3:3" x14ac:dyDescent="0.2">
      <c r="C420" s="97"/>
    </row>
    <row r="421" spans="3:3" x14ac:dyDescent="0.2">
      <c r="C421" s="97"/>
    </row>
    <row r="422" spans="3:3" x14ac:dyDescent="0.2">
      <c r="C422" s="97"/>
    </row>
    <row r="423" spans="3:3" x14ac:dyDescent="0.2">
      <c r="C423" s="97"/>
    </row>
    <row r="424" spans="3:3" x14ac:dyDescent="0.2">
      <c r="C424" s="97"/>
    </row>
    <row r="425" spans="3:3" x14ac:dyDescent="0.2">
      <c r="C425" s="97"/>
    </row>
    <row r="426" spans="3:3" x14ac:dyDescent="0.2">
      <c r="C426" s="97"/>
    </row>
    <row r="427" spans="3:3" x14ac:dyDescent="0.2">
      <c r="C427" s="97"/>
    </row>
    <row r="428" spans="3:3" x14ac:dyDescent="0.2">
      <c r="C428" s="97"/>
    </row>
    <row r="429" spans="3:3" x14ac:dyDescent="0.2">
      <c r="C429" s="97"/>
    </row>
    <row r="430" spans="3:3" x14ac:dyDescent="0.2">
      <c r="C430" s="97"/>
    </row>
    <row r="431" spans="3:3" x14ac:dyDescent="0.2">
      <c r="C431" s="97"/>
    </row>
    <row r="432" spans="3:3" x14ac:dyDescent="0.2">
      <c r="C432" s="97"/>
    </row>
    <row r="433" spans="3:3" x14ac:dyDescent="0.2">
      <c r="C433" s="97"/>
    </row>
    <row r="434" spans="3:3" x14ac:dyDescent="0.2">
      <c r="C434" s="97"/>
    </row>
    <row r="435" spans="3:3" x14ac:dyDescent="0.2">
      <c r="C435" s="97"/>
    </row>
    <row r="436" spans="3:3" x14ac:dyDescent="0.2">
      <c r="C436" s="97"/>
    </row>
    <row r="437" spans="3:3" x14ac:dyDescent="0.2">
      <c r="C437" s="97"/>
    </row>
    <row r="438" spans="3:3" x14ac:dyDescent="0.2">
      <c r="C438" s="97"/>
    </row>
    <row r="439" spans="3:3" x14ac:dyDescent="0.2">
      <c r="C439" s="97"/>
    </row>
    <row r="440" spans="3:3" x14ac:dyDescent="0.2">
      <c r="C440" s="97"/>
    </row>
    <row r="441" spans="3:3" x14ac:dyDescent="0.2">
      <c r="C441" s="97"/>
    </row>
    <row r="442" spans="3:3" x14ac:dyDescent="0.2">
      <c r="C442" s="97"/>
    </row>
    <row r="443" spans="3:3" x14ac:dyDescent="0.2">
      <c r="C443" s="97"/>
    </row>
    <row r="444" spans="3:3" x14ac:dyDescent="0.2">
      <c r="C444" s="97"/>
    </row>
    <row r="445" spans="3:3" x14ac:dyDescent="0.2">
      <c r="C445" s="97"/>
    </row>
    <row r="446" spans="3:3" x14ac:dyDescent="0.2">
      <c r="C446" s="97"/>
    </row>
    <row r="447" spans="3:3" x14ac:dyDescent="0.2">
      <c r="C447" s="97"/>
    </row>
    <row r="448" spans="3:3" x14ac:dyDescent="0.2">
      <c r="C448" s="97"/>
    </row>
    <row r="449" spans="3:3" x14ac:dyDescent="0.2">
      <c r="C449" s="97"/>
    </row>
    <row r="450" spans="3:3" x14ac:dyDescent="0.2">
      <c r="C450" s="97"/>
    </row>
    <row r="451" spans="3:3" x14ac:dyDescent="0.2">
      <c r="C451" s="97"/>
    </row>
    <row r="452" spans="3:3" x14ac:dyDescent="0.2">
      <c r="C452" s="97"/>
    </row>
    <row r="453" spans="3:3" x14ac:dyDescent="0.2">
      <c r="C453" s="97"/>
    </row>
    <row r="454" spans="3:3" x14ac:dyDescent="0.2">
      <c r="C454" s="97"/>
    </row>
    <row r="455" spans="3:3" x14ac:dyDescent="0.2">
      <c r="C455" s="97"/>
    </row>
    <row r="456" spans="3:3" x14ac:dyDescent="0.2">
      <c r="C456" s="97"/>
    </row>
    <row r="457" spans="3:3" x14ac:dyDescent="0.2">
      <c r="C457" s="97"/>
    </row>
    <row r="458" spans="3:3" x14ac:dyDescent="0.2">
      <c r="C458" s="97"/>
    </row>
    <row r="459" spans="3:3" x14ac:dyDescent="0.2">
      <c r="C459" s="97"/>
    </row>
    <row r="460" spans="3:3" x14ac:dyDescent="0.2">
      <c r="C460" s="97"/>
    </row>
    <row r="461" spans="3:3" x14ac:dyDescent="0.2">
      <c r="C461" s="97"/>
    </row>
    <row r="462" spans="3:3" x14ac:dyDescent="0.2">
      <c r="C462" s="97"/>
    </row>
    <row r="463" spans="3:3" x14ac:dyDescent="0.2">
      <c r="C463" s="97"/>
    </row>
    <row r="464" spans="3:3" x14ac:dyDescent="0.2">
      <c r="C464" s="97"/>
    </row>
    <row r="465" spans="3:3" x14ac:dyDescent="0.2">
      <c r="C465" s="97"/>
    </row>
    <row r="466" spans="3:3" x14ac:dyDescent="0.2">
      <c r="C466" s="97"/>
    </row>
    <row r="467" spans="3:3" x14ac:dyDescent="0.2">
      <c r="C467" s="97"/>
    </row>
    <row r="468" spans="3:3" x14ac:dyDescent="0.2">
      <c r="C468" s="97"/>
    </row>
    <row r="469" spans="3:3" x14ac:dyDescent="0.2">
      <c r="C469" s="97"/>
    </row>
    <row r="470" spans="3:3" x14ac:dyDescent="0.2">
      <c r="C470" s="97"/>
    </row>
    <row r="471" spans="3:3" x14ac:dyDescent="0.2">
      <c r="C471" s="97"/>
    </row>
    <row r="472" spans="3:3" x14ac:dyDescent="0.2">
      <c r="C472" s="97"/>
    </row>
    <row r="473" spans="3:3" x14ac:dyDescent="0.2">
      <c r="C473" s="97"/>
    </row>
    <row r="474" spans="3:3" x14ac:dyDescent="0.2">
      <c r="C474" s="97"/>
    </row>
    <row r="475" spans="3:3" x14ac:dyDescent="0.2">
      <c r="C475" s="97"/>
    </row>
    <row r="476" spans="3:3" x14ac:dyDescent="0.2">
      <c r="C476" s="97"/>
    </row>
    <row r="477" spans="3:3" x14ac:dyDescent="0.2">
      <c r="C477" s="97"/>
    </row>
    <row r="478" spans="3:3" x14ac:dyDescent="0.2">
      <c r="C478" s="97"/>
    </row>
    <row r="479" spans="3:3" x14ac:dyDescent="0.2">
      <c r="C479" s="97"/>
    </row>
    <row r="480" spans="3:3" x14ac:dyDescent="0.2">
      <c r="C480" s="97"/>
    </row>
    <row r="481" spans="3:3" x14ac:dyDescent="0.2">
      <c r="C481" s="97"/>
    </row>
    <row r="482" spans="3:3" x14ac:dyDescent="0.2">
      <c r="C482" s="97"/>
    </row>
    <row r="483" spans="3:3" x14ac:dyDescent="0.2">
      <c r="C483" s="97"/>
    </row>
    <row r="484" spans="3:3" x14ac:dyDescent="0.2">
      <c r="C484" s="97"/>
    </row>
    <row r="485" spans="3:3" x14ac:dyDescent="0.2">
      <c r="C485" s="97"/>
    </row>
    <row r="486" spans="3:3" x14ac:dyDescent="0.2">
      <c r="C486" s="97"/>
    </row>
    <row r="487" spans="3:3" x14ac:dyDescent="0.2">
      <c r="C487" s="97"/>
    </row>
    <row r="488" spans="3:3" x14ac:dyDescent="0.2">
      <c r="C488" s="97"/>
    </row>
    <row r="489" spans="3:3" x14ac:dyDescent="0.2">
      <c r="C489" s="97"/>
    </row>
    <row r="490" spans="3:3" x14ac:dyDescent="0.2">
      <c r="C490" s="97"/>
    </row>
    <row r="491" spans="3:3" x14ac:dyDescent="0.2">
      <c r="C491" s="97"/>
    </row>
    <row r="492" spans="3:3" x14ac:dyDescent="0.2">
      <c r="C492" s="97"/>
    </row>
    <row r="493" spans="3:3" x14ac:dyDescent="0.2">
      <c r="C493" s="97"/>
    </row>
    <row r="494" spans="3:3" x14ac:dyDescent="0.2">
      <c r="C494" s="97"/>
    </row>
    <row r="495" spans="3:3" x14ac:dyDescent="0.2">
      <c r="C495" s="97"/>
    </row>
    <row r="496" spans="3:3" x14ac:dyDescent="0.2">
      <c r="C496" s="97"/>
    </row>
    <row r="497" spans="3:3" x14ac:dyDescent="0.2">
      <c r="C497" s="97"/>
    </row>
    <row r="498" spans="3:3" x14ac:dyDescent="0.2">
      <c r="C498" s="97"/>
    </row>
    <row r="499" spans="3:3" x14ac:dyDescent="0.2">
      <c r="C499" s="97"/>
    </row>
    <row r="500" spans="3:3" x14ac:dyDescent="0.2">
      <c r="C500" s="97"/>
    </row>
    <row r="501" spans="3:3" x14ac:dyDescent="0.2">
      <c r="C501" s="97"/>
    </row>
    <row r="502" spans="3:3" x14ac:dyDescent="0.2">
      <c r="C502" s="97"/>
    </row>
    <row r="503" spans="3:3" x14ac:dyDescent="0.2">
      <c r="C503" s="97"/>
    </row>
    <row r="504" spans="3:3" x14ac:dyDescent="0.2">
      <c r="C504" s="97"/>
    </row>
    <row r="505" spans="3:3" x14ac:dyDescent="0.2">
      <c r="C505" s="97"/>
    </row>
    <row r="506" spans="3:3" x14ac:dyDescent="0.2">
      <c r="C506" s="97"/>
    </row>
    <row r="507" spans="3:3" x14ac:dyDescent="0.2">
      <c r="C507" s="97"/>
    </row>
    <row r="508" spans="3:3" x14ac:dyDescent="0.2">
      <c r="C508" s="97"/>
    </row>
    <row r="509" spans="3:3" x14ac:dyDescent="0.2">
      <c r="C509" s="97"/>
    </row>
    <row r="510" spans="3:3" x14ac:dyDescent="0.2">
      <c r="C510" s="97"/>
    </row>
    <row r="511" spans="3:3" x14ac:dyDescent="0.2">
      <c r="C511" s="97"/>
    </row>
    <row r="512" spans="3:3" x14ac:dyDescent="0.2">
      <c r="C512" s="97"/>
    </row>
    <row r="513" spans="3:3" x14ac:dyDescent="0.2">
      <c r="C513" s="97"/>
    </row>
    <row r="514" spans="3:3" x14ac:dyDescent="0.2">
      <c r="C514" s="97"/>
    </row>
    <row r="515" spans="3:3" x14ac:dyDescent="0.2">
      <c r="C515" s="97"/>
    </row>
    <row r="516" spans="3:3" x14ac:dyDescent="0.2">
      <c r="C516" s="97"/>
    </row>
    <row r="517" spans="3:3" x14ac:dyDescent="0.2">
      <c r="C517" s="97"/>
    </row>
    <row r="518" spans="3:3" x14ac:dyDescent="0.2">
      <c r="C518" s="97"/>
    </row>
    <row r="519" spans="3:3" x14ac:dyDescent="0.2">
      <c r="C519" s="97"/>
    </row>
    <row r="520" spans="3:3" x14ac:dyDescent="0.2">
      <c r="C520" s="97"/>
    </row>
    <row r="521" spans="3:3" x14ac:dyDescent="0.2">
      <c r="C521" s="97"/>
    </row>
    <row r="522" spans="3:3" x14ac:dyDescent="0.2">
      <c r="C522" s="97"/>
    </row>
    <row r="523" spans="3:3" x14ac:dyDescent="0.2">
      <c r="C523" s="97"/>
    </row>
    <row r="524" spans="3:3" x14ac:dyDescent="0.2">
      <c r="C524" s="97"/>
    </row>
    <row r="525" spans="3:3" x14ac:dyDescent="0.2">
      <c r="C525" s="97"/>
    </row>
    <row r="526" spans="3:3" x14ac:dyDescent="0.2">
      <c r="C526" s="97"/>
    </row>
    <row r="527" spans="3:3" x14ac:dyDescent="0.2">
      <c r="C527" s="97"/>
    </row>
    <row r="528" spans="3:3" x14ac:dyDescent="0.2">
      <c r="C528" s="97"/>
    </row>
    <row r="529" spans="3:3" x14ac:dyDescent="0.2">
      <c r="C529" s="97"/>
    </row>
    <row r="530" spans="3:3" x14ac:dyDescent="0.2">
      <c r="C530" s="97"/>
    </row>
    <row r="531" spans="3:3" x14ac:dyDescent="0.2">
      <c r="C531" s="97"/>
    </row>
    <row r="532" spans="3:3" x14ac:dyDescent="0.2">
      <c r="C532" s="97"/>
    </row>
    <row r="533" spans="3:3" x14ac:dyDescent="0.2">
      <c r="C533" s="97"/>
    </row>
    <row r="534" spans="3:3" x14ac:dyDescent="0.2">
      <c r="C534" s="97"/>
    </row>
    <row r="535" spans="3:3" x14ac:dyDescent="0.2">
      <c r="C535" s="97"/>
    </row>
    <row r="536" spans="3:3" x14ac:dyDescent="0.2">
      <c r="C536" s="97"/>
    </row>
    <row r="537" spans="3:3" x14ac:dyDescent="0.2">
      <c r="C537" s="97"/>
    </row>
    <row r="538" spans="3:3" x14ac:dyDescent="0.2">
      <c r="C538" s="97"/>
    </row>
    <row r="539" spans="3:3" x14ac:dyDescent="0.2">
      <c r="C539" s="97"/>
    </row>
    <row r="540" spans="3:3" x14ac:dyDescent="0.2">
      <c r="C540" s="97"/>
    </row>
    <row r="541" spans="3:3" x14ac:dyDescent="0.2">
      <c r="C541" s="97"/>
    </row>
    <row r="542" spans="3:3" x14ac:dyDescent="0.2">
      <c r="C542" s="97"/>
    </row>
    <row r="543" spans="3:3" x14ac:dyDescent="0.2">
      <c r="C543" s="97"/>
    </row>
    <row r="544" spans="3:3" x14ac:dyDescent="0.2">
      <c r="C544" s="97"/>
    </row>
    <row r="545" spans="3:3" x14ac:dyDescent="0.2">
      <c r="C545" s="97"/>
    </row>
    <row r="546" spans="3:3" x14ac:dyDescent="0.2">
      <c r="C546" s="97"/>
    </row>
    <row r="547" spans="3:3" x14ac:dyDescent="0.2">
      <c r="C547" s="97"/>
    </row>
    <row r="548" spans="3:3" x14ac:dyDescent="0.2">
      <c r="C548" s="97"/>
    </row>
    <row r="549" spans="3:3" x14ac:dyDescent="0.2">
      <c r="C549" s="97"/>
    </row>
    <row r="550" spans="3:3" x14ac:dyDescent="0.2">
      <c r="C550" s="97"/>
    </row>
    <row r="551" spans="3:3" x14ac:dyDescent="0.2">
      <c r="C551" s="97"/>
    </row>
    <row r="552" spans="3:3" x14ac:dyDescent="0.2">
      <c r="C552" s="97"/>
    </row>
    <row r="553" spans="3:3" x14ac:dyDescent="0.2">
      <c r="C553" s="97"/>
    </row>
    <row r="554" spans="3:3" x14ac:dyDescent="0.2">
      <c r="C554" s="97"/>
    </row>
    <row r="555" spans="3:3" x14ac:dyDescent="0.2">
      <c r="C555" s="97"/>
    </row>
    <row r="556" spans="3:3" x14ac:dyDescent="0.2">
      <c r="C556" s="97"/>
    </row>
    <row r="557" spans="3:3" x14ac:dyDescent="0.2">
      <c r="C557" s="97"/>
    </row>
    <row r="558" spans="3:3" x14ac:dyDescent="0.2">
      <c r="C558" s="97"/>
    </row>
    <row r="559" spans="3:3" x14ac:dyDescent="0.2">
      <c r="C559" s="97"/>
    </row>
    <row r="560" spans="3:3" x14ac:dyDescent="0.2">
      <c r="C560" s="97"/>
    </row>
    <row r="561" spans="3:3" x14ac:dyDescent="0.2">
      <c r="C561" s="97"/>
    </row>
    <row r="562" spans="3:3" x14ac:dyDescent="0.2">
      <c r="C562" s="97"/>
    </row>
    <row r="563" spans="3:3" x14ac:dyDescent="0.2">
      <c r="C563" s="97"/>
    </row>
    <row r="564" spans="3:3" x14ac:dyDescent="0.2">
      <c r="C564" s="97"/>
    </row>
    <row r="565" spans="3:3" x14ac:dyDescent="0.2">
      <c r="C565" s="97"/>
    </row>
    <row r="566" spans="3:3" x14ac:dyDescent="0.2">
      <c r="C566" s="97"/>
    </row>
  </sheetData>
  <customSheetViews>
    <customSheetView guid="{A7CAF2C5-39F9-42DB-8D54-87F1C45428C1}" showPageBreaks="1" printArea="1" topLeftCell="A49">
      <selection activeCell="A67" sqref="A67:M67"/>
      <pageMargins left="0.84" right="0.7" top="0.26" bottom="0.28999999999999998" header="0.17" footer="0.17"/>
      <pageSetup paperSize="9" scale="70" orientation="landscape" r:id="rId1"/>
    </customSheetView>
    <customSheetView guid="{D5D9EAF4-7BA9-49E3-BE1A-B3C48A27549A}" showPageBreaks="1" printArea="1" topLeftCell="A10">
      <selection activeCell="C32" sqref="C32"/>
      <pageMargins left="0.84" right="0.7" top="0.26" bottom="0.28999999999999998" header="0.17" footer="0.17"/>
      <pageSetup paperSize="5" scale="70" orientation="landscape" r:id="rId2"/>
    </customSheetView>
    <customSheetView guid="{E6060216-00C8-46FF-98E3-81B4F8C2F5D4}" scale="90">
      <selection activeCell="C7" sqref="C7:C63"/>
      <pageMargins left="0.84" right="0.7" top="0.26" bottom="0.28999999999999998" header="0.17" footer="0.17"/>
      <pageSetup paperSize="5" scale="70" orientation="landscape" r:id="rId3"/>
    </customSheetView>
    <customSheetView guid="{DFD43025-E9E3-4843-AC2B-F650B990DBED}" scale="90">
      <selection activeCell="C7" sqref="C7:C63"/>
      <pageMargins left="0.84" right="0.7" top="0.26" bottom="0.28999999999999998" header="0.17" footer="0.17"/>
      <pageSetup paperSize="5" scale="70" orientation="landscape" r:id="rId4"/>
    </customSheetView>
    <customSheetView guid="{7E99A118-CF9C-4DA4-93C3-66837DF09715}" topLeftCell="A10">
      <selection activeCell="C32" sqref="C32"/>
      <pageMargins left="0.84" right="0.7" top="0.26" bottom="0.28999999999999998" header="0.17" footer="0.17"/>
      <pageSetup paperSize="5" scale="70" orientation="landscape" r:id="rId5"/>
    </customSheetView>
    <customSheetView guid="{F84C4122-9287-413C-B343-7D23815E91BD}" scale="90" printArea="1">
      <selection activeCell="C7" sqref="C7:C63"/>
      <pageMargins left="0.84" right="0.7" top="0.26" bottom="0.28999999999999998" header="0.17" footer="0.17"/>
      <pageSetup paperSize="5" scale="70" orientation="landscape" r:id="rId6"/>
    </customSheetView>
    <customSheetView guid="{7D0DA75E-CE30-4207-8E0D-B057D58B8072}"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7"/>
    </customSheetView>
    <customSheetView guid="{CF5A155D-0946-463C-A625-7E288FCAB939}"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8"/>
    </customSheetView>
  </customSheetViews>
  <mergeCells count="17">
    <mergeCell ref="A1:M1"/>
    <mergeCell ref="A2:M2"/>
    <mergeCell ref="A3:M3"/>
    <mergeCell ref="A5:A6"/>
    <mergeCell ref="B5:B6"/>
    <mergeCell ref="K5:K6"/>
    <mergeCell ref="L5:L6"/>
    <mergeCell ref="A64:M64"/>
    <mergeCell ref="M5:M6"/>
    <mergeCell ref="I5:I6"/>
    <mergeCell ref="J5:J6"/>
    <mergeCell ref="C5:C6"/>
    <mergeCell ref="D5:D6"/>
    <mergeCell ref="E5:E6"/>
    <mergeCell ref="F5:F6"/>
    <mergeCell ref="G5:G6"/>
    <mergeCell ref="H5:H6"/>
  </mergeCells>
  <pageMargins left="0.84" right="0.7" top="0.26" bottom="0.28999999999999998" header="0.17" footer="0.17"/>
  <pageSetup paperSize="9" scale="70" orientation="landscap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pane xSplit="1" ySplit="6" topLeftCell="B7" activePane="bottomRight" state="frozen"/>
      <selection pane="topRight" activeCell="B1" sqref="B1"/>
      <selection pane="bottomLeft" activeCell="A7" sqref="A7"/>
      <selection pane="bottomRight" activeCell="G49" sqref="G49"/>
    </sheetView>
  </sheetViews>
  <sheetFormatPr defaultColWidth="9.140625" defaultRowHeight="12.75" x14ac:dyDescent="0.2"/>
  <cols>
    <col min="1" max="1" width="12.7109375" style="2" customWidth="1"/>
    <col min="2" max="2" width="15" style="2" customWidth="1"/>
    <col min="3" max="7" width="14" style="2" customWidth="1"/>
    <col min="8" max="8" width="14.85546875" style="2" customWidth="1"/>
    <col min="9" max="9" width="14" style="2" customWidth="1"/>
    <col min="10" max="10" width="15.85546875" style="2" customWidth="1"/>
    <col min="11" max="11" width="15" style="2" customWidth="1"/>
    <col min="12" max="12" width="7.140625" style="2" bestFit="1" customWidth="1"/>
    <col min="13" max="14" width="6" style="2" bestFit="1" customWidth="1"/>
    <col min="15" max="16384" width="9.140625" style="2"/>
  </cols>
  <sheetData>
    <row r="1" spans="1:11" x14ac:dyDescent="0.2">
      <c r="A1" s="273" t="s">
        <v>102</v>
      </c>
      <c r="B1" s="273"/>
      <c r="C1" s="273"/>
      <c r="D1" s="273"/>
      <c r="E1" s="273"/>
      <c r="F1" s="273"/>
      <c r="G1" s="273"/>
      <c r="H1" s="273"/>
      <c r="I1" s="273"/>
      <c r="J1" s="273"/>
      <c r="K1" s="273"/>
    </row>
    <row r="2" spans="1:11" x14ac:dyDescent="0.2">
      <c r="A2" s="277" t="s">
        <v>162</v>
      </c>
      <c r="B2" s="277"/>
      <c r="C2" s="277"/>
      <c r="D2" s="277"/>
      <c r="E2" s="277"/>
      <c r="F2" s="277"/>
      <c r="G2" s="277"/>
      <c r="H2" s="277"/>
      <c r="I2" s="277"/>
      <c r="J2" s="277"/>
      <c r="K2" s="277"/>
    </row>
    <row r="3" spans="1:11" x14ac:dyDescent="0.2">
      <c r="A3" s="273" t="s">
        <v>2</v>
      </c>
      <c r="B3" s="273"/>
      <c r="C3" s="273"/>
      <c r="D3" s="273"/>
      <c r="E3" s="273"/>
      <c r="F3" s="273"/>
      <c r="G3" s="273"/>
      <c r="H3" s="273"/>
      <c r="I3" s="273"/>
      <c r="J3" s="273"/>
      <c r="K3" s="273"/>
    </row>
    <row r="5" spans="1:11" ht="15" customHeight="1" x14ac:dyDescent="0.2">
      <c r="A5" s="270" t="s">
        <v>156</v>
      </c>
      <c r="B5" s="110"/>
      <c r="C5" s="110"/>
      <c r="D5" s="111"/>
      <c r="E5" s="28" t="s">
        <v>103</v>
      </c>
      <c r="F5" s="111"/>
      <c r="G5" s="303" t="s">
        <v>108</v>
      </c>
      <c r="H5" s="112"/>
      <c r="I5" s="28" t="s">
        <v>104</v>
      </c>
      <c r="J5" s="21"/>
      <c r="K5" s="303" t="s">
        <v>171</v>
      </c>
    </row>
    <row r="6" spans="1:11" ht="40.5" customHeight="1" x14ac:dyDescent="0.2">
      <c r="A6" s="270"/>
      <c r="B6" s="112" t="s">
        <v>158</v>
      </c>
      <c r="C6" s="112" t="s">
        <v>105</v>
      </c>
      <c r="D6" s="112" t="s">
        <v>106</v>
      </c>
      <c r="E6" s="112" t="s">
        <v>107</v>
      </c>
      <c r="F6" s="112" t="s">
        <v>157</v>
      </c>
      <c r="G6" s="304"/>
      <c r="H6" s="112" t="s">
        <v>168</v>
      </c>
      <c r="I6" s="112" t="s">
        <v>169</v>
      </c>
      <c r="J6" s="112" t="s">
        <v>170</v>
      </c>
      <c r="K6" s="304"/>
    </row>
    <row r="7" spans="1:11" x14ac:dyDescent="0.2">
      <c r="A7" s="8">
        <v>1955</v>
      </c>
      <c r="B7" s="38" t="s">
        <v>15</v>
      </c>
      <c r="C7" s="38" t="s">
        <v>15</v>
      </c>
      <c r="D7" s="38" t="s">
        <v>15</v>
      </c>
      <c r="E7" s="38" t="s">
        <v>15</v>
      </c>
      <c r="F7" s="38" t="s">
        <v>15</v>
      </c>
      <c r="G7" s="38" t="s">
        <v>15</v>
      </c>
      <c r="H7" s="38" t="s">
        <v>15</v>
      </c>
      <c r="I7" s="38" t="s">
        <v>15</v>
      </c>
      <c r="J7" s="52">
        <v>58.1</v>
      </c>
      <c r="K7" s="51">
        <v>145.4</v>
      </c>
    </row>
    <row r="8" spans="1:11" x14ac:dyDescent="0.2">
      <c r="A8" s="8">
        <v>1956</v>
      </c>
      <c r="B8" s="38" t="s">
        <v>15</v>
      </c>
      <c r="C8" s="38" t="s">
        <v>15</v>
      </c>
      <c r="D8" s="38" t="s">
        <v>15</v>
      </c>
      <c r="E8" s="38" t="s">
        <v>15</v>
      </c>
      <c r="F8" s="38" t="s">
        <v>15</v>
      </c>
      <c r="G8" s="38" t="s">
        <v>15</v>
      </c>
      <c r="H8" s="38" t="s">
        <v>15</v>
      </c>
      <c r="I8" s="38" t="s">
        <v>15</v>
      </c>
      <c r="J8" s="52">
        <v>69</v>
      </c>
      <c r="K8" s="51">
        <v>149.6</v>
      </c>
    </row>
    <row r="9" spans="1:11" x14ac:dyDescent="0.2">
      <c r="A9" s="8">
        <v>1957</v>
      </c>
      <c r="B9" s="38" t="s">
        <v>15</v>
      </c>
      <c r="C9" s="38" t="s">
        <v>15</v>
      </c>
      <c r="D9" s="38" t="s">
        <v>15</v>
      </c>
      <c r="E9" s="38" t="s">
        <v>15</v>
      </c>
      <c r="F9" s="38" t="s">
        <v>15</v>
      </c>
      <c r="G9" s="38" t="s">
        <v>15</v>
      </c>
      <c r="H9" s="38" t="s">
        <v>15</v>
      </c>
      <c r="I9" s="38" t="s">
        <v>15</v>
      </c>
      <c r="J9" s="52">
        <v>110.3</v>
      </c>
      <c r="K9" s="51">
        <v>187.6</v>
      </c>
    </row>
    <row r="10" spans="1:11" x14ac:dyDescent="0.2">
      <c r="A10" s="8">
        <v>1958</v>
      </c>
      <c r="B10" s="38" t="s">
        <v>15</v>
      </c>
      <c r="C10" s="38" t="s">
        <v>15</v>
      </c>
      <c r="D10" s="38" t="s">
        <v>15</v>
      </c>
      <c r="E10" s="38" t="s">
        <v>15</v>
      </c>
      <c r="F10" s="38" t="s">
        <v>15</v>
      </c>
      <c r="G10" s="38" t="s">
        <v>15</v>
      </c>
      <c r="H10" s="38" t="s">
        <v>15</v>
      </c>
      <c r="I10" s="38" t="s">
        <v>15</v>
      </c>
      <c r="J10" s="52">
        <v>97</v>
      </c>
      <c r="K10" s="51">
        <v>201.9</v>
      </c>
    </row>
    <row r="11" spans="1:11" x14ac:dyDescent="0.2">
      <c r="A11" s="8">
        <v>1959</v>
      </c>
      <c r="B11" s="38" t="s">
        <v>15</v>
      </c>
      <c r="C11" s="38" t="s">
        <v>15</v>
      </c>
      <c r="D11" s="38" t="s">
        <v>15</v>
      </c>
      <c r="E11" s="38" t="s">
        <v>15</v>
      </c>
      <c r="F11" s="38" t="s">
        <v>15</v>
      </c>
      <c r="G11" s="38" t="s">
        <v>15</v>
      </c>
      <c r="H11" s="38" t="s">
        <v>15</v>
      </c>
      <c r="I11" s="38" t="s">
        <v>15</v>
      </c>
      <c r="J11" s="52">
        <v>102.3</v>
      </c>
      <c r="K11" s="51">
        <v>205.2</v>
      </c>
    </row>
    <row r="12" spans="1:11" x14ac:dyDescent="0.2">
      <c r="A12" s="8">
        <v>1960</v>
      </c>
      <c r="B12" s="38" t="s">
        <v>15</v>
      </c>
      <c r="C12" s="38" t="s">
        <v>15</v>
      </c>
      <c r="D12" s="38" t="s">
        <v>15</v>
      </c>
      <c r="E12" s="38" t="s">
        <v>15</v>
      </c>
      <c r="F12" s="38" t="s">
        <v>15</v>
      </c>
      <c r="G12" s="38" t="s">
        <v>15</v>
      </c>
      <c r="H12" s="38" t="s">
        <v>15</v>
      </c>
      <c r="I12" s="38" t="s">
        <v>15</v>
      </c>
      <c r="J12" s="52">
        <v>85.3</v>
      </c>
      <c r="K12" s="51">
        <v>177.5</v>
      </c>
    </row>
    <row r="13" spans="1:11" x14ac:dyDescent="0.2">
      <c r="A13" s="8">
        <v>1961</v>
      </c>
      <c r="B13" s="38" t="s">
        <v>15</v>
      </c>
      <c r="C13" s="38" t="s">
        <v>15</v>
      </c>
      <c r="D13" s="38" t="s">
        <v>15</v>
      </c>
      <c r="E13" s="38" t="s">
        <v>15</v>
      </c>
      <c r="F13" s="38" t="s">
        <v>15</v>
      </c>
      <c r="G13" s="38" t="s">
        <v>15</v>
      </c>
      <c r="H13" s="38" t="s">
        <v>15</v>
      </c>
      <c r="I13" s="38" t="s">
        <v>15</v>
      </c>
      <c r="J13" s="52">
        <v>62.4</v>
      </c>
      <c r="K13" s="51">
        <v>156.69999999999999</v>
      </c>
    </row>
    <row r="14" spans="1:11" x14ac:dyDescent="0.2">
      <c r="A14" s="8">
        <v>1962</v>
      </c>
      <c r="B14" s="38" t="s">
        <v>15</v>
      </c>
      <c r="C14" s="38" t="s">
        <v>15</v>
      </c>
      <c r="D14" s="38" t="s">
        <v>15</v>
      </c>
      <c r="E14" s="38" t="s">
        <v>15</v>
      </c>
      <c r="F14" s="38" t="s">
        <v>15</v>
      </c>
      <c r="G14" s="38" t="s">
        <v>15</v>
      </c>
      <c r="H14" s="38" t="s">
        <v>15</v>
      </c>
      <c r="I14" s="38" t="s">
        <v>15</v>
      </c>
      <c r="J14" s="52">
        <v>45.3</v>
      </c>
      <c r="K14" s="51">
        <v>142.6</v>
      </c>
    </row>
    <row r="15" spans="1:11" x14ac:dyDescent="0.2">
      <c r="A15" s="8">
        <v>1963</v>
      </c>
      <c r="B15" s="38" t="s">
        <v>15</v>
      </c>
      <c r="C15" s="38" t="s">
        <v>15</v>
      </c>
      <c r="D15" s="38" t="s">
        <v>15</v>
      </c>
      <c r="E15" s="38" t="s">
        <v>15</v>
      </c>
      <c r="F15" s="38" t="s">
        <v>15</v>
      </c>
      <c r="G15" s="38" t="s">
        <v>15</v>
      </c>
      <c r="H15" s="38" t="s">
        <v>15</v>
      </c>
      <c r="I15" s="38" t="s">
        <v>15</v>
      </c>
      <c r="J15" s="52">
        <v>70.900000000000006</v>
      </c>
      <c r="K15" s="51">
        <v>183</v>
      </c>
    </row>
    <row r="16" spans="1:11" x14ac:dyDescent="0.2">
      <c r="A16" s="8">
        <v>1964</v>
      </c>
      <c r="B16" s="38" t="s">
        <v>15</v>
      </c>
      <c r="C16" s="38" t="s">
        <v>15</v>
      </c>
      <c r="D16" s="38" t="s">
        <v>15</v>
      </c>
      <c r="E16" s="38" t="s">
        <v>15</v>
      </c>
      <c r="F16" s="38" t="s">
        <v>15</v>
      </c>
      <c r="G16" s="38" t="s">
        <v>15</v>
      </c>
      <c r="H16" s="38" t="s">
        <v>15</v>
      </c>
      <c r="I16" s="38" t="s">
        <v>15</v>
      </c>
      <c r="J16" s="52">
        <v>36</v>
      </c>
      <c r="K16" s="51">
        <v>130.19999999999999</v>
      </c>
    </row>
    <row r="17" spans="1:13" x14ac:dyDescent="0.2">
      <c r="A17" s="8">
        <v>1965</v>
      </c>
      <c r="B17" s="52">
        <v>0.9</v>
      </c>
      <c r="C17" s="52">
        <v>0</v>
      </c>
      <c r="D17" s="51">
        <v>45</v>
      </c>
      <c r="E17" s="52">
        <v>25.9</v>
      </c>
      <c r="F17" s="51">
        <v>70.900000000000006</v>
      </c>
      <c r="G17" s="51">
        <v>71.8</v>
      </c>
      <c r="H17" s="52">
        <v>26.8</v>
      </c>
      <c r="I17" s="52">
        <v>5.6</v>
      </c>
      <c r="J17" s="52">
        <v>21.2</v>
      </c>
      <c r="K17" s="60">
        <v>93</v>
      </c>
      <c r="L17" s="26"/>
    </row>
    <row r="18" spans="1:13" x14ac:dyDescent="0.2">
      <c r="A18" s="8">
        <v>1966</v>
      </c>
      <c r="B18" s="52">
        <v>3.1</v>
      </c>
      <c r="C18" s="52">
        <v>0</v>
      </c>
      <c r="D18" s="51">
        <v>45.9</v>
      </c>
      <c r="E18" s="52">
        <v>22.1</v>
      </c>
      <c r="F18" s="51">
        <v>68</v>
      </c>
      <c r="G18" s="51">
        <v>71.099999999999994</v>
      </c>
      <c r="H18" s="52">
        <v>26.7</v>
      </c>
      <c r="I18" s="52">
        <v>19.3</v>
      </c>
      <c r="J18" s="52">
        <v>7.4</v>
      </c>
      <c r="K18" s="60">
        <v>78.5</v>
      </c>
    </row>
    <row r="19" spans="1:13" x14ac:dyDescent="0.2">
      <c r="A19" s="8">
        <v>1967</v>
      </c>
      <c r="B19" s="52">
        <v>3.6</v>
      </c>
      <c r="C19" s="52">
        <v>0</v>
      </c>
      <c r="D19" s="51">
        <v>56</v>
      </c>
      <c r="E19" s="52">
        <v>18.5</v>
      </c>
      <c r="F19" s="51">
        <v>74.5</v>
      </c>
      <c r="G19" s="51">
        <v>78.099999999999994</v>
      </c>
      <c r="H19" s="52">
        <v>43.1</v>
      </c>
      <c r="I19" s="52">
        <v>37.9</v>
      </c>
      <c r="J19" s="52">
        <v>5.2</v>
      </c>
      <c r="K19" s="60">
        <v>83.3</v>
      </c>
    </row>
    <row r="20" spans="1:13" x14ac:dyDescent="0.2">
      <c r="A20" s="8">
        <v>1968</v>
      </c>
      <c r="B20" s="52">
        <v>3.6</v>
      </c>
      <c r="C20" s="52">
        <v>0</v>
      </c>
      <c r="D20" s="51">
        <v>121.1</v>
      </c>
      <c r="E20" s="52">
        <v>20.100000000000001</v>
      </c>
      <c r="F20" s="51">
        <v>141.19999999999999</v>
      </c>
      <c r="G20" s="51">
        <v>144.80000000000001</v>
      </c>
      <c r="H20" s="52">
        <v>25.2</v>
      </c>
      <c r="I20" s="52">
        <v>41</v>
      </c>
      <c r="J20" s="52">
        <v>-15.8</v>
      </c>
      <c r="K20" s="60">
        <v>129</v>
      </c>
    </row>
    <row r="21" spans="1:13" x14ac:dyDescent="0.2">
      <c r="A21" s="8">
        <v>1969</v>
      </c>
      <c r="B21" s="52">
        <v>5.6</v>
      </c>
      <c r="C21" s="52">
        <v>0</v>
      </c>
      <c r="D21" s="51">
        <v>109.9</v>
      </c>
      <c r="E21" s="52">
        <v>18.899999999999999</v>
      </c>
      <c r="F21" s="51">
        <v>128.80000000000001</v>
      </c>
      <c r="G21" s="51">
        <v>134.4</v>
      </c>
      <c r="H21" s="52">
        <v>30</v>
      </c>
      <c r="I21" s="52">
        <v>43</v>
      </c>
      <c r="J21" s="52">
        <v>-13</v>
      </c>
      <c r="K21" s="60">
        <v>121.4</v>
      </c>
    </row>
    <row r="22" spans="1:13" x14ac:dyDescent="0.2">
      <c r="A22" s="8">
        <v>1970</v>
      </c>
      <c r="B22" s="52">
        <v>13.1</v>
      </c>
      <c r="C22" s="52">
        <v>1.1000000000000001</v>
      </c>
      <c r="D22" s="51">
        <v>79.5</v>
      </c>
      <c r="E22" s="52">
        <v>18.2</v>
      </c>
      <c r="F22" s="51">
        <v>97.7</v>
      </c>
      <c r="G22" s="51">
        <v>111.9</v>
      </c>
      <c r="H22" s="52">
        <v>41.2</v>
      </c>
      <c r="I22" s="52">
        <v>46.5</v>
      </c>
      <c r="J22" s="52">
        <v>-5.3</v>
      </c>
      <c r="K22" s="60">
        <v>106.6</v>
      </c>
    </row>
    <row r="23" spans="1:13" x14ac:dyDescent="0.2">
      <c r="A23" s="8">
        <v>1971</v>
      </c>
      <c r="B23" s="52">
        <v>13.1</v>
      </c>
      <c r="C23" s="52">
        <v>14.4</v>
      </c>
      <c r="D23" s="51">
        <v>108.1</v>
      </c>
      <c r="E23" s="52">
        <v>21.5</v>
      </c>
      <c r="F23" s="51">
        <v>129.6</v>
      </c>
      <c r="G23" s="51">
        <v>157.1</v>
      </c>
      <c r="H23" s="52">
        <v>43.4</v>
      </c>
      <c r="I23" s="52">
        <v>44.2</v>
      </c>
      <c r="J23" s="52">
        <v>-0.8</v>
      </c>
      <c r="K23" s="60">
        <v>156.30000000000001</v>
      </c>
    </row>
    <row r="24" spans="1:13" x14ac:dyDescent="0.2">
      <c r="A24" s="8">
        <v>1972</v>
      </c>
      <c r="B24" s="52">
        <v>13.1</v>
      </c>
      <c r="C24" s="52">
        <v>14.6</v>
      </c>
      <c r="D24" s="51">
        <v>78.099999999999994</v>
      </c>
      <c r="E24" s="52">
        <v>26</v>
      </c>
      <c r="F24" s="51">
        <v>104.1</v>
      </c>
      <c r="G24" s="51">
        <v>131.80000000000001</v>
      </c>
      <c r="H24" s="52">
        <v>15.7</v>
      </c>
      <c r="I24" s="52">
        <v>37.1</v>
      </c>
      <c r="J24" s="52">
        <v>-21.4</v>
      </c>
      <c r="K24" s="60">
        <v>110.4</v>
      </c>
    </row>
    <row r="25" spans="1:13" x14ac:dyDescent="0.2">
      <c r="A25" s="8">
        <v>1973</v>
      </c>
      <c r="B25" s="52">
        <v>0</v>
      </c>
      <c r="C25" s="52">
        <v>14.3</v>
      </c>
      <c r="D25" s="51">
        <v>78.8</v>
      </c>
      <c r="E25" s="52">
        <v>17.2</v>
      </c>
      <c r="F25" s="51">
        <v>96</v>
      </c>
      <c r="G25" s="51">
        <v>110.3</v>
      </c>
      <c r="H25" s="52">
        <v>19.399999999999999</v>
      </c>
      <c r="I25" s="52">
        <v>62.6</v>
      </c>
      <c r="J25" s="52">
        <v>-43.2</v>
      </c>
      <c r="K25" s="60">
        <v>67.099999999999994</v>
      </c>
    </row>
    <row r="26" spans="1:13" x14ac:dyDescent="0.2">
      <c r="A26" s="8">
        <v>1974</v>
      </c>
      <c r="B26" s="52">
        <v>11.7</v>
      </c>
      <c r="C26" s="52">
        <v>15.7</v>
      </c>
      <c r="D26" s="51">
        <v>750.9</v>
      </c>
      <c r="E26" s="52">
        <v>21.5</v>
      </c>
      <c r="F26" s="51">
        <v>772.4</v>
      </c>
      <c r="G26" s="51">
        <v>799.8</v>
      </c>
      <c r="H26" s="52">
        <v>22.4</v>
      </c>
      <c r="I26" s="52">
        <v>53.9</v>
      </c>
      <c r="J26" s="52">
        <v>-31.5</v>
      </c>
      <c r="K26" s="60">
        <v>768.3</v>
      </c>
      <c r="L26" s="26"/>
    </row>
    <row r="27" spans="1:13" ht="15" customHeight="1" x14ac:dyDescent="0.2">
      <c r="A27" s="8">
        <v>1975</v>
      </c>
      <c r="B27" s="52">
        <v>40.299999999999997</v>
      </c>
      <c r="C27" s="52">
        <v>17</v>
      </c>
      <c r="D27" s="51">
        <v>1704.7</v>
      </c>
      <c r="E27" s="52">
        <v>13.9</v>
      </c>
      <c r="F27" s="51">
        <v>1718.6</v>
      </c>
      <c r="G27" s="51">
        <v>1775.9</v>
      </c>
      <c r="H27" s="52">
        <v>25.4</v>
      </c>
      <c r="I27" s="52">
        <v>71.5</v>
      </c>
      <c r="J27" s="52">
        <v>-46.1</v>
      </c>
      <c r="K27" s="60">
        <v>1729.8</v>
      </c>
      <c r="L27" s="26"/>
    </row>
    <row r="28" spans="1:13" ht="14.25" customHeight="1" x14ac:dyDescent="0.2">
      <c r="A28" s="8">
        <v>1976</v>
      </c>
      <c r="B28" s="52">
        <v>49.2</v>
      </c>
      <c r="C28" s="52">
        <v>22.8</v>
      </c>
      <c r="D28" s="51">
        <v>2362.4</v>
      </c>
      <c r="E28" s="52">
        <v>20</v>
      </c>
      <c r="F28" s="51">
        <v>2382.4</v>
      </c>
      <c r="G28" s="51">
        <v>2454.4</v>
      </c>
      <c r="H28" s="52">
        <v>34.1</v>
      </c>
      <c r="I28" s="52">
        <v>69.400000000000006</v>
      </c>
      <c r="J28" s="52">
        <v>-35.299999999999997</v>
      </c>
      <c r="K28" s="78">
        <v>2419.1</v>
      </c>
      <c r="L28" s="26"/>
    </row>
    <row r="29" spans="1:13" x14ac:dyDescent="0.2">
      <c r="A29" s="8">
        <v>1977</v>
      </c>
      <c r="B29" s="52">
        <v>49.2</v>
      </c>
      <c r="C29" s="52">
        <v>34.200000000000003</v>
      </c>
      <c r="D29" s="51">
        <v>3139.8</v>
      </c>
      <c r="E29" s="52">
        <v>19.7</v>
      </c>
      <c r="F29" s="51">
        <v>3159.5</v>
      </c>
      <c r="G29" s="51">
        <v>3242.9</v>
      </c>
      <c r="H29" s="52">
        <v>52.1</v>
      </c>
      <c r="I29" s="52">
        <v>102.5</v>
      </c>
      <c r="J29" s="52">
        <v>-50.4</v>
      </c>
      <c r="K29" s="60">
        <v>3192.5</v>
      </c>
      <c r="L29" s="26"/>
    </row>
    <row r="30" spans="1:13" x14ac:dyDescent="0.2">
      <c r="A30" s="8">
        <v>1978</v>
      </c>
      <c r="B30" s="52">
        <v>59.2</v>
      </c>
      <c r="C30" s="52">
        <v>50.2</v>
      </c>
      <c r="D30" s="51">
        <v>3897</v>
      </c>
      <c r="E30" s="52">
        <v>32.200000000000003</v>
      </c>
      <c r="F30" s="51">
        <v>3929.2</v>
      </c>
      <c r="G30" s="51">
        <v>4038.6</v>
      </c>
      <c r="H30" s="52">
        <v>51.9</v>
      </c>
      <c r="I30" s="52">
        <v>139.69999999999999</v>
      </c>
      <c r="J30" s="52">
        <v>-87.8</v>
      </c>
      <c r="K30" s="78">
        <v>3950.8</v>
      </c>
      <c r="L30" s="26"/>
      <c r="M30" s="22"/>
    </row>
    <row r="31" spans="1:13" x14ac:dyDescent="0.2">
      <c r="A31" s="8">
        <v>1979</v>
      </c>
      <c r="B31" s="52">
        <v>93.9</v>
      </c>
      <c r="C31" s="52">
        <v>98</v>
      </c>
      <c r="D31" s="51">
        <v>4626.7</v>
      </c>
      <c r="E31" s="52">
        <v>33.299999999999997</v>
      </c>
      <c r="F31" s="51">
        <v>4660</v>
      </c>
      <c r="G31" s="51">
        <v>4851.8999999999996</v>
      </c>
      <c r="H31" s="52">
        <v>101.6</v>
      </c>
      <c r="I31" s="52">
        <v>115.7</v>
      </c>
      <c r="J31" s="52">
        <v>-14.1</v>
      </c>
      <c r="K31" s="51">
        <v>4837.8</v>
      </c>
      <c r="L31" s="9"/>
      <c r="M31" s="9"/>
    </row>
    <row r="32" spans="1:13" x14ac:dyDescent="0.2">
      <c r="A32" s="8">
        <v>1980</v>
      </c>
      <c r="B32" s="52">
        <v>176.9</v>
      </c>
      <c r="C32" s="52">
        <v>109.9</v>
      </c>
      <c r="D32" s="51">
        <v>6081.3</v>
      </c>
      <c r="E32" s="52">
        <v>34.4</v>
      </c>
      <c r="F32" s="51">
        <v>6115.7</v>
      </c>
      <c r="G32" s="51">
        <v>6402.5</v>
      </c>
      <c r="H32" s="52">
        <v>122.1</v>
      </c>
      <c r="I32" s="52">
        <v>187.9</v>
      </c>
      <c r="J32" s="52">
        <v>-65.8</v>
      </c>
      <c r="K32" s="51">
        <v>6336.7</v>
      </c>
      <c r="L32" s="9"/>
      <c r="M32" s="9"/>
    </row>
    <row r="33" spans="1:15" x14ac:dyDescent="0.2">
      <c r="A33" s="8">
        <v>1981</v>
      </c>
      <c r="B33" s="52">
        <v>212.8</v>
      </c>
      <c r="C33" s="52">
        <v>144.5</v>
      </c>
      <c r="D33" s="51">
        <v>7384.5</v>
      </c>
      <c r="E33" s="52">
        <v>33.299999999999997</v>
      </c>
      <c r="F33" s="51">
        <v>7417.8</v>
      </c>
      <c r="G33" s="51">
        <v>7775.1</v>
      </c>
      <c r="H33" s="52">
        <v>123.3</v>
      </c>
      <c r="I33" s="52">
        <v>211.2</v>
      </c>
      <c r="J33" s="52">
        <v>-87.9</v>
      </c>
      <c r="K33" s="51">
        <v>7687.2</v>
      </c>
      <c r="L33" s="9"/>
      <c r="M33" s="10"/>
    </row>
    <row r="34" spans="1:15" x14ac:dyDescent="0.2">
      <c r="A34" s="8">
        <v>1982</v>
      </c>
      <c r="B34" s="52">
        <v>249.2</v>
      </c>
      <c r="C34" s="52">
        <v>189.9</v>
      </c>
      <c r="D34" s="51">
        <v>6779.8</v>
      </c>
      <c r="E34" s="52">
        <v>36.1</v>
      </c>
      <c r="F34" s="51">
        <v>6815.9</v>
      </c>
      <c r="G34" s="51">
        <v>7255</v>
      </c>
      <c r="H34" s="52">
        <v>160.1</v>
      </c>
      <c r="I34" s="52">
        <v>255</v>
      </c>
      <c r="J34" s="52">
        <v>-94.9</v>
      </c>
      <c r="K34" s="51">
        <v>7160.1</v>
      </c>
      <c r="L34" s="9"/>
      <c r="M34" s="9"/>
    </row>
    <row r="35" spans="1:15" x14ac:dyDescent="0.2">
      <c r="A35" s="8">
        <v>1983</v>
      </c>
      <c r="B35" s="52">
        <v>300.7</v>
      </c>
      <c r="C35" s="52">
        <v>244</v>
      </c>
      <c r="D35" s="51">
        <v>4574.8</v>
      </c>
      <c r="E35" s="52">
        <v>35</v>
      </c>
      <c r="F35" s="51">
        <v>4609.8</v>
      </c>
      <c r="G35" s="51">
        <v>5154.5</v>
      </c>
      <c r="H35" s="52">
        <v>123.9</v>
      </c>
      <c r="I35" s="52">
        <v>279.89999999999998</v>
      </c>
      <c r="J35" s="52">
        <v>-156</v>
      </c>
      <c r="K35" s="51">
        <v>4998.5</v>
      </c>
      <c r="L35" s="9"/>
      <c r="M35" s="9"/>
    </row>
    <row r="36" spans="1:15" x14ac:dyDescent="0.2">
      <c r="A36" s="8">
        <v>1984</v>
      </c>
      <c r="B36" s="52">
        <v>300.89999999999998</v>
      </c>
      <c r="C36" s="52">
        <v>246.7</v>
      </c>
      <c r="D36" s="51">
        <v>2470.8000000000002</v>
      </c>
      <c r="E36" s="52">
        <v>33.6</v>
      </c>
      <c r="F36" s="51">
        <v>2504.4</v>
      </c>
      <c r="G36" s="51">
        <v>3052</v>
      </c>
      <c r="H36" s="52">
        <v>142.1</v>
      </c>
      <c r="I36" s="52">
        <v>344</v>
      </c>
      <c r="J36" s="52">
        <v>-201.9</v>
      </c>
      <c r="K36" s="51">
        <v>2850.1</v>
      </c>
      <c r="L36" s="9"/>
      <c r="M36" s="9"/>
    </row>
    <row r="37" spans="1:15" x14ac:dyDescent="0.2">
      <c r="A37" s="8">
        <v>1985</v>
      </c>
      <c r="B37" s="52">
        <v>503.3</v>
      </c>
      <c r="C37" s="52">
        <v>423.6</v>
      </c>
      <c r="D37" s="51">
        <v>2714.3</v>
      </c>
      <c r="E37" s="52">
        <v>42</v>
      </c>
      <c r="F37" s="51">
        <v>2756.3</v>
      </c>
      <c r="G37" s="51">
        <v>3683.2</v>
      </c>
      <c r="H37" s="52">
        <v>198.6</v>
      </c>
      <c r="I37" s="52">
        <v>302</v>
      </c>
      <c r="J37" s="52">
        <v>-103.4</v>
      </c>
      <c r="K37" s="51">
        <v>3579.8</v>
      </c>
      <c r="L37" s="9"/>
      <c r="M37" s="9"/>
    </row>
    <row r="38" spans="1:15" x14ac:dyDescent="0.2">
      <c r="A38" s="8">
        <v>1986</v>
      </c>
      <c r="B38" s="52">
        <v>333.8</v>
      </c>
      <c r="C38" s="52">
        <v>484.3</v>
      </c>
      <c r="D38" s="51">
        <v>298.39999999999998</v>
      </c>
      <c r="E38" s="52">
        <v>47.5</v>
      </c>
      <c r="F38" s="51">
        <v>345.9</v>
      </c>
      <c r="G38" s="51">
        <v>1164</v>
      </c>
      <c r="H38" s="52">
        <v>294.10000000000002</v>
      </c>
      <c r="I38" s="52">
        <v>273.60000000000002</v>
      </c>
      <c r="J38" s="52">
        <v>20.5</v>
      </c>
      <c r="K38" s="51">
        <v>1184.5</v>
      </c>
      <c r="L38" s="9"/>
      <c r="M38" s="9"/>
    </row>
    <row r="39" spans="1:15" x14ac:dyDescent="0.2">
      <c r="A39" s="8">
        <v>1987</v>
      </c>
      <c r="B39" s="52">
        <v>261.60000000000002</v>
      </c>
      <c r="C39" s="52">
        <v>0.1</v>
      </c>
      <c r="D39" s="51">
        <v>7.1</v>
      </c>
      <c r="E39" s="52">
        <v>74</v>
      </c>
      <c r="F39" s="51">
        <v>81.099999999999994</v>
      </c>
      <c r="G39" s="51">
        <v>342.8</v>
      </c>
      <c r="H39" s="52">
        <v>297.7</v>
      </c>
      <c r="I39" s="52">
        <v>336.4</v>
      </c>
      <c r="J39" s="52">
        <v>-38.700000000000003</v>
      </c>
      <c r="K39" s="51">
        <v>304.10000000000002</v>
      </c>
      <c r="L39" s="9"/>
      <c r="M39" s="9"/>
    </row>
    <row r="40" spans="1:15" x14ac:dyDescent="0.2">
      <c r="A40" s="8">
        <v>1988</v>
      </c>
      <c r="B40" s="52">
        <v>0</v>
      </c>
      <c r="C40" s="52">
        <v>0.1</v>
      </c>
      <c r="D40" s="51">
        <v>-271.5</v>
      </c>
      <c r="E40" s="52">
        <v>10.9</v>
      </c>
      <c r="F40" s="51">
        <v>-260.60000000000002</v>
      </c>
      <c r="G40" s="51">
        <v>-260.5</v>
      </c>
      <c r="H40" s="52">
        <v>478.1</v>
      </c>
      <c r="I40" s="52">
        <v>241.4</v>
      </c>
      <c r="J40" s="52">
        <v>236.7</v>
      </c>
      <c r="K40" s="51">
        <v>-23.8</v>
      </c>
      <c r="L40" s="9"/>
      <c r="M40" s="10"/>
      <c r="O40" s="26"/>
    </row>
    <row r="41" spans="1:15" x14ac:dyDescent="0.2">
      <c r="A41" s="8">
        <v>1989</v>
      </c>
      <c r="B41" s="52">
        <v>0</v>
      </c>
      <c r="C41" s="52">
        <v>37.9</v>
      </c>
      <c r="D41" s="51">
        <v>51.4</v>
      </c>
      <c r="E41" s="52">
        <v>12.2</v>
      </c>
      <c r="F41" s="51">
        <v>63.6</v>
      </c>
      <c r="G41" s="51">
        <v>101.5</v>
      </c>
      <c r="H41" s="52">
        <v>564.5</v>
      </c>
      <c r="I41" s="52">
        <v>231.7</v>
      </c>
      <c r="J41" s="52">
        <v>332.8</v>
      </c>
      <c r="K41" s="51">
        <v>434.3</v>
      </c>
      <c r="L41" s="9"/>
      <c r="M41" s="10"/>
      <c r="O41" s="26"/>
    </row>
    <row r="42" spans="1:15" x14ac:dyDescent="0.2">
      <c r="A42" s="7">
        <v>1990</v>
      </c>
      <c r="B42" s="108">
        <v>0</v>
      </c>
      <c r="C42" s="108">
        <v>35.4</v>
      </c>
      <c r="D42" s="61">
        <v>507.7</v>
      </c>
      <c r="E42" s="108">
        <v>12.2</v>
      </c>
      <c r="F42" s="61">
        <v>519.9</v>
      </c>
      <c r="G42" s="109">
        <v>555.29999999999995</v>
      </c>
      <c r="H42" s="108">
        <v>547.29999999999995</v>
      </c>
      <c r="I42" s="108">
        <v>258.2</v>
      </c>
      <c r="J42" s="108">
        <v>289.10000000000002</v>
      </c>
      <c r="K42" s="61">
        <v>844.4</v>
      </c>
      <c r="L42" s="9"/>
      <c r="M42" s="10"/>
      <c r="O42" s="26"/>
    </row>
    <row r="43" spans="1:15" ht="19.5" customHeight="1" x14ac:dyDescent="0.2">
      <c r="A43" s="302" t="s">
        <v>109</v>
      </c>
      <c r="B43" s="285"/>
      <c r="C43" s="285"/>
      <c r="D43" s="285"/>
      <c r="E43" s="285"/>
      <c r="F43" s="285"/>
      <c r="G43" s="285"/>
      <c r="H43" s="285"/>
      <c r="I43" s="285"/>
      <c r="J43" s="285"/>
      <c r="K43" s="285"/>
      <c r="L43" s="9"/>
      <c r="M43" s="9"/>
    </row>
    <row r="44" spans="1:15" ht="15" x14ac:dyDescent="0.25">
      <c r="A44"/>
      <c r="B44"/>
      <c r="C44"/>
      <c r="D44"/>
      <c r="E44"/>
      <c r="F44"/>
      <c r="G44"/>
      <c r="H44"/>
      <c r="I44" s="10"/>
      <c r="J44" s="10"/>
      <c r="K44" s="10"/>
      <c r="L44" s="9"/>
      <c r="M44" s="9"/>
    </row>
    <row r="45" spans="1:15" ht="15" x14ac:dyDescent="0.25">
      <c r="A45"/>
      <c r="B45"/>
      <c r="C45"/>
      <c r="D45"/>
      <c r="E45"/>
      <c r="F45"/>
      <c r="G45"/>
      <c r="H45"/>
      <c r="L45" s="9"/>
      <c r="M45" s="9"/>
    </row>
    <row r="46" spans="1:15" ht="15" x14ac:dyDescent="0.25">
      <c r="A46"/>
      <c r="B46"/>
      <c r="C46"/>
      <c r="D46"/>
      <c r="E46"/>
      <c r="F46"/>
      <c r="G46"/>
      <c r="H46"/>
      <c r="L46" s="9"/>
      <c r="M46" s="9"/>
    </row>
    <row r="47" spans="1:15" ht="15" x14ac:dyDescent="0.25">
      <c r="A47"/>
      <c r="B47"/>
      <c r="C47"/>
      <c r="D47"/>
      <c r="E47"/>
      <c r="F47"/>
      <c r="G47"/>
      <c r="H47"/>
      <c r="L47" s="9"/>
      <c r="M47" s="9"/>
    </row>
    <row r="48" spans="1:15" ht="15" x14ac:dyDescent="0.25">
      <c r="A48"/>
      <c r="B48"/>
      <c r="C48"/>
      <c r="D48"/>
      <c r="E48"/>
      <c r="F48"/>
      <c r="G48"/>
      <c r="H48"/>
      <c r="L48" s="9"/>
      <c r="M48" s="9"/>
    </row>
    <row r="49" spans="1:15" ht="15" x14ac:dyDescent="0.25">
      <c r="A49"/>
      <c r="B49"/>
      <c r="C49"/>
      <c r="D49"/>
      <c r="E49"/>
      <c r="F49"/>
      <c r="G49"/>
      <c r="H49"/>
      <c r="L49" s="9"/>
      <c r="M49" s="9"/>
    </row>
    <row r="50" spans="1:15" ht="15" x14ac:dyDescent="0.25">
      <c r="A50"/>
      <c r="B50"/>
      <c r="C50"/>
      <c r="D50"/>
      <c r="E50"/>
      <c r="F50"/>
      <c r="G50"/>
      <c r="H50"/>
      <c r="L50" s="9"/>
      <c r="M50" s="9"/>
    </row>
    <row r="51" spans="1:15" ht="15" x14ac:dyDescent="0.25">
      <c r="A51"/>
      <c r="B51"/>
      <c r="C51"/>
      <c r="D51"/>
      <c r="E51"/>
      <c r="F51"/>
      <c r="G51"/>
      <c r="H51"/>
      <c r="L51" s="9"/>
      <c r="M51" s="9"/>
    </row>
    <row r="52" spans="1:15" ht="15" x14ac:dyDescent="0.25">
      <c r="A52"/>
      <c r="B52"/>
      <c r="C52"/>
      <c r="D52"/>
      <c r="E52"/>
      <c r="F52"/>
      <c r="G52"/>
      <c r="H52"/>
      <c r="L52" s="9"/>
      <c r="M52" s="9"/>
    </row>
    <row r="53" spans="1:15" ht="15" x14ac:dyDescent="0.25">
      <c r="A53"/>
      <c r="B53"/>
      <c r="C53"/>
      <c r="D53"/>
      <c r="E53"/>
      <c r="F53"/>
      <c r="G53"/>
      <c r="H53"/>
      <c r="L53" s="9"/>
      <c r="M53" s="9"/>
    </row>
    <row r="54" spans="1:15" ht="15" x14ac:dyDescent="0.25">
      <c r="A54"/>
      <c r="B54"/>
      <c r="C54"/>
      <c r="D54"/>
      <c r="E54"/>
      <c r="F54"/>
      <c r="G54"/>
      <c r="H54"/>
      <c r="L54" s="9"/>
      <c r="M54" s="9"/>
    </row>
    <row r="55" spans="1:15" ht="15" x14ac:dyDescent="0.25">
      <c r="A55"/>
      <c r="B55"/>
      <c r="C55"/>
      <c r="D55"/>
      <c r="E55"/>
      <c r="F55"/>
      <c r="G55"/>
      <c r="H55"/>
      <c r="L55" s="9"/>
      <c r="M55" s="9"/>
    </row>
    <row r="56" spans="1:15" ht="15" x14ac:dyDescent="0.25">
      <c r="A56"/>
      <c r="B56"/>
      <c r="C56"/>
      <c r="D56"/>
      <c r="E56"/>
      <c r="F56"/>
      <c r="G56"/>
      <c r="H56"/>
      <c r="L56" s="9"/>
      <c r="M56" s="9"/>
    </row>
    <row r="57" spans="1:15" ht="15" x14ac:dyDescent="0.25">
      <c r="A57"/>
      <c r="B57"/>
      <c r="C57"/>
      <c r="D57"/>
      <c r="E57"/>
      <c r="F57"/>
      <c r="G57"/>
      <c r="H57"/>
      <c r="L57" s="9"/>
      <c r="M57" s="9"/>
    </row>
    <row r="58" spans="1:15" ht="15" x14ac:dyDescent="0.25">
      <c r="A58"/>
      <c r="B58"/>
      <c r="C58"/>
      <c r="D58"/>
      <c r="E58"/>
      <c r="F58"/>
      <c r="G58"/>
      <c r="H58"/>
      <c r="L58" s="9"/>
      <c r="M58" s="9"/>
    </row>
    <row r="59" spans="1:15" ht="15" x14ac:dyDescent="0.25">
      <c r="A59"/>
      <c r="B59"/>
      <c r="C59"/>
      <c r="D59"/>
      <c r="E59"/>
      <c r="F59"/>
      <c r="G59"/>
      <c r="H59"/>
      <c r="I59" s="10"/>
      <c r="J59" s="10"/>
      <c r="K59" s="10"/>
      <c r="L59" s="9"/>
      <c r="M59" s="9"/>
      <c r="N59" s="9"/>
      <c r="O59" s="9"/>
    </row>
    <row r="60" spans="1:15" ht="15" x14ac:dyDescent="0.25">
      <c r="A60"/>
      <c r="B60"/>
      <c r="C60"/>
      <c r="D60"/>
      <c r="E60"/>
      <c r="F60"/>
      <c r="G60"/>
      <c r="H60"/>
      <c r="I60" s="10"/>
      <c r="J60" s="10"/>
      <c r="K60" s="10"/>
      <c r="L60" s="9"/>
      <c r="M60" s="9"/>
      <c r="N60" s="9"/>
      <c r="O60" s="9"/>
    </row>
    <row r="61" spans="1:15" ht="15" x14ac:dyDescent="0.25">
      <c r="A61"/>
      <c r="B61"/>
      <c r="C61"/>
      <c r="D61"/>
      <c r="E61"/>
      <c r="F61"/>
      <c r="G61"/>
      <c r="H61"/>
      <c r="I61" s="10"/>
      <c r="J61" s="10"/>
      <c r="K61" s="10"/>
      <c r="L61" s="9"/>
      <c r="M61" s="9"/>
      <c r="N61" s="9"/>
      <c r="O61" s="9"/>
    </row>
    <row r="62" spans="1:15" ht="15" x14ac:dyDescent="0.25">
      <c r="A62"/>
      <c r="B62"/>
      <c r="C62"/>
      <c r="D62"/>
      <c r="E62"/>
      <c r="F62"/>
      <c r="G62"/>
      <c r="H62"/>
      <c r="I62" s="10"/>
      <c r="J62" s="10"/>
      <c r="K62" s="10"/>
      <c r="L62" s="9"/>
      <c r="M62" s="9"/>
      <c r="N62" s="9"/>
      <c r="O62" s="9"/>
    </row>
    <row r="63" spans="1:15" ht="15" x14ac:dyDescent="0.25">
      <c r="A63"/>
      <c r="B63"/>
      <c r="C63"/>
      <c r="D63"/>
      <c r="E63"/>
      <c r="F63"/>
      <c r="G63"/>
      <c r="H63"/>
      <c r="I63" s="10"/>
      <c r="J63" s="10"/>
      <c r="K63" s="10"/>
      <c r="L63" s="9"/>
      <c r="M63" s="9"/>
      <c r="N63" s="9"/>
      <c r="O63" s="9"/>
    </row>
    <row r="64" spans="1:15" ht="15" x14ac:dyDescent="0.25">
      <c r="A64"/>
      <c r="B64"/>
      <c r="C64"/>
      <c r="D64"/>
      <c r="E64"/>
      <c r="F64"/>
      <c r="G64"/>
      <c r="H64"/>
      <c r="I64" s="10"/>
      <c r="J64" s="10"/>
      <c r="K64" s="10"/>
      <c r="L64" s="9"/>
      <c r="M64" s="9"/>
      <c r="N64" s="9"/>
      <c r="O64" s="9"/>
    </row>
    <row r="65" spans="1:15" ht="15" x14ac:dyDescent="0.25">
      <c r="A65"/>
      <c r="B65"/>
      <c r="C65"/>
      <c r="D65"/>
      <c r="E65"/>
      <c r="F65"/>
      <c r="G65"/>
      <c r="H65"/>
      <c r="I65" s="10"/>
      <c r="J65" s="10"/>
      <c r="K65" s="10"/>
      <c r="L65" s="9"/>
      <c r="M65" s="9"/>
      <c r="N65" s="9"/>
      <c r="O65" s="9"/>
    </row>
    <row r="66" spans="1:15" ht="15" x14ac:dyDescent="0.25">
      <c r="A66"/>
      <c r="B66"/>
      <c r="C66"/>
      <c r="D66"/>
      <c r="E66"/>
      <c r="F66"/>
      <c r="G66"/>
      <c r="H66"/>
      <c r="I66" s="10"/>
      <c r="J66" s="10"/>
      <c r="K66" s="10"/>
      <c r="L66" s="9"/>
      <c r="M66" s="9"/>
      <c r="N66" s="9"/>
      <c r="O66" s="9"/>
    </row>
    <row r="67" spans="1:15" ht="15" x14ac:dyDescent="0.25">
      <c r="A67"/>
      <c r="B67"/>
      <c r="C67"/>
      <c r="D67"/>
      <c r="E67"/>
      <c r="F67"/>
      <c r="G67"/>
      <c r="H67"/>
      <c r="I67" s="10"/>
      <c r="J67" s="10"/>
      <c r="K67" s="10"/>
      <c r="L67" s="9"/>
      <c r="M67" s="9"/>
      <c r="N67" s="9"/>
      <c r="O67" s="9"/>
    </row>
    <row r="68" spans="1:15" ht="15" x14ac:dyDescent="0.25">
      <c r="A68"/>
      <c r="B68"/>
      <c r="C68"/>
      <c r="D68"/>
      <c r="E68"/>
      <c r="F68"/>
      <c r="G68"/>
      <c r="H68"/>
      <c r="I68" s="10"/>
      <c r="J68" s="10"/>
      <c r="K68" s="10"/>
      <c r="L68" s="9"/>
      <c r="M68" s="9"/>
      <c r="N68" s="9"/>
      <c r="O68" s="9"/>
    </row>
    <row r="69" spans="1:15" ht="15" x14ac:dyDescent="0.25">
      <c r="A69"/>
      <c r="B69"/>
      <c r="C69"/>
      <c r="D69"/>
      <c r="E69"/>
      <c r="F69"/>
      <c r="G69"/>
      <c r="H69"/>
      <c r="I69" s="10"/>
      <c r="J69" s="10"/>
      <c r="K69" s="10"/>
      <c r="L69" s="9"/>
      <c r="M69" s="9"/>
      <c r="N69" s="9"/>
      <c r="O69" s="9"/>
    </row>
    <row r="70" spans="1:15" ht="15" x14ac:dyDescent="0.25">
      <c r="A70"/>
      <c r="B70"/>
      <c r="C70"/>
      <c r="D70"/>
      <c r="E70"/>
      <c r="F70"/>
      <c r="G70"/>
      <c r="H70"/>
      <c r="I70" s="10"/>
      <c r="J70" s="10"/>
      <c r="K70" s="10"/>
      <c r="L70" s="9"/>
      <c r="M70" s="9"/>
      <c r="N70" s="9"/>
      <c r="O70" s="9"/>
    </row>
    <row r="71" spans="1:15" ht="15" x14ac:dyDescent="0.25">
      <c r="A71"/>
      <c r="B71"/>
      <c r="C71"/>
      <c r="D71"/>
      <c r="E71"/>
      <c r="F71"/>
      <c r="G71"/>
      <c r="H71"/>
      <c r="I71" s="10"/>
      <c r="J71" s="10"/>
      <c r="K71" s="10"/>
      <c r="L71" s="9"/>
      <c r="M71" s="9"/>
      <c r="N71" s="9"/>
      <c r="O71" s="9"/>
    </row>
    <row r="72" spans="1:15" ht="15" x14ac:dyDescent="0.25">
      <c r="A72"/>
      <c r="B72"/>
      <c r="C72"/>
      <c r="D72"/>
      <c r="E72"/>
      <c r="F72"/>
      <c r="G72"/>
      <c r="H72"/>
      <c r="I72" s="10"/>
      <c r="J72" s="10"/>
      <c r="K72" s="10"/>
      <c r="L72" s="9"/>
      <c r="M72" s="9"/>
      <c r="N72" s="9"/>
      <c r="O72" s="9"/>
    </row>
    <row r="73" spans="1:15" ht="15" x14ac:dyDescent="0.25">
      <c r="A73"/>
      <c r="B73"/>
      <c r="C73"/>
      <c r="D73"/>
      <c r="E73"/>
      <c r="F73"/>
      <c r="G73"/>
      <c r="H73"/>
      <c r="I73" s="10"/>
      <c r="J73" s="10"/>
      <c r="K73" s="10"/>
      <c r="L73" s="9"/>
      <c r="M73" s="9"/>
      <c r="N73" s="9"/>
      <c r="O73" s="9"/>
    </row>
    <row r="74" spans="1:15" ht="15" x14ac:dyDescent="0.25">
      <c r="A74"/>
      <c r="B74"/>
      <c r="C74"/>
      <c r="D74"/>
      <c r="E74"/>
      <c r="F74"/>
      <c r="G74"/>
      <c r="H74"/>
      <c r="I74" s="10"/>
      <c r="J74" s="10"/>
      <c r="K74" s="10"/>
      <c r="L74" s="9"/>
      <c r="M74" s="9"/>
      <c r="N74" s="9"/>
      <c r="O74" s="9"/>
    </row>
    <row r="75" spans="1:15" ht="15" x14ac:dyDescent="0.25">
      <c r="A75"/>
      <c r="B75"/>
      <c r="C75"/>
      <c r="D75"/>
      <c r="E75"/>
      <c r="F75"/>
      <c r="G75"/>
      <c r="H75"/>
      <c r="I75" s="10"/>
      <c r="J75" s="10"/>
      <c r="K75" s="10"/>
      <c r="L75" s="9"/>
      <c r="M75" s="9"/>
      <c r="N75" s="9"/>
      <c r="O75" s="9"/>
    </row>
    <row r="76" spans="1:15" x14ac:dyDescent="0.2">
      <c r="A76" s="91"/>
      <c r="B76" s="10"/>
      <c r="C76" s="10"/>
      <c r="D76" s="10"/>
      <c r="E76" s="10"/>
      <c r="F76" s="10"/>
      <c r="G76" s="10"/>
      <c r="H76" s="10"/>
      <c r="I76" s="10"/>
      <c r="J76" s="10"/>
      <c r="K76" s="10"/>
      <c r="L76" s="9"/>
      <c r="M76" s="9"/>
      <c r="N76" s="9"/>
      <c r="O76" s="9"/>
    </row>
    <row r="77" spans="1:15" x14ac:dyDescent="0.2">
      <c r="A77" s="91"/>
      <c r="B77" s="10"/>
      <c r="C77" s="10"/>
      <c r="D77" s="10"/>
      <c r="E77" s="10"/>
      <c r="F77" s="10"/>
      <c r="G77" s="10"/>
      <c r="H77" s="10"/>
      <c r="I77" s="10"/>
      <c r="J77" s="10"/>
      <c r="K77" s="10"/>
      <c r="L77" s="9"/>
      <c r="M77" s="9"/>
      <c r="N77" s="9"/>
      <c r="O77" s="9"/>
    </row>
    <row r="78" spans="1:15" x14ac:dyDescent="0.2">
      <c r="A78" s="91"/>
      <c r="B78" s="10"/>
      <c r="C78" s="10"/>
      <c r="D78" s="10"/>
      <c r="E78" s="10"/>
      <c r="F78" s="10"/>
      <c r="G78" s="10"/>
      <c r="H78" s="10"/>
      <c r="I78" s="10"/>
      <c r="J78" s="10"/>
      <c r="K78" s="10"/>
      <c r="L78" s="9"/>
      <c r="M78" s="9"/>
      <c r="N78" s="9"/>
      <c r="O78" s="9"/>
    </row>
    <row r="79" spans="1:15" x14ac:dyDescent="0.2">
      <c r="A79" s="9"/>
      <c r="B79" s="10"/>
      <c r="C79" s="10"/>
      <c r="D79" s="10"/>
      <c r="E79" s="10"/>
      <c r="F79" s="10"/>
      <c r="G79" s="10"/>
      <c r="H79" s="10"/>
      <c r="I79" s="10"/>
      <c r="J79" s="10"/>
      <c r="K79" s="10"/>
      <c r="L79" s="9"/>
      <c r="M79" s="9"/>
      <c r="N79" s="9"/>
      <c r="O79" s="9"/>
    </row>
    <row r="80" spans="1:15" x14ac:dyDescent="0.2">
      <c r="A80" s="9"/>
      <c r="B80" s="10"/>
      <c r="C80" s="10"/>
      <c r="D80" s="10"/>
      <c r="E80" s="10"/>
      <c r="F80" s="10"/>
      <c r="G80" s="10"/>
      <c r="H80" s="10"/>
      <c r="I80" s="10"/>
      <c r="J80" s="10"/>
      <c r="K80" s="10"/>
      <c r="L80" s="9"/>
      <c r="M80" s="9"/>
      <c r="N80" s="9"/>
      <c r="O80" s="9"/>
    </row>
    <row r="81" spans="1:15" x14ac:dyDescent="0.2">
      <c r="A81" s="9"/>
      <c r="B81" s="10"/>
      <c r="C81" s="10"/>
      <c r="D81" s="10"/>
      <c r="E81" s="10"/>
      <c r="F81" s="10"/>
      <c r="G81" s="10"/>
      <c r="H81" s="10"/>
      <c r="I81" s="10"/>
      <c r="J81" s="10"/>
      <c r="K81" s="10"/>
      <c r="L81" s="9"/>
      <c r="M81" s="9"/>
      <c r="N81" s="9"/>
      <c r="O81" s="9"/>
    </row>
    <row r="82" spans="1:15" x14ac:dyDescent="0.2">
      <c r="A82" s="9"/>
      <c r="B82" s="10"/>
      <c r="C82" s="10"/>
      <c r="D82" s="10"/>
      <c r="E82" s="10"/>
      <c r="F82" s="10"/>
      <c r="G82" s="10"/>
      <c r="H82" s="10"/>
      <c r="I82" s="10"/>
      <c r="J82" s="10"/>
      <c r="K82" s="10"/>
      <c r="L82" s="9"/>
      <c r="M82" s="9"/>
      <c r="N82" s="9"/>
      <c r="O82" s="9"/>
    </row>
    <row r="83" spans="1:15" x14ac:dyDescent="0.2">
      <c r="A83" s="9"/>
      <c r="B83" s="10"/>
      <c r="C83" s="10"/>
      <c r="D83" s="10"/>
      <c r="E83" s="10"/>
      <c r="F83" s="10"/>
      <c r="G83" s="10"/>
      <c r="H83" s="10"/>
      <c r="I83" s="10"/>
      <c r="J83" s="10"/>
      <c r="K83" s="10"/>
      <c r="L83" s="9"/>
      <c r="M83" s="9"/>
      <c r="N83" s="9"/>
      <c r="O83" s="9"/>
    </row>
    <row r="84" spans="1:15" x14ac:dyDescent="0.2">
      <c r="A84" s="9"/>
      <c r="B84" s="9"/>
      <c r="C84" s="9"/>
      <c r="D84" s="9"/>
      <c r="E84" s="9"/>
      <c r="F84" s="9"/>
      <c r="G84" s="9"/>
      <c r="H84" s="9"/>
      <c r="I84" s="9"/>
      <c r="J84" s="9"/>
      <c r="K84" s="9"/>
      <c r="L84" s="9"/>
      <c r="M84" s="9"/>
      <c r="N84" s="9"/>
      <c r="O84" s="9"/>
    </row>
    <row r="85" spans="1:15" x14ac:dyDescent="0.2">
      <c r="A85" s="9"/>
      <c r="B85" s="9"/>
      <c r="C85" s="9"/>
      <c r="D85" s="9"/>
      <c r="E85" s="9"/>
      <c r="F85" s="9"/>
      <c r="G85" s="9"/>
      <c r="H85" s="9"/>
      <c r="I85" s="9"/>
      <c r="J85" s="9"/>
      <c r="K85" s="9"/>
      <c r="L85" s="9"/>
      <c r="M85" s="9"/>
      <c r="N85" s="9"/>
      <c r="O85" s="9"/>
    </row>
    <row r="86" spans="1:15" x14ac:dyDescent="0.2">
      <c r="A86" s="9"/>
      <c r="B86" s="9"/>
      <c r="C86" s="9"/>
      <c r="D86" s="9"/>
      <c r="E86" s="9"/>
      <c r="F86" s="9"/>
      <c r="G86" s="9"/>
      <c r="H86" s="9"/>
      <c r="I86" s="9"/>
      <c r="J86" s="9"/>
      <c r="K86" s="9"/>
      <c r="L86" s="9"/>
      <c r="M86" s="9"/>
      <c r="N86" s="9"/>
      <c r="O86" s="9"/>
    </row>
    <row r="87" spans="1:15" x14ac:dyDescent="0.2">
      <c r="A87" s="9"/>
      <c r="B87" s="9"/>
      <c r="C87" s="9"/>
      <c r="D87" s="9"/>
      <c r="E87" s="9"/>
      <c r="F87" s="9"/>
      <c r="G87" s="9"/>
      <c r="H87" s="9"/>
      <c r="I87" s="9"/>
      <c r="J87" s="9"/>
      <c r="K87" s="9"/>
      <c r="L87" s="9"/>
      <c r="M87" s="9"/>
      <c r="N87" s="9"/>
      <c r="O87" s="9"/>
    </row>
    <row r="88" spans="1:15" x14ac:dyDescent="0.2">
      <c r="A88" s="9"/>
      <c r="B88" s="9"/>
      <c r="C88" s="9"/>
      <c r="D88" s="9"/>
      <c r="E88" s="9"/>
      <c r="F88" s="9"/>
      <c r="G88" s="9"/>
      <c r="H88" s="9"/>
      <c r="I88" s="9"/>
      <c r="J88" s="9"/>
      <c r="K88" s="9"/>
      <c r="L88" s="9"/>
      <c r="M88" s="9"/>
      <c r="N88" s="9"/>
      <c r="O88" s="9"/>
    </row>
    <row r="89" spans="1:15" x14ac:dyDescent="0.2">
      <c r="A89" s="9"/>
      <c r="B89" s="9"/>
      <c r="C89" s="9"/>
      <c r="D89" s="9"/>
      <c r="E89" s="9"/>
      <c r="F89" s="9"/>
      <c r="G89" s="9"/>
      <c r="H89" s="9"/>
      <c r="I89" s="9"/>
      <c r="J89" s="9"/>
      <c r="K89" s="9"/>
      <c r="L89" s="9"/>
      <c r="M89" s="9"/>
      <c r="N89" s="9"/>
      <c r="O89" s="9"/>
    </row>
    <row r="90" spans="1:15" x14ac:dyDescent="0.2">
      <c r="A90" s="9"/>
      <c r="B90" s="9"/>
      <c r="C90" s="9"/>
      <c r="D90" s="9"/>
      <c r="E90" s="9"/>
      <c r="F90" s="9"/>
      <c r="G90" s="9"/>
      <c r="H90" s="9"/>
      <c r="I90" s="9"/>
      <c r="J90" s="9"/>
      <c r="K90" s="9"/>
      <c r="L90" s="9"/>
      <c r="M90" s="9"/>
      <c r="N90" s="9"/>
      <c r="O90" s="9"/>
    </row>
    <row r="91" spans="1:15" x14ac:dyDescent="0.2">
      <c r="A91" s="9"/>
      <c r="B91" s="9"/>
      <c r="C91" s="9"/>
      <c r="D91" s="9"/>
      <c r="E91" s="9"/>
      <c r="F91" s="9"/>
      <c r="G91" s="9"/>
      <c r="H91" s="9"/>
      <c r="I91" s="9"/>
      <c r="J91" s="9"/>
      <c r="K91" s="9"/>
      <c r="L91" s="9"/>
      <c r="M91" s="9"/>
      <c r="N91" s="9"/>
      <c r="O91" s="9"/>
    </row>
    <row r="92" spans="1:15" x14ac:dyDescent="0.2">
      <c r="A92" s="9"/>
      <c r="B92" s="9"/>
      <c r="C92" s="9"/>
      <c r="D92" s="9"/>
      <c r="E92" s="9"/>
      <c r="F92" s="9"/>
      <c r="G92" s="9"/>
      <c r="H92" s="9"/>
      <c r="I92" s="9"/>
      <c r="J92" s="9"/>
      <c r="K92" s="9"/>
      <c r="L92" s="9"/>
      <c r="M92" s="9"/>
      <c r="N92" s="9"/>
      <c r="O92" s="9"/>
    </row>
    <row r="93" spans="1:15" x14ac:dyDescent="0.2">
      <c r="A93" s="9"/>
      <c r="B93" s="9"/>
      <c r="C93" s="9"/>
      <c r="D93" s="9"/>
      <c r="E93" s="9"/>
      <c r="F93" s="9"/>
      <c r="G93" s="9"/>
      <c r="H93" s="9"/>
      <c r="I93" s="9"/>
      <c r="J93" s="9"/>
      <c r="K93" s="9"/>
      <c r="L93" s="9"/>
      <c r="M93" s="9"/>
      <c r="N93" s="9"/>
      <c r="O93" s="9"/>
    </row>
    <row r="94" spans="1:15" x14ac:dyDescent="0.2">
      <c r="A94" s="9"/>
      <c r="B94" s="9"/>
      <c r="C94" s="9"/>
      <c r="D94" s="9"/>
      <c r="E94" s="9"/>
      <c r="F94" s="9"/>
      <c r="G94" s="9"/>
      <c r="H94" s="9"/>
      <c r="I94" s="9"/>
      <c r="J94" s="9"/>
      <c r="K94" s="9"/>
      <c r="L94" s="9"/>
      <c r="M94" s="9"/>
      <c r="N94" s="9"/>
      <c r="O94" s="9"/>
    </row>
    <row r="95" spans="1:15" x14ac:dyDescent="0.2">
      <c r="A95" s="9"/>
      <c r="B95" s="9"/>
      <c r="C95" s="9"/>
      <c r="D95" s="9"/>
      <c r="E95" s="9"/>
      <c r="F95" s="9"/>
      <c r="G95" s="9"/>
      <c r="H95" s="9"/>
      <c r="I95" s="9"/>
      <c r="J95" s="9"/>
      <c r="K95" s="9"/>
      <c r="L95" s="9"/>
      <c r="M95" s="9"/>
      <c r="N95" s="9"/>
      <c r="O95" s="9"/>
    </row>
    <row r="96" spans="1:15" x14ac:dyDescent="0.2">
      <c r="A96" s="9"/>
      <c r="B96" s="9"/>
      <c r="C96" s="9"/>
      <c r="D96" s="9"/>
      <c r="E96" s="9"/>
      <c r="F96" s="9"/>
      <c r="G96" s="9"/>
      <c r="H96" s="9"/>
      <c r="I96" s="9"/>
      <c r="J96" s="9"/>
      <c r="K96" s="9"/>
      <c r="L96" s="9"/>
      <c r="M96" s="9"/>
      <c r="N96" s="9"/>
      <c r="O96" s="9"/>
    </row>
    <row r="97" spans="1:15" x14ac:dyDescent="0.2">
      <c r="A97" s="9"/>
      <c r="B97" s="9"/>
      <c r="C97" s="9"/>
      <c r="D97" s="9"/>
      <c r="E97" s="9"/>
      <c r="F97" s="9"/>
      <c r="G97" s="9"/>
      <c r="H97" s="9"/>
      <c r="I97" s="9"/>
      <c r="J97" s="9"/>
      <c r="K97" s="9"/>
      <c r="L97" s="9"/>
      <c r="M97" s="9"/>
      <c r="N97" s="9"/>
      <c r="O97" s="9"/>
    </row>
    <row r="98" spans="1:15" x14ac:dyDescent="0.2">
      <c r="A98" s="9"/>
      <c r="B98" s="9"/>
      <c r="C98" s="9"/>
      <c r="D98" s="9"/>
      <c r="E98" s="9"/>
      <c r="F98" s="9"/>
      <c r="G98" s="9"/>
      <c r="H98" s="9"/>
      <c r="I98" s="9"/>
      <c r="J98" s="9"/>
      <c r="K98" s="9"/>
      <c r="L98" s="9"/>
      <c r="M98" s="9"/>
      <c r="N98" s="9"/>
      <c r="O98" s="9"/>
    </row>
    <row r="99" spans="1:15" x14ac:dyDescent="0.2">
      <c r="A99" s="9"/>
      <c r="B99" s="9"/>
      <c r="C99" s="9"/>
      <c r="D99" s="9"/>
      <c r="E99" s="9"/>
      <c r="F99" s="9"/>
      <c r="G99" s="9"/>
      <c r="H99" s="9"/>
      <c r="I99" s="9"/>
      <c r="J99" s="9"/>
      <c r="K99" s="9"/>
      <c r="L99" s="9"/>
      <c r="M99" s="9"/>
      <c r="N99" s="9"/>
      <c r="O99" s="9"/>
    </row>
    <row r="100" spans="1:15" x14ac:dyDescent="0.2">
      <c r="A100" s="9"/>
      <c r="B100" s="9"/>
      <c r="C100" s="9"/>
      <c r="D100" s="9"/>
      <c r="E100" s="9"/>
      <c r="F100" s="9"/>
      <c r="G100" s="9"/>
      <c r="H100" s="9"/>
      <c r="I100" s="9"/>
      <c r="J100" s="9"/>
      <c r="K100" s="9"/>
      <c r="L100" s="9"/>
      <c r="M100" s="9"/>
      <c r="N100" s="9"/>
      <c r="O100" s="9"/>
    </row>
    <row r="101" spans="1:15" x14ac:dyDescent="0.2">
      <c r="A101" s="9"/>
      <c r="B101" s="9"/>
      <c r="C101" s="9"/>
      <c r="D101" s="9"/>
      <c r="E101" s="9"/>
      <c r="F101" s="9"/>
      <c r="G101" s="9"/>
      <c r="H101" s="9"/>
      <c r="I101" s="9"/>
      <c r="J101" s="9"/>
      <c r="K101" s="9"/>
      <c r="L101" s="9"/>
      <c r="M101" s="9"/>
      <c r="N101" s="9"/>
      <c r="O101" s="9"/>
    </row>
    <row r="102" spans="1:15" x14ac:dyDescent="0.2">
      <c r="A102" s="9"/>
      <c r="B102" s="9"/>
      <c r="C102" s="9"/>
      <c r="D102" s="9"/>
      <c r="E102" s="9"/>
      <c r="F102" s="9"/>
      <c r="G102" s="9"/>
      <c r="H102" s="9"/>
      <c r="I102" s="9"/>
      <c r="J102" s="9"/>
      <c r="K102" s="9"/>
      <c r="L102" s="9"/>
      <c r="M102" s="9"/>
      <c r="N102" s="9"/>
      <c r="O102" s="9"/>
    </row>
    <row r="103" spans="1:15" x14ac:dyDescent="0.2">
      <c r="A103" s="9"/>
      <c r="B103" s="9"/>
      <c r="C103" s="9"/>
      <c r="D103" s="9"/>
      <c r="E103" s="9"/>
      <c r="F103" s="9"/>
      <c r="G103" s="9"/>
      <c r="H103" s="9"/>
      <c r="I103" s="9"/>
      <c r="J103" s="9"/>
      <c r="K103" s="9"/>
      <c r="L103" s="9"/>
      <c r="M103" s="9"/>
      <c r="N103" s="9"/>
      <c r="O103" s="9"/>
    </row>
    <row r="104" spans="1:15" x14ac:dyDescent="0.2">
      <c r="A104" s="9"/>
      <c r="B104" s="9"/>
      <c r="C104" s="9"/>
      <c r="D104" s="9"/>
      <c r="E104" s="9"/>
      <c r="F104" s="9"/>
      <c r="G104" s="9"/>
      <c r="H104" s="9"/>
      <c r="I104" s="9"/>
      <c r="J104" s="9"/>
      <c r="K104" s="9"/>
      <c r="L104" s="9"/>
      <c r="M104" s="9"/>
      <c r="N104" s="9"/>
      <c r="O104" s="9"/>
    </row>
    <row r="105" spans="1:15" x14ac:dyDescent="0.2">
      <c r="A105" s="9"/>
      <c r="B105" s="9"/>
      <c r="C105" s="9"/>
      <c r="D105" s="9"/>
      <c r="E105" s="9"/>
      <c r="F105" s="9"/>
      <c r="G105" s="9"/>
      <c r="H105" s="9"/>
      <c r="I105" s="9"/>
      <c r="J105" s="9"/>
      <c r="K105" s="9"/>
      <c r="L105" s="9"/>
      <c r="M105" s="9"/>
      <c r="N105" s="9"/>
      <c r="O105" s="9"/>
    </row>
    <row r="106" spans="1:15" x14ac:dyDescent="0.2">
      <c r="A106" s="9"/>
      <c r="B106" s="9"/>
      <c r="C106" s="9"/>
      <c r="D106" s="9"/>
      <c r="E106" s="9"/>
      <c r="F106" s="9"/>
      <c r="G106" s="9"/>
      <c r="H106" s="9"/>
      <c r="I106" s="9"/>
      <c r="J106" s="9"/>
      <c r="K106" s="9"/>
      <c r="L106" s="9"/>
      <c r="M106" s="9"/>
      <c r="N106" s="9"/>
      <c r="O106" s="9"/>
    </row>
    <row r="107" spans="1:15" x14ac:dyDescent="0.2">
      <c r="A107" s="9"/>
      <c r="B107" s="9"/>
      <c r="C107" s="9"/>
      <c r="D107" s="9"/>
      <c r="E107" s="9"/>
      <c r="F107" s="9"/>
      <c r="G107" s="9"/>
      <c r="H107" s="9"/>
      <c r="I107" s="9"/>
      <c r="J107" s="9"/>
      <c r="K107" s="9"/>
      <c r="L107" s="9"/>
      <c r="M107" s="9"/>
      <c r="N107" s="9"/>
      <c r="O107" s="9"/>
    </row>
    <row r="108" spans="1:15" x14ac:dyDescent="0.2">
      <c r="A108" s="9"/>
      <c r="B108" s="9"/>
      <c r="C108" s="9"/>
      <c r="D108" s="9"/>
      <c r="E108" s="9"/>
      <c r="F108" s="9"/>
      <c r="G108" s="9"/>
      <c r="H108" s="9"/>
      <c r="I108" s="9"/>
      <c r="J108" s="9"/>
      <c r="K108" s="9"/>
      <c r="L108" s="9"/>
      <c r="M108" s="9"/>
      <c r="N108" s="9"/>
      <c r="O108" s="9"/>
    </row>
    <row r="109" spans="1:15" x14ac:dyDescent="0.2">
      <c r="A109" s="9"/>
      <c r="B109" s="9"/>
      <c r="C109" s="9"/>
      <c r="D109" s="9"/>
      <c r="E109" s="9"/>
      <c r="F109" s="9"/>
      <c r="G109" s="9"/>
      <c r="H109" s="9"/>
      <c r="I109" s="9"/>
      <c r="J109" s="9"/>
      <c r="K109" s="9"/>
      <c r="L109" s="9"/>
      <c r="M109" s="9"/>
      <c r="N109" s="9"/>
      <c r="O109" s="9"/>
    </row>
    <row r="110" spans="1:15" x14ac:dyDescent="0.2">
      <c r="A110" s="9"/>
      <c r="B110" s="9"/>
      <c r="C110" s="9"/>
      <c r="D110" s="9"/>
      <c r="E110" s="9"/>
      <c r="F110" s="9"/>
      <c r="G110" s="9"/>
      <c r="H110" s="9"/>
      <c r="I110" s="9"/>
      <c r="J110" s="9"/>
      <c r="K110" s="9"/>
      <c r="L110" s="9"/>
      <c r="M110" s="9"/>
      <c r="N110" s="9"/>
      <c r="O110" s="9"/>
    </row>
    <row r="111" spans="1:15" x14ac:dyDescent="0.2">
      <c r="A111" s="9"/>
      <c r="B111" s="9"/>
      <c r="C111" s="9"/>
      <c r="D111" s="9"/>
      <c r="E111" s="9"/>
      <c r="F111" s="9"/>
      <c r="G111" s="9"/>
      <c r="H111" s="9"/>
      <c r="I111" s="9"/>
      <c r="J111" s="9"/>
      <c r="K111" s="9"/>
      <c r="L111" s="9"/>
      <c r="M111" s="9"/>
      <c r="N111" s="9"/>
      <c r="O111" s="9"/>
    </row>
    <row r="112" spans="1:15" x14ac:dyDescent="0.2">
      <c r="A112" s="9"/>
      <c r="B112" s="9"/>
      <c r="C112" s="9"/>
      <c r="D112" s="9"/>
      <c r="E112" s="9"/>
      <c r="F112" s="9"/>
      <c r="G112" s="9"/>
      <c r="H112" s="9"/>
      <c r="I112" s="9"/>
      <c r="J112" s="9"/>
      <c r="K112" s="9"/>
      <c r="L112" s="9"/>
      <c r="M112" s="9"/>
      <c r="N112" s="9"/>
      <c r="O112" s="9"/>
    </row>
    <row r="113" spans="1:15" x14ac:dyDescent="0.2">
      <c r="A113" s="9"/>
      <c r="B113" s="9"/>
      <c r="C113" s="9"/>
      <c r="D113" s="9"/>
      <c r="E113" s="9"/>
      <c r="F113" s="9"/>
      <c r="G113" s="9"/>
      <c r="H113" s="9"/>
      <c r="I113" s="9"/>
      <c r="J113" s="9"/>
      <c r="K113" s="9"/>
      <c r="L113" s="9"/>
      <c r="M113" s="9"/>
      <c r="N113" s="9"/>
      <c r="O113" s="9"/>
    </row>
    <row r="114" spans="1:15" x14ac:dyDescent="0.2">
      <c r="A114" s="9"/>
      <c r="B114" s="9"/>
      <c r="C114" s="9"/>
      <c r="D114" s="9"/>
      <c r="E114" s="9"/>
      <c r="F114" s="9"/>
      <c r="G114" s="9"/>
      <c r="H114" s="9"/>
      <c r="I114" s="9"/>
      <c r="J114" s="9"/>
      <c r="K114" s="9"/>
      <c r="L114" s="9"/>
      <c r="M114" s="9"/>
      <c r="N114" s="9"/>
      <c r="O114" s="9"/>
    </row>
    <row r="115" spans="1:15" x14ac:dyDescent="0.2">
      <c r="A115" s="9"/>
      <c r="B115" s="9"/>
      <c r="C115" s="9"/>
      <c r="D115" s="9"/>
      <c r="E115" s="9"/>
      <c r="F115" s="9"/>
      <c r="G115" s="9"/>
      <c r="H115" s="9"/>
      <c r="I115" s="9"/>
      <c r="J115" s="9"/>
      <c r="K115" s="9"/>
      <c r="L115" s="9"/>
      <c r="M115" s="9"/>
      <c r="N115" s="9"/>
      <c r="O115" s="9"/>
    </row>
    <row r="116" spans="1:15" x14ac:dyDescent="0.2">
      <c r="A116" s="9"/>
      <c r="B116" s="9"/>
      <c r="C116" s="9"/>
      <c r="D116" s="9"/>
      <c r="E116" s="9"/>
      <c r="F116" s="9"/>
      <c r="G116" s="9"/>
      <c r="H116" s="9"/>
      <c r="I116" s="9"/>
      <c r="J116" s="9"/>
      <c r="K116" s="9"/>
      <c r="L116" s="9"/>
      <c r="M116" s="9"/>
      <c r="N116" s="9"/>
      <c r="O116" s="9"/>
    </row>
  </sheetData>
  <customSheetViews>
    <customSheetView guid="{A7CAF2C5-39F9-42DB-8D54-87F1C45428C1}" showPageBreaks="1" printArea="1" topLeftCell="A25">
      <selection activeCell="M30" sqref="M30"/>
      <pageMargins left="0.4" right="0.17" top="0.75" bottom="0.75" header="0.3" footer="0.3"/>
      <pageSetup paperSize="5" orientation="portrait" r:id="rId1"/>
    </customSheetView>
    <customSheetView guid="{D5D9EAF4-7BA9-49E3-BE1A-B3C48A27549A}" showPageBreaks="1" printArea="1" topLeftCell="A25">
      <selection activeCell="M30" sqref="M30"/>
      <pageMargins left="0.4" right="0.17" top="0.75" bottom="0.75" header="0.3" footer="0.3"/>
      <pageSetup paperSize="5" orientation="portrait" r:id="rId2"/>
    </customSheetView>
    <customSheetView guid="{E6060216-00C8-46FF-98E3-81B4F8C2F5D4}">
      <pane xSplit="1" ySplit="6" topLeftCell="B31" activePane="bottomRight" state="frozen"/>
      <selection pane="bottomRight" activeCell="M30" sqref="M30"/>
      <pageMargins left="0.4" right="0.17" top="0.75" bottom="0.75" header="0.3" footer="0.3"/>
      <pageSetup paperSize="5" orientation="portrait" r:id="rId3"/>
    </customSheetView>
    <customSheetView guid="{DFD43025-E9E3-4843-AC2B-F650B990DBED}">
      <pane xSplit="1" ySplit="6" topLeftCell="B31" activePane="bottomRight" state="frozen"/>
      <selection pane="bottomRight" activeCell="M30" sqref="M30"/>
      <pageMargins left="0.4" right="0.17" top="0.75" bottom="0.75" header="0.3" footer="0.3"/>
      <pageSetup paperSize="5" orientation="portrait" r:id="rId4"/>
    </customSheetView>
    <customSheetView guid="{7E99A118-CF9C-4DA4-93C3-66837DF09715}">
      <selection activeCell="K15" sqref="K15"/>
      <pageMargins left="0.4" right="0.17" top="0.75" bottom="0.75" header="0.3" footer="0.3"/>
      <pageSetup paperSize="5" orientation="portrait" r:id="rId5"/>
    </customSheetView>
    <customSheetView guid="{F84C4122-9287-413C-B343-7D23815E91BD}">
      <pane xSplit="1" ySplit="6" topLeftCell="B31" activePane="bottomRight" state="frozen"/>
      <selection pane="bottomRight" activeCell="M30" sqref="M30"/>
      <pageMargins left="0.4" right="0.17" top="0.75" bottom="0.75" header="0.3" footer="0.3"/>
      <pageSetup paperSize="5" orientation="portrait" r:id="rId6"/>
    </customSheetView>
    <customSheetView guid="{7D0DA75E-CE30-4207-8E0D-B057D58B8072}" showPageBreaks="1" printArea="1">
      <pane xSplit="1" ySplit="6" topLeftCell="B25" activePane="bottomRight" state="frozen"/>
      <selection pane="bottomRight" activeCell="A36" sqref="A36:XFD36"/>
      <pageMargins left="0.7" right="0.7" top="0.75" bottom="0.75" header="0.3" footer="0.3"/>
      <pageSetup paperSize="9" orientation="landscape" r:id="rId7"/>
    </customSheetView>
    <customSheetView guid="{CF5A155D-0946-463C-A625-7E288FCAB939}" showPageBreaks="1" printArea="1">
      <pane xSplit="1" ySplit="6" topLeftCell="B7" activePane="bottomRight" state="frozen"/>
      <selection pane="bottomRight" activeCell="E26" sqref="E26"/>
      <pageMargins left="0.7" right="0.7" top="0.75" bottom="0.75" header="0.3" footer="0.3"/>
      <pageSetup paperSize="9" orientation="landscape" r:id="rId8"/>
    </customSheetView>
  </customSheetViews>
  <mergeCells count="7">
    <mergeCell ref="A1:K1"/>
    <mergeCell ref="A2:K2"/>
    <mergeCell ref="A3:K3"/>
    <mergeCell ref="A5:A6"/>
    <mergeCell ref="A43:K43"/>
    <mergeCell ref="G5:G6"/>
    <mergeCell ref="K5:K6"/>
  </mergeCells>
  <pageMargins left="0.7" right="0.7" top="0.75" bottom="0.75" header="0.3" footer="0.3"/>
  <pageSetup paperSize="9" orientation="landscape"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abSelected="1" zoomScaleNormal="100" workbookViewId="0">
      <pane xSplit="1" ySplit="7" topLeftCell="B8" activePane="bottomRight" state="frozen"/>
      <selection pane="topRight" activeCell="B1" sqref="B1"/>
      <selection pane="bottomLeft" activeCell="A8" sqref="A8"/>
      <selection pane="bottomRight" activeCell="C36" sqref="C36"/>
    </sheetView>
  </sheetViews>
  <sheetFormatPr defaultRowHeight="15" x14ac:dyDescent="0.25"/>
  <cols>
    <col min="1" max="1" width="10.5703125" style="236" customWidth="1"/>
    <col min="2" max="9" width="12.7109375" style="236" customWidth="1"/>
    <col min="10" max="10" width="13.7109375" style="236" customWidth="1"/>
    <col min="11" max="14" width="12.7109375" style="236" customWidth="1"/>
    <col min="15" max="21" width="9.140625" style="236" hidden="1" customWidth="1"/>
    <col min="22" max="22" width="9.140625" style="236" customWidth="1"/>
    <col min="23" max="16384" width="9.140625" style="236"/>
  </cols>
  <sheetData>
    <row r="1" spans="1:22" x14ac:dyDescent="0.25">
      <c r="A1" s="309" t="s">
        <v>110</v>
      </c>
      <c r="B1" s="309"/>
      <c r="C1" s="309"/>
      <c r="D1" s="309"/>
      <c r="E1" s="309"/>
      <c r="F1" s="309"/>
      <c r="G1" s="309"/>
      <c r="H1" s="309"/>
      <c r="I1" s="309"/>
      <c r="J1" s="309"/>
      <c r="K1" s="309"/>
      <c r="L1" s="309"/>
      <c r="M1" s="309"/>
      <c r="N1" s="309"/>
    </row>
    <row r="2" spans="1:22" x14ac:dyDescent="0.25">
      <c r="A2" s="310" t="s">
        <v>240</v>
      </c>
      <c r="B2" s="310"/>
      <c r="C2" s="310"/>
      <c r="D2" s="310"/>
      <c r="E2" s="310"/>
      <c r="F2" s="310"/>
      <c r="G2" s="310"/>
      <c r="H2" s="310"/>
      <c r="I2" s="310"/>
      <c r="J2" s="310"/>
      <c r="K2" s="310"/>
      <c r="L2" s="310"/>
      <c r="M2" s="310"/>
      <c r="N2" s="310"/>
    </row>
    <row r="3" spans="1:22" x14ac:dyDescent="0.25">
      <c r="A3" s="309" t="s">
        <v>69</v>
      </c>
      <c r="B3" s="309"/>
      <c r="C3" s="309"/>
      <c r="D3" s="309"/>
      <c r="E3" s="309"/>
      <c r="F3" s="309"/>
      <c r="G3" s="309"/>
      <c r="H3" s="309"/>
      <c r="I3" s="309"/>
      <c r="J3" s="309"/>
      <c r="K3" s="309"/>
      <c r="L3" s="309"/>
      <c r="M3" s="309"/>
      <c r="N3" s="309"/>
    </row>
    <row r="4" spans="1:22" x14ac:dyDescent="0.25">
      <c r="A4" s="237"/>
      <c r="B4" s="237"/>
      <c r="C4" s="237"/>
      <c r="D4" s="237"/>
      <c r="E4" s="237"/>
      <c r="F4" s="237"/>
      <c r="G4" s="237"/>
      <c r="H4" s="237"/>
      <c r="I4" s="237"/>
      <c r="J4" s="237"/>
      <c r="K4" s="237"/>
      <c r="L4" s="237"/>
      <c r="M4" s="237"/>
      <c r="N4" s="237"/>
    </row>
    <row r="5" spans="1:22" x14ac:dyDescent="0.25">
      <c r="A5" s="311" t="s">
        <v>22</v>
      </c>
      <c r="B5" s="315" t="s">
        <v>111</v>
      </c>
      <c r="C5" s="316"/>
      <c r="D5" s="316"/>
      <c r="E5" s="316"/>
      <c r="F5" s="316"/>
      <c r="G5" s="316"/>
      <c r="H5" s="317"/>
      <c r="I5" s="312" t="s">
        <v>112</v>
      </c>
      <c r="J5" s="313"/>
      <c r="K5" s="313"/>
      <c r="L5" s="313"/>
      <c r="M5" s="313"/>
      <c r="N5" s="314"/>
    </row>
    <row r="6" spans="1:22" ht="12" customHeight="1" x14ac:dyDescent="0.25">
      <c r="A6" s="311"/>
      <c r="B6" s="318" t="s">
        <v>113</v>
      </c>
      <c r="C6" s="307" t="s">
        <v>97</v>
      </c>
      <c r="D6" s="308"/>
      <c r="E6" s="318" t="s">
        <v>116</v>
      </c>
      <c r="F6" s="318" t="s">
        <v>117</v>
      </c>
      <c r="G6" s="318" t="s">
        <v>118</v>
      </c>
      <c r="H6" s="318" t="s">
        <v>119</v>
      </c>
      <c r="I6" s="238"/>
      <c r="J6" s="239" t="s">
        <v>94</v>
      </c>
      <c r="K6" s="238"/>
      <c r="L6" s="305" t="s">
        <v>121</v>
      </c>
      <c r="M6" s="305" t="s">
        <v>122</v>
      </c>
      <c r="N6" s="305" t="s">
        <v>123</v>
      </c>
    </row>
    <row r="7" spans="1:22" ht="29.25" customHeight="1" x14ac:dyDescent="0.25">
      <c r="A7" s="311"/>
      <c r="B7" s="319"/>
      <c r="C7" s="240" t="s">
        <v>114</v>
      </c>
      <c r="D7" s="240" t="s">
        <v>115</v>
      </c>
      <c r="E7" s="319"/>
      <c r="F7" s="319"/>
      <c r="G7" s="319"/>
      <c r="H7" s="319"/>
      <c r="I7" s="81" t="s">
        <v>113</v>
      </c>
      <c r="J7" s="81" t="s">
        <v>116</v>
      </c>
      <c r="K7" s="81" t="s">
        <v>120</v>
      </c>
      <c r="L7" s="306"/>
      <c r="M7" s="306"/>
      <c r="N7" s="306"/>
    </row>
    <row r="8" spans="1:22" x14ac:dyDescent="0.25">
      <c r="A8" s="241">
        <v>1991</v>
      </c>
      <c r="B8" s="242">
        <v>336.9</v>
      </c>
      <c r="C8" s="243">
        <v>1.4304299999999999E-2</v>
      </c>
      <c r="D8" s="244">
        <v>2</v>
      </c>
      <c r="E8" s="244">
        <v>391</v>
      </c>
      <c r="F8" s="245">
        <v>-54.057645700000002</v>
      </c>
      <c r="G8" s="246">
        <v>3.2</v>
      </c>
      <c r="H8" s="245">
        <v>-50.857645699999999</v>
      </c>
      <c r="I8" s="245">
        <v>76.114570000000001</v>
      </c>
      <c r="J8" s="247">
        <v>64.440700000000007</v>
      </c>
      <c r="K8" s="245">
        <v>11.673869999999994</v>
      </c>
      <c r="L8" s="245">
        <v>416.21456999999998</v>
      </c>
      <c r="M8" s="245">
        <v>455.44069999999999</v>
      </c>
      <c r="N8" s="245">
        <v>-39.226130000000012</v>
      </c>
    </row>
    <row r="9" spans="1:22" x14ac:dyDescent="0.25">
      <c r="A9" s="248">
        <v>1992</v>
      </c>
      <c r="B9" s="249">
        <v>203.7</v>
      </c>
      <c r="C9" s="250">
        <v>1.375E-2</v>
      </c>
      <c r="D9" s="183">
        <v>0.3</v>
      </c>
      <c r="E9" s="183">
        <v>291</v>
      </c>
      <c r="F9" s="54">
        <v>-87.240350000000007</v>
      </c>
      <c r="G9" s="251">
        <v>3.4</v>
      </c>
      <c r="H9" s="54">
        <v>-83.840350000000001</v>
      </c>
      <c r="I9" s="54">
        <v>69.246200000000002</v>
      </c>
      <c r="J9" s="60">
        <v>61.580829999999999</v>
      </c>
      <c r="K9" s="54">
        <v>7.6653700000000029</v>
      </c>
      <c r="L9" s="54">
        <v>276.34620000000001</v>
      </c>
      <c r="M9" s="54">
        <v>352.58082999999999</v>
      </c>
      <c r="N9" s="54">
        <v>-76.234629999999981</v>
      </c>
    </row>
    <row r="10" spans="1:22" x14ac:dyDescent="0.25">
      <c r="A10" s="248">
        <v>1993</v>
      </c>
      <c r="B10" s="249">
        <v>229.4</v>
      </c>
      <c r="C10" s="250">
        <v>1.2362040000000001E-2</v>
      </c>
      <c r="D10" s="183">
        <v>0.3</v>
      </c>
      <c r="E10" s="183">
        <v>157.5</v>
      </c>
      <c r="F10" s="54">
        <v>71.928052040000011</v>
      </c>
      <c r="G10" s="251">
        <v>2.6</v>
      </c>
      <c r="H10" s="54">
        <v>74.528052040000006</v>
      </c>
      <c r="I10" s="54">
        <v>214.2441</v>
      </c>
      <c r="J10" s="60">
        <v>82.190610000000007</v>
      </c>
      <c r="K10" s="54">
        <v>132.05349000000001</v>
      </c>
      <c r="L10" s="54">
        <v>446.2441</v>
      </c>
      <c r="M10" s="54">
        <v>239.69060999999999</v>
      </c>
      <c r="N10" s="54">
        <v>206.55349000000001</v>
      </c>
    </row>
    <row r="11" spans="1:22" x14ac:dyDescent="0.25">
      <c r="A11" s="248">
        <v>1994</v>
      </c>
      <c r="B11" s="249">
        <v>351.8</v>
      </c>
      <c r="C11" s="250">
        <v>1.33284305E-2</v>
      </c>
      <c r="D11" s="183">
        <v>0.1</v>
      </c>
      <c r="E11" s="183">
        <v>92.5</v>
      </c>
      <c r="F11" s="54">
        <v>259.31082843049995</v>
      </c>
      <c r="G11" s="251">
        <v>2.6</v>
      </c>
      <c r="H11" s="54">
        <v>261.91082843049998</v>
      </c>
      <c r="I11" s="54">
        <v>324.49520000000001</v>
      </c>
      <c r="J11" s="60">
        <v>71.867679999999993</v>
      </c>
      <c r="K11" s="54">
        <v>252.62752</v>
      </c>
      <c r="L11" s="54">
        <v>678.89520000000005</v>
      </c>
      <c r="M11" s="54">
        <v>164.36768000000001</v>
      </c>
      <c r="N11" s="54">
        <v>514.5275200000001</v>
      </c>
      <c r="V11" s="252"/>
    </row>
    <row r="12" spans="1:22" x14ac:dyDescent="0.25">
      <c r="A12" s="248">
        <v>1995</v>
      </c>
      <c r="B12" s="249">
        <v>349.5</v>
      </c>
      <c r="C12" s="250">
        <v>1.6925175139999998E-2</v>
      </c>
      <c r="D12" s="183">
        <v>0.2</v>
      </c>
      <c r="E12" s="183">
        <v>56</v>
      </c>
      <c r="F12" s="54">
        <v>293.39999999999998</v>
      </c>
      <c r="G12" s="251">
        <v>2.6</v>
      </c>
      <c r="H12" s="54">
        <v>296</v>
      </c>
      <c r="I12" s="54">
        <v>300.23129999999998</v>
      </c>
      <c r="J12" s="60">
        <v>136.06739999999999</v>
      </c>
      <c r="K12" s="54">
        <v>164.16389999999998</v>
      </c>
      <c r="L12" s="54">
        <v>652.33130000000006</v>
      </c>
      <c r="M12" s="54">
        <v>192.06739999999999</v>
      </c>
      <c r="N12" s="54">
        <v>460.26390000000004</v>
      </c>
      <c r="V12" s="252"/>
    </row>
    <row r="13" spans="1:22" x14ac:dyDescent="0.25">
      <c r="A13" s="248">
        <v>1996</v>
      </c>
      <c r="B13" s="249">
        <v>543.4</v>
      </c>
      <c r="C13" s="250">
        <v>2.1322070879999998E-2</v>
      </c>
      <c r="D13" s="183">
        <v>0</v>
      </c>
      <c r="E13" s="183">
        <v>36.700000000000003</v>
      </c>
      <c r="F13" s="54">
        <v>506.8</v>
      </c>
      <c r="G13" s="251">
        <v>2.2999999999999998</v>
      </c>
      <c r="H13" s="54">
        <v>509.1</v>
      </c>
      <c r="I13" s="54">
        <v>391.41989999999998</v>
      </c>
      <c r="J13" s="60">
        <v>199.91409999999999</v>
      </c>
      <c r="K13" s="54">
        <v>191.50579999999999</v>
      </c>
      <c r="L13" s="54">
        <v>937.11989999999992</v>
      </c>
      <c r="M13" s="54">
        <v>236.61410000000001</v>
      </c>
      <c r="N13" s="54">
        <v>700.50579999999991</v>
      </c>
      <c r="V13" s="252"/>
    </row>
    <row r="14" spans="1:22" x14ac:dyDescent="0.25">
      <c r="A14" s="248">
        <v>1997</v>
      </c>
      <c r="B14" s="249">
        <v>702.9</v>
      </c>
      <c r="C14" s="250">
        <v>2.0006678999999999E-2</v>
      </c>
      <c r="D14" s="183">
        <v>0.1</v>
      </c>
      <c r="E14" s="183">
        <v>21.3</v>
      </c>
      <c r="F14" s="54">
        <v>681.5</v>
      </c>
      <c r="G14" s="251">
        <v>3.3</v>
      </c>
      <c r="H14" s="54">
        <v>684.8</v>
      </c>
      <c r="I14" s="54">
        <v>414.05079999999998</v>
      </c>
      <c r="J14" s="60">
        <v>244.59719999999999</v>
      </c>
      <c r="K14" s="54">
        <v>169.45359999999999</v>
      </c>
      <c r="L14" s="54">
        <v>1120.2507999999998</v>
      </c>
      <c r="M14" s="54">
        <v>265.8972</v>
      </c>
      <c r="N14" s="54">
        <v>854.3535999999998</v>
      </c>
      <c r="V14" s="252"/>
    </row>
    <row r="15" spans="1:22" x14ac:dyDescent="0.25">
      <c r="A15" s="248">
        <v>1998</v>
      </c>
      <c r="B15" s="249">
        <v>779.4</v>
      </c>
      <c r="C15" s="250">
        <v>2.2543968330000001E-2</v>
      </c>
      <c r="D15" s="183">
        <v>0.1</v>
      </c>
      <c r="E15" s="183">
        <v>17.5</v>
      </c>
      <c r="F15" s="54">
        <v>761.90894396832994</v>
      </c>
      <c r="G15" s="251">
        <v>3.6</v>
      </c>
      <c r="H15" s="54">
        <v>765.50894396832996</v>
      </c>
      <c r="I15" s="54">
        <v>401.51190000000003</v>
      </c>
      <c r="J15" s="60">
        <v>182.20410000000001</v>
      </c>
      <c r="K15" s="54">
        <v>219.30780000000001</v>
      </c>
      <c r="L15" s="54">
        <v>1184.5119</v>
      </c>
      <c r="M15" s="54">
        <v>199.70410000000001</v>
      </c>
      <c r="N15" s="54">
        <v>984.80779999999993</v>
      </c>
      <c r="V15" s="252"/>
    </row>
    <row r="16" spans="1:22" x14ac:dyDescent="0.25">
      <c r="A16" s="248">
        <v>1999</v>
      </c>
      <c r="B16" s="249">
        <v>964</v>
      </c>
      <c r="C16" s="250">
        <v>2.197525761E-2</v>
      </c>
      <c r="D16" s="183">
        <v>0</v>
      </c>
      <c r="E16" s="183">
        <v>17.8</v>
      </c>
      <c r="F16" s="54">
        <v>946.21257525760996</v>
      </c>
      <c r="G16" s="251">
        <v>3.6</v>
      </c>
      <c r="H16" s="54">
        <v>949.81257525761009</v>
      </c>
      <c r="I16" s="54">
        <v>422.32150000000001</v>
      </c>
      <c r="J16" s="60">
        <v>276.6979</v>
      </c>
      <c r="K16" s="54">
        <v>145.62360000000001</v>
      </c>
      <c r="L16" s="54">
        <v>1389.9214999999999</v>
      </c>
      <c r="M16" s="54">
        <v>294.49790000000002</v>
      </c>
      <c r="N16" s="54">
        <v>1095.4235999999999</v>
      </c>
      <c r="O16" s="252">
        <f>H16+E16</f>
        <v>967.61257525761005</v>
      </c>
      <c r="P16" s="236">
        <f>[1]Sheet1!B110</f>
        <v>963.9586181640625</v>
      </c>
      <c r="Q16" s="236">
        <f>[1]Sheet1!C110</f>
        <v>0</v>
      </c>
      <c r="R16" s="236">
        <f>P16-Q16</f>
        <v>963.9586181640625</v>
      </c>
      <c r="S16" s="236">
        <f>[1]Sheet1!F110</f>
        <v>3.6096000671386719</v>
      </c>
      <c r="T16" s="236">
        <f>R16+S16</f>
        <v>967.56821823120117</v>
      </c>
      <c r="U16" s="252">
        <f>O16-T16</f>
        <v>4.4357026408874844E-2</v>
      </c>
      <c r="V16" s="252"/>
    </row>
    <row r="17" spans="1:22" x14ac:dyDescent="0.25">
      <c r="A17" s="248">
        <v>2000</v>
      </c>
      <c r="B17" s="249">
        <v>1339.3</v>
      </c>
      <c r="C17" s="250">
        <v>2.086089201E-2</v>
      </c>
      <c r="D17" s="183">
        <v>0.1</v>
      </c>
      <c r="E17" s="183">
        <v>17.5</v>
      </c>
      <c r="F17" s="54">
        <v>1321.8</v>
      </c>
      <c r="G17" s="251">
        <v>0.1</v>
      </c>
      <c r="H17" s="54">
        <v>1321.9</v>
      </c>
      <c r="I17" s="54">
        <v>504.19080000000002</v>
      </c>
      <c r="J17" s="60">
        <v>272.47019999999998</v>
      </c>
      <c r="K17" s="54">
        <v>231.72060000000005</v>
      </c>
      <c r="L17" s="54">
        <v>1843.5907999999999</v>
      </c>
      <c r="M17" s="54">
        <v>289.97019999999998</v>
      </c>
      <c r="N17" s="54">
        <v>1553.6206</v>
      </c>
      <c r="O17" s="252">
        <f t="shared" ref="O17:O22" si="0">H17+E17</f>
        <v>1339.4</v>
      </c>
      <c r="P17" s="236">
        <f>[1]Sheet1!B122</f>
        <v>1405.3499755859375</v>
      </c>
      <c r="Q17" s="236">
        <f>[1]Sheet1!C122</f>
        <v>66.099999999999994</v>
      </c>
      <c r="R17" s="236">
        <f t="shared" ref="R17:R22" si="1">P17-Q17</f>
        <v>1339.2499755859376</v>
      </c>
      <c r="S17" s="236">
        <f>[1]Sheet1!F122</f>
        <v>0.11217625439167023</v>
      </c>
      <c r="T17" s="236">
        <f t="shared" ref="T17:T22" si="2">R17+S17</f>
        <v>1339.3621518403293</v>
      </c>
      <c r="U17" s="252">
        <f t="shared" ref="U17:U22" si="3">O17-T17</f>
        <v>3.7848159670829773E-2</v>
      </c>
      <c r="V17" s="252"/>
    </row>
    <row r="18" spans="1:22" x14ac:dyDescent="0.25">
      <c r="A18" s="248">
        <v>2001</v>
      </c>
      <c r="B18" s="249">
        <v>1743</v>
      </c>
      <c r="C18" s="250">
        <v>30.872843004029999</v>
      </c>
      <c r="D18" s="183">
        <v>0.2</v>
      </c>
      <c r="E18" s="183">
        <v>17.5</v>
      </c>
      <c r="F18" s="54">
        <v>1725.5</v>
      </c>
      <c r="G18" s="251">
        <v>0.1</v>
      </c>
      <c r="H18" s="54">
        <v>1725.6</v>
      </c>
      <c r="I18" s="54">
        <v>579.18600000000004</v>
      </c>
      <c r="J18" s="60">
        <v>604.58860000000004</v>
      </c>
      <c r="K18" s="54">
        <v>-25.402600000000007</v>
      </c>
      <c r="L18" s="54">
        <v>2322.2860000000001</v>
      </c>
      <c r="M18" s="54">
        <v>622.08860000000004</v>
      </c>
      <c r="N18" s="54">
        <v>1700.1974</v>
      </c>
      <c r="O18" s="252">
        <f t="shared" si="0"/>
        <v>1743.1</v>
      </c>
      <c r="P18" s="236">
        <f>[1]Sheet1!B134</f>
        <v>1875.9266357421875</v>
      </c>
      <c r="Q18" s="236">
        <f>[1]Sheet1!C134</f>
        <v>163.80000000000001</v>
      </c>
      <c r="R18" s="236">
        <f t="shared" si="1"/>
        <v>1712.1266357421875</v>
      </c>
      <c r="S18" s="236">
        <f>[1]Sheet1!F134</f>
        <v>0.11283920705318451</v>
      </c>
      <c r="T18" s="236">
        <f t="shared" si="2"/>
        <v>1712.2394749492407</v>
      </c>
      <c r="U18" s="252">
        <f t="shared" si="3"/>
        <v>30.860525050759179</v>
      </c>
      <c r="V18" s="252"/>
    </row>
    <row r="19" spans="1:22" x14ac:dyDescent="0.25">
      <c r="A19" s="248">
        <v>2002</v>
      </c>
      <c r="B19" s="249">
        <v>1863.8000000000002</v>
      </c>
      <c r="C19" s="250">
        <v>103.82111927472</v>
      </c>
      <c r="D19" s="183">
        <v>0.4</v>
      </c>
      <c r="E19" s="183">
        <v>16.2</v>
      </c>
      <c r="F19" s="54">
        <v>1847.6000000000001</v>
      </c>
      <c r="G19" s="251">
        <v>0.1</v>
      </c>
      <c r="H19" s="54">
        <v>1847.7</v>
      </c>
      <c r="I19" s="54">
        <v>670.39790000000005</v>
      </c>
      <c r="J19" s="60">
        <v>616.45579999999995</v>
      </c>
      <c r="K19" s="54">
        <v>53.942100000000096</v>
      </c>
      <c r="L19" s="54">
        <v>2534.2979</v>
      </c>
      <c r="M19" s="54">
        <v>632.6558</v>
      </c>
      <c r="N19" s="54">
        <v>1901.6421</v>
      </c>
      <c r="O19" s="252">
        <f t="shared" si="0"/>
        <v>1863.9</v>
      </c>
      <c r="P19" s="236">
        <f>[1]Sheet1!B146</f>
        <v>1923.4803466796875</v>
      </c>
      <c r="Q19" s="236">
        <f>[1]Sheet1!C146</f>
        <v>163.5</v>
      </c>
      <c r="R19" s="236">
        <f t="shared" si="1"/>
        <v>1759.9803466796875</v>
      </c>
      <c r="S19" s="236">
        <f>[1]Sheet1!F146</f>
        <v>0.11208400875329971</v>
      </c>
      <c r="T19" s="236">
        <f t="shared" si="2"/>
        <v>1760.0924306884408</v>
      </c>
      <c r="U19" s="252">
        <f t="shared" si="3"/>
        <v>103.80756931155929</v>
      </c>
      <c r="V19" s="252"/>
    </row>
    <row r="20" spans="1:22" x14ac:dyDescent="0.25">
      <c r="A20" s="248">
        <v>2003</v>
      </c>
      <c r="B20" s="249">
        <v>2199.7999999999997</v>
      </c>
      <c r="C20" s="250">
        <v>192.16633880590001</v>
      </c>
      <c r="D20" s="183">
        <v>1.1000000000000001</v>
      </c>
      <c r="E20" s="183">
        <v>16.2</v>
      </c>
      <c r="F20" s="54">
        <v>2183.6</v>
      </c>
      <c r="G20" s="251">
        <v>0.1</v>
      </c>
      <c r="H20" s="54">
        <v>2183.6999999999998</v>
      </c>
      <c r="I20" s="54">
        <v>1002.229</v>
      </c>
      <c r="J20" s="60">
        <v>1042.1559999999999</v>
      </c>
      <c r="K20" s="54">
        <v>-39.926999999999907</v>
      </c>
      <c r="L20" s="54">
        <v>3202.1289999999999</v>
      </c>
      <c r="M20" s="54">
        <v>1058.356</v>
      </c>
      <c r="N20" s="54">
        <v>2143.7730000000001</v>
      </c>
      <c r="O20" s="252">
        <f t="shared" si="0"/>
        <v>2199.8999999999996</v>
      </c>
      <c r="P20" s="236">
        <f>[1]Sheet1!B158</f>
        <v>2257.93359375</v>
      </c>
      <c r="Q20" s="236">
        <f>[1]Sheet1!C158</f>
        <v>250.3</v>
      </c>
      <c r="R20" s="236">
        <f t="shared" si="1"/>
        <v>2007.63359375</v>
      </c>
      <c r="S20" s="236">
        <f>[1]Sheet1!F158</f>
        <v>0.1125153973698616</v>
      </c>
      <c r="T20" s="236">
        <f t="shared" si="2"/>
        <v>2007.7461091473699</v>
      </c>
      <c r="U20" s="252">
        <f t="shared" si="3"/>
        <v>192.15389085262973</v>
      </c>
      <c r="V20" s="252"/>
    </row>
    <row r="21" spans="1:22" x14ac:dyDescent="0.25">
      <c r="A21" s="248">
        <v>2004</v>
      </c>
      <c r="B21" s="249">
        <v>2711.5</v>
      </c>
      <c r="C21" s="250">
        <v>172.52254531139999</v>
      </c>
      <c r="D21" s="183">
        <v>1.9</v>
      </c>
      <c r="E21" s="183">
        <v>16.2</v>
      </c>
      <c r="F21" s="54">
        <v>2695.3</v>
      </c>
      <c r="G21" s="251">
        <v>0.1</v>
      </c>
      <c r="H21" s="54">
        <v>2695.4</v>
      </c>
      <c r="I21" s="54">
        <v>1262.04</v>
      </c>
      <c r="J21" s="60">
        <v>740.45899999999995</v>
      </c>
      <c r="K21" s="54">
        <v>521.58100000000002</v>
      </c>
      <c r="L21" s="54">
        <v>3973.64</v>
      </c>
      <c r="M21" s="54">
        <v>756.65899999999999</v>
      </c>
      <c r="N21" s="54">
        <v>3216.9809999999998</v>
      </c>
      <c r="O21" s="252">
        <f t="shared" si="0"/>
        <v>2711.6</v>
      </c>
      <c r="P21" s="236">
        <f>[1]Sheet1!B170</f>
        <v>2992.8759765625</v>
      </c>
      <c r="Q21" s="236">
        <f>[1]Sheet1!C170</f>
        <v>453.9</v>
      </c>
      <c r="R21" s="236">
        <f t="shared" si="1"/>
        <v>2538.9759765624999</v>
      </c>
      <c r="S21" s="236">
        <f>[1]Sheet1!F170</f>
        <v>0.11203142255544662</v>
      </c>
      <c r="T21" s="236">
        <f t="shared" si="2"/>
        <v>2539.0880079850554</v>
      </c>
      <c r="U21" s="252">
        <f t="shared" si="3"/>
        <v>172.51199201494455</v>
      </c>
      <c r="V21" s="252"/>
    </row>
    <row r="22" spans="1:22" x14ac:dyDescent="0.25">
      <c r="A22" s="248">
        <v>2005</v>
      </c>
      <c r="B22" s="249">
        <v>3988</v>
      </c>
      <c r="C22" s="250">
        <v>71.321670679359997</v>
      </c>
      <c r="D22" s="183">
        <v>1.6</v>
      </c>
      <c r="E22" s="183">
        <v>16.100000000000001</v>
      </c>
      <c r="F22" s="54">
        <v>3971.9</v>
      </c>
      <c r="G22" s="251">
        <v>0.1</v>
      </c>
      <c r="H22" s="54">
        <v>3972</v>
      </c>
      <c r="I22" s="54">
        <v>1407.1969999999999</v>
      </c>
      <c r="J22" s="60">
        <v>1151.6389999999999</v>
      </c>
      <c r="K22" s="54">
        <v>255.55799999999999</v>
      </c>
      <c r="L22" s="54">
        <v>5395.2969999999996</v>
      </c>
      <c r="M22" s="54">
        <v>1167.7389999999998</v>
      </c>
      <c r="N22" s="54">
        <v>4227.558</v>
      </c>
      <c r="O22" s="252">
        <f t="shared" si="0"/>
        <v>3988.1</v>
      </c>
      <c r="P22" s="236">
        <f>[1]Sheet1!B182</f>
        <v>4787.43896484375</v>
      </c>
      <c r="Q22" s="236">
        <f>[1]Sheet1!C182</f>
        <v>870.8</v>
      </c>
      <c r="R22" s="236">
        <f t="shared" si="1"/>
        <v>3916.6389648437498</v>
      </c>
      <c r="S22" s="236">
        <f>[1]Sheet1!F182</f>
        <v>0.11185710877180099</v>
      </c>
      <c r="T22" s="236">
        <f t="shared" si="2"/>
        <v>3916.7508219525216</v>
      </c>
      <c r="U22" s="252">
        <f t="shared" si="3"/>
        <v>71.34917804747829</v>
      </c>
      <c r="V22" s="252"/>
    </row>
    <row r="23" spans="1:22" x14ac:dyDescent="0.25">
      <c r="A23" s="248">
        <v>2006</v>
      </c>
      <c r="B23" s="249">
        <v>5185.6409790703874</v>
      </c>
      <c r="C23" s="250">
        <v>51.763467411200004</v>
      </c>
      <c r="D23" s="183">
        <v>1.2</v>
      </c>
      <c r="E23" s="183">
        <v>16.100000000000001</v>
      </c>
      <c r="F23" s="54">
        <v>5169.540979070387</v>
      </c>
      <c r="G23" s="251">
        <v>0.1</v>
      </c>
      <c r="H23" s="54">
        <v>5169.6409790703901</v>
      </c>
      <c r="I23" s="54">
        <v>1945.8320000000001</v>
      </c>
      <c r="J23" s="60">
        <v>948.76559999999995</v>
      </c>
      <c r="K23" s="54">
        <v>997.06640000000016</v>
      </c>
      <c r="L23" s="54">
        <v>7131.5729790703881</v>
      </c>
      <c r="M23" s="54">
        <v>964.86559999999997</v>
      </c>
      <c r="N23" s="54">
        <v>6166.707379070388</v>
      </c>
      <c r="V23" s="252"/>
    </row>
    <row r="24" spans="1:22" x14ac:dyDescent="0.25">
      <c r="A24" s="248">
        <v>2007</v>
      </c>
      <c r="B24" s="249">
        <v>6708.8517647302633</v>
      </c>
      <c r="C24" s="250">
        <v>35.444557684906719</v>
      </c>
      <c r="D24" s="183">
        <v>0.9</v>
      </c>
      <c r="E24" s="183">
        <v>14.8</v>
      </c>
      <c r="F24" s="54">
        <v>6694.0517647302631</v>
      </c>
      <c r="G24" s="251">
        <v>0.1</v>
      </c>
      <c r="H24" s="54">
        <v>6694.1517647302635</v>
      </c>
      <c r="I24" s="54">
        <v>1959.675</v>
      </c>
      <c r="J24" s="60">
        <v>1069.5429999999999</v>
      </c>
      <c r="K24" s="54">
        <v>890.13200000000006</v>
      </c>
      <c r="L24" s="54">
        <v>8668.6267647302629</v>
      </c>
      <c r="M24" s="54">
        <v>1084.3429999999998</v>
      </c>
      <c r="N24" s="54">
        <v>7584.2837647302631</v>
      </c>
      <c r="V24" s="252"/>
    </row>
    <row r="25" spans="1:22" x14ac:dyDescent="0.25">
      <c r="A25" s="248">
        <v>2008</v>
      </c>
      <c r="B25" s="249">
        <v>9441.3601787171247</v>
      </c>
      <c r="C25" s="250">
        <v>61.117473468126654</v>
      </c>
      <c r="D25" s="183">
        <v>1.1000000000000001</v>
      </c>
      <c r="E25" s="183">
        <v>16.100000000000001</v>
      </c>
      <c r="F25" s="54">
        <v>9425.2601787171243</v>
      </c>
      <c r="G25" s="251">
        <v>0.1</v>
      </c>
      <c r="H25" s="54">
        <v>9425.3601787171247</v>
      </c>
      <c r="I25" s="54">
        <v>2203.502</v>
      </c>
      <c r="J25" s="60">
        <v>953.25570000000005</v>
      </c>
      <c r="K25" s="54">
        <v>1250.2462999999998</v>
      </c>
      <c r="L25" s="54">
        <v>11644.962178717125</v>
      </c>
      <c r="M25" s="54">
        <v>969.35570000000007</v>
      </c>
      <c r="N25" s="54">
        <v>10675.606478717125</v>
      </c>
      <c r="V25" s="252"/>
    </row>
    <row r="26" spans="1:22" x14ac:dyDescent="0.25">
      <c r="A26" s="248">
        <v>2009</v>
      </c>
      <c r="B26" s="249">
        <v>8745.9271162452496</v>
      </c>
      <c r="C26" s="250">
        <v>94.421522802109124</v>
      </c>
      <c r="D26" s="183">
        <v>421.4</v>
      </c>
      <c r="E26" s="183">
        <v>0</v>
      </c>
      <c r="F26" s="54">
        <v>8745.9271162452496</v>
      </c>
      <c r="G26" s="251">
        <v>0.1</v>
      </c>
      <c r="H26" s="54">
        <v>8746.02711624525</v>
      </c>
      <c r="I26" s="54">
        <v>2739.3119999999999</v>
      </c>
      <c r="J26" s="60">
        <v>787.30769999999995</v>
      </c>
      <c r="K26" s="54">
        <v>1952.0043000000001</v>
      </c>
      <c r="L26" s="54">
        <v>11485.33911624525</v>
      </c>
      <c r="M26" s="54">
        <v>787.30769999999995</v>
      </c>
      <c r="N26" s="54">
        <v>10698.031416245251</v>
      </c>
    </row>
    <row r="27" spans="1:22" x14ac:dyDescent="0.25">
      <c r="A27" s="248">
        <v>2010</v>
      </c>
      <c r="B27" s="249">
        <v>9181.0752800494884</v>
      </c>
      <c r="C27" s="250">
        <v>111.23592817881345</v>
      </c>
      <c r="D27" s="183">
        <v>424.3</v>
      </c>
      <c r="E27" s="183">
        <v>0</v>
      </c>
      <c r="F27" s="54">
        <v>9181.0752800494884</v>
      </c>
      <c r="G27" s="251">
        <v>0.2</v>
      </c>
      <c r="H27" s="54">
        <v>9181.2752800494891</v>
      </c>
      <c r="I27" s="54">
        <v>2188.6320000000001</v>
      </c>
      <c r="J27" s="60">
        <v>730.55290000000002</v>
      </c>
      <c r="K27" s="54">
        <v>1458.0790999999999</v>
      </c>
      <c r="L27" s="54">
        <v>11369.907280049489</v>
      </c>
      <c r="M27" s="54">
        <v>730.55290000000002</v>
      </c>
      <c r="N27" s="54">
        <v>10639.354380049488</v>
      </c>
    </row>
    <row r="28" spans="1:22" x14ac:dyDescent="0.25">
      <c r="A28" s="248">
        <v>2011</v>
      </c>
      <c r="B28" s="249">
        <v>9982.5479734829241</v>
      </c>
      <c r="C28" s="250">
        <v>160.17428154805</v>
      </c>
      <c r="D28" s="183">
        <v>423.2</v>
      </c>
      <c r="E28" s="183">
        <v>0</v>
      </c>
      <c r="F28" s="54">
        <v>9982.5479734829241</v>
      </c>
      <c r="G28" s="251">
        <v>0.3</v>
      </c>
      <c r="H28" s="54">
        <v>9982.8479734829234</v>
      </c>
      <c r="I28" s="54">
        <v>2490.8919999999998</v>
      </c>
      <c r="J28" s="60">
        <v>723.04250000000002</v>
      </c>
      <c r="K28" s="54">
        <v>1767.8494999999998</v>
      </c>
      <c r="L28" s="54">
        <v>12473.739973482923</v>
      </c>
      <c r="M28" s="54">
        <v>723.04250000000002</v>
      </c>
      <c r="N28" s="54">
        <v>11750.697473482924</v>
      </c>
    </row>
    <row r="29" spans="1:22" x14ac:dyDescent="0.25">
      <c r="A29" s="248">
        <v>2012</v>
      </c>
      <c r="B29" s="249">
        <v>9370.2873321825791</v>
      </c>
      <c r="C29" s="250">
        <v>170.03219070684</v>
      </c>
      <c r="D29" s="183">
        <v>423.6</v>
      </c>
      <c r="E29" s="183">
        <v>0</v>
      </c>
      <c r="F29" s="54">
        <v>9370.2873321825791</v>
      </c>
      <c r="G29" s="251">
        <v>0.4</v>
      </c>
      <c r="H29" s="54">
        <v>9370.6873321825788</v>
      </c>
      <c r="I29" s="54">
        <v>3050.7759999999998</v>
      </c>
      <c r="J29" s="60">
        <v>614.16610000000003</v>
      </c>
      <c r="K29" s="54">
        <v>2436.6098999999999</v>
      </c>
      <c r="L29" s="54">
        <v>12421.463332182579</v>
      </c>
      <c r="M29" s="54">
        <v>614.16610000000003</v>
      </c>
      <c r="N29" s="54">
        <v>11807.297232182578</v>
      </c>
    </row>
    <row r="30" spans="1:22" x14ac:dyDescent="0.25">
      <c r="A30" s="248">
        <v>2013</v>
      </c>
      <c r="B30" s="249">
        <v>10175.881143186019</v>
      </c>
      <c r="C30" s="250">
        <v>188.85293658000001</v>
      </c>
      <c r="D30" s="183">
        <v>423.8</v>
      </c>
      <c r="E30" s="183">
        <v>0</v>
      </c>
      <c r="F30" s="54">
        <v>10175.881143186019</v>
      </c>
      <c r="G30" s="251">
        <v>0</v>
      </c>
      <c r="H30" s="54">
        <v>10175.881143186019</v>
      </c>
      <c r="I30" s="54">
        <v>3087.3429999999998</v>
      </c>
      <c r="J30" s="60">
        <v>745.21630000000005</v>
      </c>
      <c r="K30" s="54">
        <v>2342.1266999999998</v>
      </c>
      <c r="L30" s="54">
        <v>13263.22414318602</v>
      </c>
      <c r="M30" s="54">
        <v>745.21630000000005</v>
      </c>
      <c r="N30" s="54">
        <v>12518.00784318602</v>
      </c>
    </row>
    <row r="31" spans="1:22" x14ac:dyDescent="0.25">
      <c r="A31" s="248">
        <v>2014</v>
      </c>
      <c r="B31" s="249">
        <v>11496.948819671516</v>
      </c>
      <c r="C31" s="250">
        <v>180.56776483537001</v>
      </c>
      <c r="D31" s="183">
        <v>403.9</v>
      </c>
      <c r="E31" s="183">
        <v>0</v>
      </c>
      <c r="F31" s="54">
        <v>11496.948819671516</v>
      </c>
      <c r="G31" s="251">
        <v>0.2</v>
      </c>
      <c r="H31" s="54">
        <v>11497.148819671516</v>
      </c>
      <c r="I31" s="54">
        <v>3066.692</v>
      </c>
      <c r="J31" s="60">
        <v>790.61130000000003</v>
      </c>
      <c r="K31" s="54">
        <v>2276.0807</v>
      </c>
      <c r="L31" s="54">
        <v>14563.840819671517</v>
      </c>
      <c r="M31" s="54">
        <v>790.61130000000003</v>
      </c>
      <c r="N31" s="54">
        <v>13773.229519671517</v>
      </c>
    </row>
    <row r="32" spans="1:22" x14ac:dyDescent="0.25">
      <c r="A32" s="248">
        <v>2015</v>
      </c>
      <c r="B32" s="249">
        <v>9932.3760390447369</v>
      </c>
      <c r="C32" s="250">
        <v>144.99139234220999</v>
      </c>
      <c r="D32" s="183">
        <v>387.7</v>
      </c>
      <c r="E32" s="183">
        <v>0</v>
      </c>
      <c r="F32" s="54">
        <v>9932.3760390447369</v>
      </c>
      <c r="G32" s="251">
        <v>0.6</v>
      </c>
      <c r="H32" s="54">
        <v>9932.9760390447373</v>
      </c>
      <c r="I32" s="54">
        <v>3508.866</v>
      </c>
      <c r="J32" s="60">
        <v>811.46529999999996</v>
      </c>
      <c r="K32" s="54">
        <v>2697.4007000000001</v>
      </c>
      <c r="L32" s="54">
        <v>13441.842039044737</v>
      </c>
      <c r="M32" s="54">
        <v>811.46529999999996</v>
      </c>
      <c r="N32" s="54">
        <v>12630.376739044737</v>
      </c>
    </row>
    <row r="33" spans="1:15" x14ac:dyDescent="0.25">
      <c r="A33" s="265">
        <v>2016</v>
      </c>
      <c r="B33" s="253">
        <v>9462.8755316755505</v>
      </c>
      <c r="C33" s="254">
        <v>131.62602000000001</v>
      </c>
      <c r="D33" s="255">
        <v>325.64082136833002</v>
      </c>
      <c r="E33" s="255">
        <v>0</v>
      </c>
      <c r="F33" s="167">
        <v>9462.8755316755505</v>
      </c>
      <c r="G33" s="256">
        <v>2.9</v>
      </c>
      <c r="H33" s="167">
        <v>9465.7755316755502</v>
      </c>
      <c r="I33" s="167">
        <v>3343.8910000000001</v>
      </c>
      <c r="J33" s="109">
        <v>605.54849999999999</v>
      </c>
      <c r="K33" s="167">
        <v>2738.3425000000002</v>
      </c>
      <c r="L33" s="167">
        <v>12809.66653167555</v>
      </c>
      <c r="M33" s="167">
        <v>605.54849999999999</v>
      </c>
      <c r="N33" s="167">
        <v>12204.118031675549</v>
      </c>
    </row>
    <row r="35" spans="1:15" x14ac:dyDescent="0.25">
      <c r="A35" s="35"/>
      <c r="B35" s="144"/>
      <c r="C35" s="147"/>
      <c r="D35" s="133"/>
      <c r="E35" s="133"/>
      <c r="F35" s="145"/>
      <c r="G35" s="147"/>
      <c r="H35" s="145"/>
      <c r="I35" s="145"/>
      <c r="J35" s="133"/>
      <c r="K35" s="145"/>
      <c r="L35" s="145"/>
      <c r="M35" s="145"/>
      <c r="N35" s="145"/>
    </row>
    <row r="36" spans="1:15" x14ac:dyDescent="0.25">
      <c r="A36" s="35"/>
      <c r="B36" s="144"/>
      <c r="C36" s="147"/>
      <c r="D36" s="133"/>
      <c r="E36" s="133"/>
      <c r="F36" s="145"/>
      <c r="G36" s="147"/>
      <c r="H36" s="145"/>
      <c r="I36" s="145"/>
      <c r="J36" s="133"/>
      <c r="K36" s="145"/>
      <c r="L36" s="145"/>
      <c r="M36" s="145"/>
      <c r="N36" s="145"/>
    </row>
    <row r="37" spans="1:15" ht="19.5" customHeight="1" x14ac:dyDescent="0.25">
      <c r="A37" s="257" t="s">
        <v>109</v>
      </c>
      <c r="B37" s="258"/>
      <c r="C37" s="258"/>
      <c r="D37" s="258"/>
      <c r="E37" s="258"/>
      <c r="F37" s="258"/>
      <c r="G37" s="258"/>
      <c r="H37" s="258"/>
      <c r="I37" s="258"/>
      <c r="J37" s="258"/>
      <c r="K37" s="258"/>
      <c r="L37" s="258"/>
      <c r="M37" s="258"/>
      <c r="N37" s="259"/>
    </row>
    <row r="38" spans="1:15" x14ac:dyDescent="0.25">
      <c r="B38" s="259"/>
      <c r="C38" s="259"/>
      <c r="D38" s="259"/>
      <c r="E38" s="259"/>
      <c r="F38" s="259"/>
      <c r="G38" s="259"/>
      <c r="H38" s="259"/>
      <c r="I38" s="259"/>
      <c r="J38" s="259"/>
      <c r="K38" s="259"/>
      <c r="L38" s="259"/>
      <c r="M38" s="259"/>
      <c r="N38" s="259"/>
    </row>
    <row r="39" spans="1:15" x14ac:dyDescent="0.25">
      <c r="K39" s="252"/>
    </row>
    <row r="40" spans="1:15" x14ac:dyDescent="0.25">
      <c r="K40" s="252"/>
    </row>
    <row r="41" spans="1:15" x14ac:dyDescent="0.25">
      <c r="D41" s="145"/>
      <c r="K41" s="252"/>
    </row>
    <row r="44" spans="1:15" x14ac:dyDescent="0.25">
      <c r="O44" s="95"/>
    </row>
    <row r="45" spans="1:15" ht="23.25" customHeight="1" x14ac:dyDescent="0.25">
      <c r="O45" s="95"/>
    </row>
    <row r="46" spans="1:15" x14ac:dyDescent="0.25">
      <c r="O46" s="95"/>
    </row>
    <row r="47" spans="1:15" x14ac:dyDescent="0.25">
      <c r="A47" s="260"/>
      <c r="O47" s="95"/>
    </row>
    <row r="48" spans="1:15" ht="26.25" customHeight="1" x14ac:dyDescent="0.25">
      <c r="A48" s="260"/>
      <c r="O48" s="95"/>
    </row>
    <row r="49" spans="1:15" x14ac:dyDescent="0.25">
      <c r="A49" s="260"/>
      <c r="O49" s="261"/>
    </row>
    <row r="50" spans="1:15" x14ac:dyDescent="0.25">
      <c r="O50" s="259"/>
    </row>
    <row r="51" spans="1:15" x14ac:dyDescent="0.25">
      <c r="O51" s="259"/>
    </row>
    <row r="52" spans="1:15" x14ac:dyDescent="0.25">
      <c r="O52" s="259"/>
    </row>
    <row r="53" spans="1:15" x14ac:dyDescent="0.25">
      <c r="O53" s="259"/>
    </row>
    <row r="54" spans="1:15" x14ac:dyDescent="0.25">
      <c r="A54" s="262"/>
      <c r="O54" s="259"/>
    </row>
    <row r="55" spans="1:15" x14ac:dyDescent="0.25">
      <c r="O55" s="259"/>
    </row>
    <row r="56" spans="1:15" x14ac:dyDescent="0.25">
      <c r="O56" s="259"/>
    </row>
    <row r="57" spans="1:15" x14ac:dyDescent="0.25">
      <c r="O57" s="259"/>
    </row>
    <row r="58" spans="1:15" x14ac:dyDescent="0.25">
      <c r="O58" s="259"/>
    </row>
    <row r="59" spans="1:15" x14ac:dyDescent="0.25">
      <c r="O59" s="259"/>
    </row>
    <row r="60" spans="1:15" x14ac:dyDescent="0.25">
      <c r="O60" s="259"/>
    </row>
    <row r="61" spans="1:15" x14ac:dyDescent="0.25">
      <c r="A61" s="263"/>
      <c r="O61" s="259"/>
    </row>
    <row r="62" spans="1:15" x14ac:dyDescent="0.25">
      <c r="O62" s="259"/>
    </row>
    <row r="63" spans="1:15" x14ac:dyDescent="0.25">
      <c r="O63" s="259"/>
    </row>
    <row r="64" spans="1:15" x14ac:dyDescent="0.25">
      <c r="O64" s="259"/>
    </row>
    <row r="65" spans="2:15" x14ac:dyDescent="0.25">
      <c r="O65" s="259"/>
    </row>
    <row r="66" spans="2:15" x14ac:dyDescent="0.25">
      <c r="O66" s="259"/>
    </row>
    <row r="67" spans="2:15" x14ac:dyDescent="0.25">
      <c r="O67" s="259"/>
    </row>
    <row r="68" spans="2:15" x14ac:dyDescent="0.25">
      <c r="O68" s="259"/>
    </row>
    <row r="69" spans="2:15" x14ac:dyDescent="0.25">
      <c r="O69" s="259"/>
    </row>
    <row r="70" spans="2:15" x14ac:dyDescent="0.25">
      <c r="O70" s="259"/>
    </row>
    <row r="71" spans="2:15" x14ac:dyDescent="0.25">
      <c r="O71" s="259"/>
    </row>
    <row r="72" spans="2:15" x14ac:dyDescent="0.25">
      <c r="O72" s="259"/>
    </row>
    <row r="73" spans="2:15" x14ac:dyDescent="0.25">
      <c r="O73" s="259"/>
    </row>
    <row r="74" spans="2:15" x14ac:dyDescent="0.25">
      <c r="B74" s="264"/>
      <c r="C74" s="259"/>
      <c r="D74" s="259"/>
      <c r="E74" s="259"/>
      <c r="F74" s="259"/>
      <c r="G74" s="259"/>
      <c r="H74" s="259"/>
      <c r="I74" s="259"/>
      <c r="J74" s="259"/>
      <c r="K74" s="259"/>
      <c r="L74" s="259"/>
      <c r="M74" s="259"/>
      <c r="N74" s="259"/>
      <c r="O74" s="259"/>
    </row>
    <row r="75" spans="2:15" x14ac:dyDescent="0.25">
      <c r="B75" s="264"/>
      <c r="C75" s="259"/>
      <c r="D75" s="259"/>
      <c r="E75" s="259"/>
      <c r="F75" s="259"/>
      <c r="G75" s="259"/>
      <c r="H75" s="259"/>
      <c r="I75" s="259"/>
      <c r="J75" s="259"/>
      <c r="K75" s="259"/>
      <c r="L75" s="259"/>
      <c r="M75" s="259"/>
      <c r="N75" s="259"/>
      <c r="O75" s="259"/>
    </row>
    <row r="76" spans="2:15" x14ac:dyDescent="0.25">
      <c r="B76" s="264"/>
      <c r="C76" s="259"/>
      <c r="D76" s="259"/>
      <c r="E76" s="259"/>
      <c r="F76" s="259"/>
      <c r="G76" s="259"/>
      <c r="H76" s="259"/>
      <c r="I76" s="259"/>
      <c r="J76" s="259"/>
      <c r="K76" s="259"/>
      <c r="L76" s="259"/>
      <c r="M76" s="259"/>
      <c r="N76" s="259"/>
      <c r="O76" s="259"/>
    </row>
    <row r="77" spans="2:15" x14ac:dyDescent="0.25">
      <c r="B77" s="264"/>
      <c r="C77" s="259"/>
      <c r="D77" s="259"/>
      <c r="E77" s="259"/>
      <c r="F77" s="259"/>
      <c r="G77" s="259"/>
      <c r="H77" s="259"/>
      <c r="I77" s="259"/>
      <c r="J77" s="259"/>
      <c r="K77" s="259"/>
      <c r="L77" s="259"/>
      <c r="M77" s="259"/>
      <c r="N77" s="259"/>
      <c r="O77" s="259"/>
    </row>
    <row r="78" spans="2:15" x14ac:dyDescent="0.25">
      <c r="B78" s="264"/>
      <c r="C78" s="259"/>
      <c r="D78" s="259"/>
      <c r="E78" s="259"/>
      <c r="F78" s="259"/>
      <c r="G78" s="259"/>
      <c r="H78" s="259"/>
      <c r="I78" s="259"/>
      <c r="J78" s="259"/>
      <c r="K78" s="259"/>
      <c r="L78" s="259"/>
      <c r="M78" s="259"/>
      <c r="N78" s="259"/>
      <c r="O78" s="259"/>
    </row>
    <row r="79" spans="2:15" x14ac:dyDescent="0.25">
      <c r="B79" s="264"/>
      <c r="C79" s="259"/>
      <c r="D79" s="259"/>
      <c r="E79" s="259"/>
      <c r="F79" s="259"/>
      <c r="G79" s="259"/>
      <c r="H79" s="259"/>
      <c r="I79" s="259"/>
      <c r="J79" s="259"/>
      <c r="K79" s="259"/>
      <c r="L79" s="259"/>
      <c r="M79" s="259"/>
      <c r="N79" s="259"/>
      <c r="O79" s="259"/>
    </row>
    <row r="80" spans="2:15" x14ac:dyDescent="0.25">
      <c r="B80" s="264"/>
      <c r="C80" s="259"/>
      <c r="D80" s="259"/>
      <c r="E80" s="259"/>
      <c r="F80" s="259"/>
      <c r="G80" s="259"/>
      <c r="H80" s="259"/>
      <c r="I80" s="259"/>
      <c r="J80" s="259"/>
      <c r="K80" s="259"/>
      <c r="L80" s="259"/>
      <c r="M80" s="259"/>
      <c r="N80" s="259"/>
      <c r="O80" s="259"/>
    </row>
    <row r="81" spans="2:15" x14ac:dyDescent="0.25">
      <c r="B81" s="264"/>
      <c r="C81" s="259"/>
      <c r="D81" s="259"/>
      <c r="E81" s="259"/>
      <c r="F81" s="259"/>
      <c r="G81" s="259"/>
      <c r="H81" s="259"/>
      <c r="I81" s="259"/>
      <c r="J81" s="259"/>
      <c r="K81" s="259"/>
      <c r="L81" s="259"/>
      <c r="M81" s="259"/>
      <c r="N81" s="259"/>
      <c r="O81" s="259"/>
    </row>
    <row r="82" spans="2:15" x14ac:dyDescent="0.25">
      <c r="B82" s="264"/>
      <c r="C82" s="259"/>
      <c r="D82" s="259"/>
      <c r="E82" s="259"/>
      <c r="F82" s="259"/>
      <c r="G82" s="259"/>
      <c r="H82" s="259"/>
      <c r="I82" s="259"/>
      <c r="J82" s="259"/>
      <c r="K82" s="259"/>
      <c r="L82" s="259"/>
      <c r="M82" s="259"/>
      <c r="N82" s="259"/>
      <c r="O82" s="259"/>
    </row>
    <row r="83" spans="2:15" x14ac:dyDescent="0.25">
      <c r="B83" s="264"/>
      <c r="C83" s="259"/>
      <c r="D83" s="259"/>
      <c r="E83" s="259"/>
      <c r="F83" s="259"/>
      <c r="G83" s="259"/>
      <c r="H83" s="259"/>
      <c r="I83" s="259"/>
      <c r="J83" s="259"/>
      <c r="K83" s="259"/>
      <c r="L83" s="259"/>
      <c r="M83" s="259"/>
      <c r="N83" s="259"/>
      <c r="O83" s="259"/>
    </row>
    <row r="84" spans="2:15" x14ac:dyDescent="0.25">
      <c r="B84" s="264"/>
      <c r="C84" s="259"/>
      <c r="D84" s="259"/>
      <c r="E84" s="259"/>
      <c r="F84" s="259"/>
      <c r="G84" s="259"/>
      <c r="H84" s="259"/>
      <c r="I84" s="259"/>
      <c r="J84" s="259"/>
      <c r="K84" s="259"/>
      <c r="L84" s="259"/>
      <c r="M84" s="259"/>
      <c r="N84" s="259"/>
      <c r="O84" s="259"/>
    </row>
    <row r="85" spans="2:15" x14ac:dyDescent="0.25">
      <c r="B85" s="264"/>
      <c r="C85" s="259"/>
      <c r="D85" s="259"/>
      <c r="E85" s="259"/>
      <c r="F85" s="259"/>
      <c r="G85" s="259"/>
      <c r="H85" s="259"/>
      <c r="I85" s="259"/>
      <c r="J85" s="259"/>
      <c r="K85" s="259"/>
      <c r="L85" s="259"/>
      <c r="M85" s="259"/>
      <c r="N85" s="259"/>
      <c r="O85" s="259"/>
    </row>
    <row r="86" spans="2:15" x14ac:dyDescent="0.25">
      <c r="B86" s="264"/>
      <c r="C86" s="259"/>
      <c r="D86" s="259"/>
      <c r="E86" s="259"/>
      <c r="F86" s="259"/>
      <c r="G86" s="259"/>
      <c r="H86" s="259"/>
      <c r="I86" s="259"/>
      <c r="J86" s="259"/>
      <c r="K86" s="259"/>
      <c r="L86" s="259"/>
      <c r="M86" s="259"/>
      <c r="N86" s="259"/>
      <c r="O86" s="259"/>
    </row>
    <row r="87" spans="2:15" x14ac:dyDescent="0.25">
      <c r="B87" s="264"/>
      <c r="C87" s="259"/>
      <c r="D87" s="259"/>
      <c r="E87" s="259"/>
      <c r="F87" s="259"/>
      <c r="G87" s="259"/>
      <c r="H87" s="259"/>
      <c r="I87" s="259"/>
      <c r="J87" s="259"/>
      <c r="K87" s="259"/>
      <c r="L87" s="259"/>
      <c r="M87" s="259"/>
      <c r="N87" s="259"/>
      <c r="O87" s="259"/>
    </row>
    <row r="88" spans="2:15" x14ac:dyDescent="0.25">
      <c r="B88" s="264"/>
      <c r="C88" s="259"/>
      <c r="D88" s="259"/>
      <c r="E88" s="259"/>
      <c r="F88" s="259"/>
      <c r="G88" s="259"/>
      <c r="H88" s="259"/>
      <c r="I88" s="259"/>
      <c r="J88" s="259"/>
      <c r="K88" s="259"/>
      <c r="L88" s="259"/>
      <c r="M88" s="259"/>
      <c r="N88" s="259"/>
      <c r="O88" s="259"/>
    </row>
  </sheetData>
  <customSheetViews>
    <customSheetView guid="{A7CAF2C5-39F9-42DB-8D54-87F1C45428C1}">
      <selection activeCell="P12" sqref="P12"/>
      <pageMargins left="0.84" right="0.7" top="0.75" bottom="0.75" header="0.3" footer="0.3"/>
      <pageSetup paperSize="5" orientation="landscape" r:id="rId1"/>
    </customSheetView>
    <customSheetView guid="{D5D9EAF4-7BA9-49E3-BE1A-B3C48A27549A}" showPageBreaks="1">
      <selection activeCell="P12" sqref="P12"/>
      <pageMargins left="0.84" right="0.7" top="0.75" bottom="0.75" header="0.3" footer="0.3"/>
      <pageSetup paperSize="5" orientation="landscape" r:id="rId2"/>
    </customSheetView>
    <customSheetView guid="{E6060216-00C8-46FF-98E3-81B4F8C2F5D4}" scale="85" topLeftCell="A7">
      <selection activeCell="P32" sqref="P32"/>
      <pageMargins left="0.84" right="0.7" top="0.75" bottom="0.75" header="0.3" footer="0.3"/>
      <pageSetup paperSize="5" orientation="landscape" r:id="rId3"/>
    </customSheetView>
    <customSheetView guid="{DFD43025-E9E3-4843-AC2B-F650B990DBED}" scale="85" topLeftCell="A7">
      <selection activeCell="P32" sqref="P32"/>
      <pageMargins left="0.84" right="0.7" top="0.75" bottom="0.75" header="0.3" footer="0.3"/>
      <pageSetup paperSize="5" orientation="landscape" r:id="rId4"/>
    </customSheetView>
    <customSheetView guid="{7E99A118-CF9C-4DA4-93C3-66837DF09715}">
      <selection activeCell="P12" sqref="P12"/>
      <pageMargins left="0.84" right="0.7" top="0.75" bottom="0.75" header="0.3" footer="0.3"/>
      <pageSetup paperSize="5" orientation="landscape" r:id="rId5"/>
    </customSheetView>
    <customSheetView guid="{F84C4122-9287-413C-B343-7D23815E91BD}" scale="85" topLeftCell="A7">
      <selection activeCell="P32" sqref="P32"/>
      <pageMargins left="0.84" right="0.7" top="0.75" bottom="0.75" header="0.3" footer="0.3"/>
      <pageSetup paperSize="5" orientation="landscape" r:id="rId6"/>
    </customSheetView>
    <customSheetView guid="{7D0DA75E-CE30-4207-8E0D-B057D58B8072}" hiddenColumns="1">
      <pane xSplit="1" ySplit="7" topLeftCell="B14" activePane="bottomRight" state="frozen"/>
      <selection pane="bottomRight" activeCell="I34" sqref="I34:L34"/>
      <pageMargins left="0.84" right="0.7" top="0.75" bottom="0.75" header="0.3" footer="0.3"/>
      <pageSetup paperSize="9" orientation="landscape" r:id="rId7"/>
    </customSheetView>
    <customSheetView guid="{CF5A155D-0946-463C-A625-7E288FCAB939}" hiddenColumns="1">
      <pane xSplit="1" ySplit="7" topLeftCell="B8" activePane="bottomRight" state="frozen"/>
      <selection pane="bottomRight" activeCell="E26" sqref="E26"/>
      <pageMargins left="0.84" right="0.7" top="0.75" bottom="0.75" header="0.3" footer="0.3"/>
      <pageSetup paperSize="9" orientation="landscape" r:id="rId8"/>
    </customSheetView>
  </customSheetViews>
  <mergeCells count="15">
    <mergeCell ref="N6:N7"/>
    <mergeCell ref="C6:D6"/>
    <mergeCell ref="A1:N1"/>
    <mergeCell ref="A2:N2"/>
    <mergeCell ref="A3:N3"/>
    <mergeCell ref="A5:A7"/>
    <mergeCell ref="I5:N5"/>
    <mergeCell ref="B5:H5"/>
    <mergeCell ref="B6:B7"/>
    <mergeCell ref="E6:E7"/>
    <mergeCell ref="F6:F7"/>
    <mergeCell ref="G6:G7"/>
    <mergeCell ref="H6:H7"/>
    <mergeCell ref="L6:L7"/>
    <mergeCell ref="M6:M7"/>
  </mergeCells>
  <pageMargins left="0.84" right="0.7" top="0.75" bottom="0.75" header="0.3" footer="0.3"/>
  <pageSetup paperSize="9" orientation="landscape"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0"/>
  <sheetViews>
    <sheetView zoomScaleNormal="100" workbookViewId="0">
      <pane xSplit="1" ySplit="4" topLeftCell="B29" activePane="bottomRight" state="frozen"/>
      <selection pane="topRight" activeCell="B1" sqref="B1"/>
      <selection pane="bottomLeft" activeCell="A5" sqref="A5"/>
      <selection pane="bottomRight" activeCell="B49" sqref="B49"/>
    </sheetView>
  </sheetViews>
  <sheetFormatPr defaultColWidth="9.140625" defaultRowHeight="12.75" x14ac:dyDescent="0.2"/>
  <cols>
    <col min="1" max="1" width="12.85546875" style="2" customWidth="1"/>
    <col min="2" max="6" width="13.7109375" style="2" customWidth="1"/>
    <col min="7" max="7" width="14.85546875" style="2" customWidth="1"/>
    <col min="8" max="10" width="13.7109375" style="2" customWidth="1"/>
    <col min="11" max="16384" width="9.140625" style="2"/>
  </cols>
  <sheetData>
    <row r="1" spans="1:11" ht="22.5" customHeight="1" x14ac:dyDescent="0.2">
      <c r="A1" s="273" t="s">
        <v>124</v>
      </c>
      <c r="B1" s="273"/>
      <c r="C1" s="273"/>
      <c r="D1" s="273"/>
      <c r="E1" s="273"/>
      <c r="F1" s="273"/>
      <c r="G1" s="273"/>
      <c r="H1" s="273"/>
      <c r="I1" s="273"/>
      <c r="J1" s="273"/>
    </row>
    <row r="2" spans="1:11" ht="18" customHeight="1" x14ac:dyDescent="0.2">
      <c r="A2" s="283" t="s">
        <v>245</v>
      </c>
      <c r="B2" s="283"/>
      <c r="C2" s="283"/>
      <c r="D2" s="283"/>
      <c r="E2" s="283"/>
      <c r="F2" s="283"/>
      <c r="G2" s="283"/>
      <c r="H2" s="283"/>
      <c r="I2" s="283"/>
      <c r="J2" s="283"/>
    </row>
    <row r="4" spans="1:11" ht="45.75" customHeight="1" x14ac:dyDescent="0.2">
      <c r="A4" s="93" t="s">
        <v>22</v>
      </c>
      <c r="B4" s="93" t="s">
        <v>125</v>
      </c>
      <c r="C4" s="93" t="s">
        <v>126</v>
      </c>
      <c r="D4" s="93" t="s">
        <v>127</v>
      </c>
      <c r="E4" s="93" t="s">
        <v>128</v>
      </c>
      <c r="F4" s="93" t="s">
        <v>129</v>
      </c>
      <c r="G4" s="93" t="s">
        <v>130</v>
      </c>
      <c r="H4" s="93" t="s">
        <v>131</v>
      </c>
      <c r="I4" s="93" t="s">
        <v>132</v>
      </c>
      <c r="J4" s="93" t="s">
        <v>150</v>
      </c>
      <c r="K4" s="22"/>
    </row>
    <row r="5" spans="1:11" x14ac:dyDescent="0.2">
      <c r="A5" s="8">
        <v>1955</v>
      </c>
      <c r="B5" s="87">
        <v>1.72</v>
      </c>
      <c r="C5" s="87">
        <v>4.8</v>
      </c>
      <c r="D5" s="41" t="s">
        <v>15</v>
      </c>
      <c r="E5" s="41" t="s">
        <v>15</v>
      </c>
      <c r="F5" s="41" t="s">
        <v>15</v>
      </c>
      <c r="G5" s="41" t="s">
        <v>15</v>
      </c>
      <c r="H5" s="41" t="s">
        <v>15</v>
      </c>
      <c r="I5" s="41" t="s">
        <v>15</v>
      </c>
      <c r="J5" s="41" t="s">
        <v>15</v>
      </c>
      <c r="K5" s="22"/>
    </row>
    <row r="6" spans="1:11" x14ac:dyDescent="0.2">
      <c r="A6" s="8">
        <v>1956</v>
      </c>
      <c r="B6" s="88">
        <v>1.72</v>
      </c>
      <c r="C6" s="88">
        <v>4.8</v>
      </c>
      <c r="D6" s="40" t="s">
        <v>15</v>
      </c>
      <c r="E6" s="40" t="s">
        <v>15</v>
      </c>
      <c r="F6" s="40" t="s">
        <v>15</v>
      </c>
      <c r="G6" s="40" t="s">
        <v>15</v>
      </c>
      <c r="H6" s="40" t="s">
        <v>15</v>
      </c>
      <c r="I6" s="40" t="s">
        <v>15</v>
      </c>
      <c r="J6" s="40" t="s">
        <v>15</v>
      </c>
      <c r="K6" s="22"/>
    </row>
    <row r="7" spans="1:11" x14ac:dyDescent="0.2">
      <c r="A7" s="8">
        <v>1957</v>
      </c>
      <c r="B7" s="88">
        <v>1.72</v>
      </c>
      <c r="C7" s="88">
        <v>4.8</v>
      </c>
      <c r="D7" s="40" t="s">
        <v>15</v>
      </c>
      <c r="E7" s="40" t="s">
        <v>15</v>
      </c>
      <c r="F7" s="40" t="s">
        <v>15</v>
      </c>
      <c r="G7" s="40" t="s">
        <v>15</v>
      </c>
      <c r="H7" s="40" t="s">
        <v>15</v>
      </c>
      <c r="I7" s="40" t="s">
        <v>15</v>
      </c>
      <c r="J7" s="40" t="s">
        <v>15</v>
      </c>
      <c r="K7" s="22"/>
    </row>
    <row r="8" spans="1:11" x14ac:dyDescent="0.2">
      <c r="A8" s="8">
        <v>1958</v>
      </c>
      <c r="B8" s="88">
        <v>1.71</v>
      </c>
      <c r="C8" s="88">
        <v>4.8</v>
      </c>
      <c r="D8" s="40" t="s">
        <v>15</v>
      </c>
      <c r="E8" s="40" t="s">
        <v>15</v>
      </c>
      <c r="F8" s="40" t="s">
        <v>15</v>
      </c>
      <c r="G8" s="40" t="s">
        <v>15</v>
      </c>
      <c r="H8" s="40" t="s">
        <v>15</v>
      </c>
      <c r="I8" s="40" t="s">
        <v>15</v>
      </c>
      <c r="J8" s="40" t="s">
        <v>15</v>
      </c>
      <c r="K8" s="22"/>
    </row>
    <row r="9" spans="1:11" x14ac:dyDescent="0.2">
      <c r="A9" s="8">
        <v>1959</v>
      </c>
      <c r="B9" s="88">
        <v>1.71</v>
      </c>
      <c r="C9" s="88">
        <v>4.8</v>
      </c>
      <c r="D9" s="40" t="s">
        <v>15</v>
      </c>
      <c r="E9" s="40" t="s">
        <v>15</v>
      </c>
      <c r="F9" s="40" t="s">
        <v>15</v>
      </c>
      <c r="G9" s="40" t="s">
        <v>15</v>
      </c>
      <c r="H9" s="40" t="s">
        <v>15</v>
      </c>
      <c r="I9" s="40" t="s">
        <v>15</v>
      </c>
      <c r="J9" s="40" t="s">
        <v>15</v>
      </c>
      <c r="K9" s="22"/>
    </row>
    <row r="10" spans="1:11" x14ac:dyDescent="0.2">
      <c r="A10" s="8">
        <v>1960</v>
      </c>
      <c r="B10" s="88">
        <v>1.71</v>
      </c>
      <c r="C10" s="88">
        <v>4.8</v>
      </c>
      <c r="D10" s="40" t="s">
        <v>15</v>
      </c>
      <c r="E10" s="40" t="s">
        <v>15</v>
      </c>
      <c r="F10" s="40" t="s">
        <v>15</v>
      </c>
      <c r="G10" s="40" t="s">
        <v>15</v>
      </c>
      <c r="H10" s="40" t="s">
        <v>15</v>
      </c>
      <c r="I10" s="40" t="s">
        <v>15</v>
      </c>
      <c r="J10" s="40" t="s">
        <v>15</v>
      </c>
      <c r="K10" s="22"/>
    </row>
    <row r="11" spans="1:11" x14ac:dyDescent="0.2">
      <c r="A11" s="8">
        <v>1961</v>
      </c>
      <c r="B11" s="88">
        <v>1.71</v>
      </c>
      <c r="C11" s="88">
        <v>4.8</v>
      </c>
      <c r="D11" s="40" t="s">
        <v>15</v>
      </c>
      <c r="E11" s="40" t="s">
        <v>15</v>
      </c>
      <c r="F11" s="40" t="s">
        <v>15</v>
      </c>
      <c r="G11" s="40" t="s">
        <v>15</v>
      </c>
      <c r="H11" s="40" t="s">
        <v>15</v>
      </c>
      <c r="I11" s="40" t="s">
        <v>15</v>
      </c>
      <c r="J11" s="40" t="s">
        <v>15</v>
      </c>
      <c r="K11" s="22"/>
    </row>
    <row r="12" spans="1:11" x14ac:dyDescent="0.2">
      <c r="A12" s="8">
        <v>1962</v>
      </c>
      <c r="B12" s="88">
        <v>1.71</v>
      </c>
      <c r="C12" s="88">
        <v>4.8</v>
      </c>
      <c r="D12" s="40" t="s">
        <v>15</v>
      </c>
      <c r="E12" s="40" t="s">
        <v>15</v>
      </c>
      <c r="F12" s="40" t="s">
        <v>15</v>
      </c>
      <c r="G12" s="40" t="s">
        <v>15</v>
      </c>
      <c r="H12" s="40" t="s">
        <v>15</v>
      </c>
      <c r="I12" s="40" t="s">
        <v>15</v>
      </c>
      <c r="J12" s="40" t="s">
        <v>15</v>
      </c>
      <c r="K12" s="22"/>
    </row>
    <row r="13" spans="1:11" x14ac:dyDescent="0.2">
      <c r="A13" s="8">
        <v>1963</v>
      </c>
      <c r="B13" s="88">
        <v>1.71</v>
      </c>
      <c r="C13" s="88">
        <v>4.8</v>
      </c>
      <c r="D13" s="40" t="s">
        <v>15</v>
      </c>
      <c r="E13" s="40" t="s">
        <v>15</v>
      </c>
      <c r="F13" s="40" t="s">
        <v>15</v>
      </c>
      <c r="G13" s="40" t="s">
        <v>15</v>
      </c>
      <c r="H13" s="40" t="s">
        <v>15</v>
      </c>
      <c r="I13" s="40" t="s">
        <v>15</v>
      </c>
      <c r="J13" s="40" t="s">
        <v>15</v>
      </c>
      <c r="K13" s="22"/>
    </row>
    <row r="14" spans="1:11" x14ac:dyDescent="0.2">
      <c r="A14" s="8">
        <v>1964</v>
      </c>
      <c r="B14" s="88">
        <v>1.72</v>
      </c>
      <c r="C14" s="88">
        <v>4.8</v>
      </c>
      <c r="D14" s="40" t="s">
        <v>15</v>
      </c>
      <c r="E14" s="40" t="s">
        <v>15</v>
      </c>
      <c r="F14" s="40" t="s">
        <v>15</v>
      </c>
      <c r="G14" s="40" t="s">
        <v>15</v>
      </c>
      <c r="H14" s="40" t="s">
        <v>15</v>
      </c>
      <c r="I14" s="40" t="s">
        <v>15</v>
      </c>
      <c r="J14" s="40" t="s">
        <v>15</v>
      </c>
      <c r="K14" s="22"/>
    </row>
    <row r="15" spans="1:11" x14ac:dyDescent="0.2">
      <c r="A15" s="8">
        <v>1965</v>
      </c>
      <c r="B15" s="88">
        <v>1.72</v>
      </c>
      <c r="C15" s="88">
        <v>4.8</v>
      </c>
      <c r="D15" s="40" t="s">
        <v>15</v>
      </c>
      <c r="E15" s="40" t="s">
        <v>15</v>
      </c>
      <c r="F15" s="40" t="s">
        <v>15</v>
      </c>
      <c r="G15" s="40" t="s">
        <v>15</v>
      </c>
      <c r="H15" s="40" t="s">
        <v>15</v>
      </c>
      <c r="I15" s="40" t="s">
        <v>15</v>
      </c>
      <c r="J15" s="40" t="s">
        <v>15</v>
      </c>
      <c r="K15" s="22"/>
    </row>
    <row r="16" spans="1:11" x14ac:dyDescent="0.2">
      <c r="A16" s="8">
        <v>1966</v>
      </c>
      <c r="B16" s="88">
        <v>1.72</v>
      </c>
      <c r="C16" s="88">
        <v>4.8</v>
      </c>
      <c r="D16" s="40" t="s">
        <v>15</v>
      </c>
      <c r="E16" s="40" t="s">
        <v>15</v>
      </c>
      <c r="F16" s="40" t="s">
        <v>15</v>
      </c>
      <c r="G16" s="40" t="s">
        <v>15</v>
      </c>
      <c r="H16" s="40" t="s">
        <v>15</v>
      </c>
      <c r="I16" s="40" t="s">
        <v>15</v>
      </c>
      <c r="J16" s="40" t="s">
        <v>15</v>
      </c>
      <c r="K16" s="22"/>
    </row>
    <row r="17" spans="1:11" x14ac:dyDescent="0.2">
      <c r="A17" s="8">
        <v>1967</v>
      </c>
      <c r="B17" s="88">
        <v>1.75</v>
      </c>
      <c r="C17" s="88">
        <v>4.8</v>
      </c>
      <c r="D17" s="40" t="s">
        <v>15</v>
      </c>
      <c r="E17" s="40" t="s">
        <v>15</v>
      </c>
      <c r="F17" s="40" t="s">
        <v>15</v>
      </c>
      <c r="G17" s="40" t="s">
        <v>15</v>
      </c>
      <c r="H17" s="40" t="s">
        <v>15</v>
      </c>
      <c r="I17" s="40" t="s">
        <v>15</v>
      </c>
      <c r="J17" s="40" t="s">
        <v>15</v>
      </c>
      <c r="K17" s="22"/>
    </row>
    <row r="18" spans="1:11" x14ac:dyDescent="0.2">
      <c r="A18" s="8">
        <v>1968</v>
      </c>
      <c r="B18" s="88">
        <v>2.0099999999999998</v>
      </c>
      <c r="C18" s="88">
        <v>4.8</v>
      </c>
      <c r="D18" s="40" t="s">
        <v>15</v>
      </c>
      <c r="E18" s="40" t="s">
        <v>15</v>
      </c>
      <c r="F18" s="40" t="s">
        <v>15</v>
      </c>
      <c r="G18" s="40" t="s">
        <v>15</v>
      </c>
      <c r="H18" s="40" t="s">
        <v>15</v>
      </c>
      <c r="I18" s="40" t="s">
        <v>15</v>
      </c>
      <c r="J18" s="40" t="s">
        <v>15</v>
      </c>
      <c r="K18" s="22"/>
    </row>
    <row r="19" spans="1:11" x14ac:dyDescent="0.2">
      <c r="A19" s="8">
        <v>1969</v>
      </c>
      <c r="B19" s="88">
        <v>2.0099999999999998</v>
      </c>
      <c r="C19" s="88">
        <v>4.8</v>
      </c>
      <c r="D19" s="40" t="s">
        <v>15</v>
      </c>
      <c r="E19" s="40" t="s">
        <v>15</v>
      </c>
      <c r="F19" s="40" t="s">
        <v>15</v>
      </c>
      <c r="G19" s="40" t="s">
        <v>15</v>
      </c>
      <c r="H19" s="40" t="s">
        <v>15</v>
      </c>
      <c r="I19" s="40" t="s">
        <v>15</v>
      </c>
      <c r="J19" s="40" t="s">
        <v>15</v>
      </c>
      <c r="K19" s="22"/>
    </row>
    <row r="20" spans="1:11" x14ac:dyDescent="0.2">
      <c r="A20" s="8">
        <v>1970</v>
      </c>
      <c r="B20" s="88">
        <v>2</v>
      </c>
      <c r="C20" s="88">
        <v>4.8</v>
      </c>
      <c r="D20" s="40" t="s">
        <v>15</v>
      </c>
      <c r="E20" s="40" t="s">
        <v>15</v>
      </c>
      <c r="F20" s="40" t="s">
        <v>15</v>
      </c>
      <c r="G20" s="40" t="s">
        <v>15</v>
      </c>
      <c r="H20" s="40" t="s">
        <v>15</v>
      </c>
      <c r="I20" s="40" t="s">
        <v>15</v>
      </c>
      <c r="J20" s="40" t="s">
        <v>15</v>
      </c>
      <c r="K20" s="22"/>
    </row>
    <row r="21" spans="1:11" x14ac:dyDescent="0.2">
      <c r="A21" s="8">
        <v>1971</v>
      </c>
      <c r="B21" s="88">
        <v>1.96</v>
      </c>
      <c r="C21" s="88">
        <v>4.8</v>
      </c>
      <c r="D21" s="88">
        <v>1.9553072625698324</v>
      </c>
      <c r="E21" s="88">
        <v>6.2220246976286472E-3</v>
      </c>
      <c r="F21" s="40" t="s">
        <v>15</v>
      </c>
      <c r="G21" s="40" t="s">
        <v>15</v>
      </c>
      <c r="H21" s="40" t="s">
        <v>15</v>
      </c>
      <c r="I21" s="40" t="s">
        <v>15</v>
      </c>
      <c r="J21" s="40" t="s">
        <v>15</v>
      </c>
      <c r="K21" s="22"/>
    </row>
    <row r="22" spans="1:11" x14ac:dyDescent="0.2">
      <c r="A22" s="8">
        <v>1972</v>
      </c>
      <c r="B22" s="88">
        <v>1.92</v>
      </c>
      <c r="C22" s="88">
        <v>4.8</v>
      </c>
      <c r="D22" s="88">
        <v>1.9284853354760947</v>
      </c>
      <c r="E22" s="88">
        <v>6.3647815421335272E-3</v>
      </c>
      <c r="F22" s="40" t="s">
        <v>15</v>
      </c>
      <c r="G22" s="40" t="s">
        <v>15</v>
      </c>
      <c r="H22" s="40" t="s">
        <v>15</v>
      </c>
      <c r="I22" s="40" t="s">
        <v>15</v>
      </c>
      <c r="J22" s="40" t="s">
        <v>15</v>
      </c>
      <c r="K22" s="22"/>
    </row>
    <row r="23" spans="1:11" x14ac:dyDescent="0.2">
      <c r="A23" s="8">
        <v>1973</v>
      </c>
      <c r="B23" s="88">
        <v>1.96</v>
      </c>
      <c r="C23" s="88">
        <v>4.8</v>
      </c>
      <c r="D23" s="88">
        <v>1.9639278557114228</v>
      </c>
      <c r="E23" s="88">
        <v>6.993256502658151E-3</v>
      </c>
      <c r="F23" s="40" t="s">
        <v>15</v>
      </c>
      <c r="G23" s="40" t="s">
        <v>15</v>
      </c>
      <c r="H23" s="40" t="s">
        <v>15</v>
      </c>
      <c r="I23" s="40" t="s">
        <v>15</v>
      </c>
      <c r="J23" s="40" t="s">
        <v>15</v>
      </c>
      <c r="K23" s="22"/>
    </row>
    <row r="24" spans="1:11" x14ac:dyDescent="0.2">
      <c r="A24" s="8">
        <v>1974</v>
      </c>
      <c r="B24" s="88">
        <v>2.0499999999999998</v>
      </c>
      <c r="C24" s="88">
        <v>4.8</v>
      </c>
      <c r="D24" s="88">
        <v>2.0677829332257414</v>
      </c>
      <c r="E24" s="88">
        <v>6.8101787256660681E-3</v>
      </c>
      <c r="F24" s="40" t="s">
        <v>15</v>
      </c>
      <c r="G24" s="40" t="s">
        <v>15</v>
      </c>
      <c r="H24" s="40" t="s">
        <v>15</v>
      </c>
      <c r="I24" s="40" t="s">
        <v>15</v>
      </c>
      <c r="J24" s="40" t="s">
        <v>15</v>
      </c>
      <c r="K24" s="22"/>
    </row>
    <row r="25" spans="1:11" x14ac:dyDescent="0.2">
      <c r="A25" s="8">
        <v>1975</v>
      </c>
      <c r="B25" s="88">
        <v>2.17</v>
      </c>
      <c r="C25" s="88">
        <v>4.8</v>
      </c>
      <c r="D25" s="88">
        <v>2.1341463414634148</v>
      </c>
      <c r="E25" s="88">
        <v>7.11102372525888E-3</v>
      </c>
      <c r="F25" s="40" t="s">
        <v>15</v>
      </c>
      <c r="G25" s="40" t="s">
        <v>15</v>
      </c>
      <c r="H25" s="40" t="s">
        <v>15</v>
      </c>
      <c r="I25" s="40" t="s">
        <v>15</v>
      </c>
      <c r="J25" s="40" t="s">
        <v>15</v>
      </c>
      <c r="K25" s="22"/>
    </row>
    <row r="26" spans="1:11" x14ac:dyDescent="0.2">
      <c r="A26" s="8">
        <v>1976</v>
      </c>
      <c r="B26" s="88">
        <v>2.44</v>
      </c>
      <c r="C26" s="88">
        <v>4.8</v>
      </c>
      <c r="D26" s="88">
        <v>2.4172775906479096</v>
      </c>
      <c r="E26" s="88">
        <v>8.3253719121059097E-3</v>
      </c>
      <c r="F26" s="40" t="s">
        <v>15</v>
      </c>
      <c r="G26" s="40" t="s">
        <v>15</v>
      </c>
      <c r="H26" s="40" t="s">
        <v>15</v>
      </c>
      <c r="I26" s="40" t="s">
        <v>15</v>
      </c>
      <c r="J26" s="40" t="s">
        <v>15</v>
      </c>
      <c r="K26" s="22"/>
    </row>
    <row r="27" spans="1:11" x14ac:dyDescent="0.2">
      <c r="A27" s="8">
        <v>1977</v>
      </c>
      <c r="B27" s="88">
        <v>2.4</v>
      </c>
      <c r="C27" s="88">
        <v>4.1900000000000004</v>
      </c>
      <c r="D27" s="88">
        <v>2.1925817650283208</v>
      </c>
      <c r="E27" s="88">
        <v>1.0000833402783566E-2</v>
      </c>
      <c r="F27" s="40" t="s">
        <v>15</v>
      </c>
      <c r="G27" s="40" t="s">
        <v>15</v>
      </c>
      <c r="H27" s="40" t="s">
        <v>15</v>
      </c>
      <c r="I27" s="40" t="s">
        <v>15</v>
      </c>
      <c r="J27" s="40" t="s">
        <v>15</v>
      </c>
      <c r="K27" s="22"/>
    </row>
    <row r="28" spans="1:11" x14ac:dyDescent="0.2">
      <c r="A28" s="8">
        <v>1978</v>
      </c>
      <c r="B28" s="88">
        <v>2.4</v>
      </c>
      <c r="C28" s="88">
        <v>4.6100000000000003</v>
      </c>
      <c r="D28" s="88">
        <v>2.0224151006994182</v>
      </c>
      <c r="E28" s="88">
        <v>1.2352032938754502E-2</v>
      </c>
      <c r="F28" s="40" t="s">
        <v>15</v>
      </c>
      <c r="G28" s="40" t="s">
        <v>15</v>
      </c>
      <c r="H28" s="40" t="s">
        <v>15</v>
      </c>
      <c r="I28" s="40" t="s">
        <v>15</v>
      </c>
      <c r="J28" s="40" t="s">
        <v>15</v>
      </c>
      <c r="K28" s="22"/>
    </row>
    <row r="29" spans="1:11" x14ac:dyDescent="0.2">
      <c r="A29" s="8">
        <v>1979</v>
      </c>
      <c r="B29" s="88">
        <v>2.4</v>
      </c>
      <c r="C29" s="88">
        <v>5.09</v>
      </c>
      <c r="D29" s="88">
        <v>2.0540910647038682</v>
      </c>
      <c r="E29" s="88">
        <v>9.987515605493132E-3</v>
      </c>
      <c r="F29" s="40" t="s">
        <v>15</v>
      </c>
      <c r="G29" s="40" t="s">
        <v>15</v>
      </c>
      <c r="H29" s="40" t="s">
        <v>15</v>
      </c>
      <c r="I29" s="40" t="s">
        <v>15</v>
      </c>
      <c r="J29" s="40" t="s">
        <v>15</v>
      </c>
      <c r="K29" s="22"/>
    </row>
    <row r="30" spans="1:11" x14ac:dyDescent="0.2">
      <c r="A30" s="8">
        <v>1980</v>
      </c>
      <c r="B30" s="88">
        <v>2.4</v>
      </c>
      <c r="C30" s="88">
        <v>5.58</v>
      </c>
      <c r="D30" s="88">
        <v>2.0092088740058598</v>
      </c>
      <c r="E30" s="88">
        <v>1.1816838995568684E-2</v>
      </c>
      <c r="F30" s="40" t="s">
        <v>15</v>
      </c>
      <c r="G30" s="40" t="s">
        <v>15</v>
      </c>
      <c r="H30" s="40" t="s">
        <v>15</v>
      </c>
      <c r="I30" s="40" t="s">
        <v>15</v>
      </c>
      <c r="J30" s="40" t="s">
        <v>15</v>
      </c>
      <c r="K30" s="22"/>
    </row>
    <row r="31" spans="1:11" x14ac:dyDescent="0.2">
      <c r="A31" s="8">
        <v>1981</v>
      </c>
      <c r="B31" s="88">
        <v>2.4</v>
      </c>
      <c r="C31" s="88">
        <v>4.72</v>
      </c>
      <c r="D31" s="88">
        <v>2.0230970243614599</v>
      </c>
      <c r="E31" s="88">
        <v>1.0919017288444039E-2</v>
      </c>
      <c r="F31" s="40" t="s">
        <v>15</v>
      </c>
      <c r="G31" s="40" t="s">
        <v>15</v>
      </c>
      <c r="H31" s="40" t="s">
        <v>15</v>
      </c>
      <c r="I31" s="40" t="s">
        <v>15</v>
      </c>
      <c r="J31" s="40" t="s">
        <v>15</v>
      </c>
      <c r="K31" s="22"/>
    </row>
    <row r="32" spans="1:11" x14ac:dyDescent="0.2">
      <c r="A32" s="8">
        <v>1982</v>
      </c>
      <c r="B32" s="88">
        <v>2.4</v>
      </c>
      <c r="C32" s="88">
        <v>4.07</v>
      </c>
      <c r="D32" s="88">
        <v>1.9516955354964625</v>
      </c>
      <c r="E32" s="88">
        <v>1.0225820195994887E-2</v>
      </c>
      <c r="F32" s="40" t="s">
        <v>15</v>
      </c>
      <c r="G32" s="40" t="s">
        <v>15</v>
      </c>
      <c r="H32" s="40" t="s">
        <v>15</v>
      </c>
      <c r="I32" s="40" t="s">
        <v>15</v>
      </c>
      <c r="J32" s="40" t="s">
        <v>15</v>
      </c>
      <c r="K32" s="22"/>
    </row>
    <row r="33" spans="1:19" x14ac:dyDescent="0.2">
      <c r="A33" s="8">
        <v>1983</v>
      </c>
      <c r="B33" s="88">
        <v>2.4</v>
      </c>
      <c r="C33" s="88">
        <v>3.53</v>
      </c>
      <c r="D33" s="88">
        <v>1.9284853354760949</v>
      </c>
      <c r="E33" s="88">
        <v>1.0358221838584376E-2</v>
      </c>
      <c r="F33" s="40" t="s">
        <v>15</v>
      </c>
      <c r="G33" s="40" t="s">
        <v>15</v>
      </c>
      <c r="H33" s="40" t="s">
        <v>15</v>
      </c>
      <c r="I33" s="40" t="s">
        <v>15</v>
      </c>
      <c r="J33" s="40" t="s">
        <v>15</v>
      </c>
      <c r="K33" s="22"/>
    </row>
    <row r="34" spans="1:19" x14ac:dyDescent="0.2">
      <c r="A34" s="8">
        <v>1984</v>
      </c>
      <c r="B34" s="88">
        <v>2.4</v>
      </c>
      <c r="C34" s="88">
        <v>3.11</v>
      </c>
      <c r="D34" s="88">
        <v>1.8158432322009534</v>
      </c>
      <c r="E34" s="88">
        <v>9.538950715421303E-3</v>
      </c>
      <c r="F34" s="40" t="s">
        <v>15</v>
      </c>
      <c r="G34" s="40" t="s">
        <v>15</v>
      </c>
      <c r="H34" s="40" t="s">
        <v>15</v>
      </c>
      <c r="I34" s="40" t="s">
        <v>15</v>
      </c>
      <c r="J34" s="40" t="s">
        <v>15</v>
      </c>
      <c r="K34" s="22"/>
    </row>
    <row r="35" spans="1:19" x14ac:dyDescent="0.2">
      <c r="A35" s="8">
        <v>1985</v>
      </c>
      <c r="B35" s="88">
        <v>2.4500000000000002</v>
      </c>
      <c r="C35" s="88">
        <v>3.18</v>
      </c>
      <c r="D35" s="88">
        <v>1.7518770110833035</v>
      </c>
      <c r="E35" s="88">
        <v>1.2234706616729089E-2</v>
      </c>
      <c r="F35" s="40" t="s">
        <v>15</v>
      </c>
      <c r="G35" s="40" t="s">
        <v>15</v>
      </c>
      <c r="H35" s="40" t="s">
        <v>15</v>
      </c>
      <c r="I35" s="40" t="s">
        <v>15</v>
      </c>
      <c r="J35" s="40" t="s">
        <v>15</v>
      </c>
      <c r="K35" s="22"/>
    </row>
    <row r="36" spans="1:19" x14ac:dyDescent="0.2">
      <c r="A36" s="8">
        <v>1986</v>
      </c>
      <c r="B36" s="88">
        <v>3.6</v>
      </c>
      <c r="C36" s="88">
        <v>5.28</v>
      </c>
      <c r="D36" s="88">
        <v>2.6068066618392471</v>
      </c>
      <c r="E36" s="88">
        <v>2.2741629816803537E-2</v>
      </c>
      <c r="F36" s="40" t="s">
        <v>15</v>
      </c>
      <c r="G36" s="40" t="s">
        <v>15</v>
      </c>
      <c r="H36" s="40" t="s">
        <v>15</v>
      </c>
      <c r="I36" s="40" t="s">
        <v>15</v>
      </c>
      <c r="J36" s="40" t="s">
        <v>15</v>
      </c>
      <c r="K36" s="22"/>
    </row>
    <row r="37" spans="1:19" x14ac:dyDescent="0.2">
      <c r="A37" s="8">
        <v>1987</v>
      </c>
      <c r="B37" s="88">
        <v>3.6320000000000001</v>
      </c>
      <c r="C37" s="88">
        <v>6.7489999999999997</v>
      </c>
      <c r="D37" s="88">
        <v>2.7850000000000001</v>
      </c>
      <c r="E37" s="88">
        <v>2.9000000000000001E-2</v>
      </c>
      <c r="F37" s="40" t="s">
        <v>15</v>
      </c>
      <c r="G37" s="88">
        <v>0.65700000000000003</v>
      </c>
      <c r="H37" s="88">
        <v>1.806</v>
      </c>
      <c r="I37" s="88">
        <v>0.36099999999999999</v>
      </c>
      <c r="J37" s="88">
        <v>1.337</v>
      </c>
      <c r="K37" s="24"/>
    </row>
    <row r="38" spans="1:19" x14ac:dyDescent="0.2">
      <c r="A38" s="8">
        <v>1988</v>
      </c>
      <c r="B38" s="88">
        <v>4.2869999999999999</v>
      </c>
      <c r="C38" s="88">
        <v>7.6760000000000002</v>
      </c>
      <c r="D38" s="88">
        <v>3.5979999999999999</v>
      </c>
      <c r="E38" s="88">
        <v>3.4000000000000002E-2</v>
      </c>
      <c r="F38" s="40" t="s">
        <v>15</v>
      </c>
      <c r="G38" s="88">
        <v>0.77500000000000002</v>
      </c>
      <c r="H38" s="88">
        <v>2.1320000000000001</v>
      </c>
      <c r="I38" s="88">
        <v>0.42599999999999999</v>
      </c>
      <c r="J38" s="88">
        <v>1.579</v>
      </c>
    </row>
    <row r="39" spans="1:19" x14ac:dyDescent="0.2">
      <c r="A39" s="8">
        <v>1989</v>
      </c>
      <c r="B39" s="88">
        <v>4.2869999999999999</v>
      </c>
      <c r="C39" s="88">
        <v>6.9130000000000003</v>
      </c>
      <c r="D39" s="88">
        <v>3.7090000000000001</v>
      </c>
      <c r="E39" s="88">
        <v>0.29899999999999999</v>
      </c>
      <c r="F39" s="40" t="s">
        <v>15</v>
      </c>
      <c r="G39" s="88">
        <v>0.65800000000000003</v>
      </c>
      <c r="H39" s="88">
        <v>2.1320000000000001</v>
      </c>
      <c r="I39" s="88">
        <v>0.129</v>
      </c>
      <c r="J39" s="88">
        <v>1.579</v>
      </c>
    </row>
    <row r="40" spans="1:19" x14ac:dyDescent="0.2">
      <c r="A40" s="8">
        <v>1990</v>
      </c>
      <c r="B40" s="88">
        <v>4.2869999999999999</v>
      </c>
      <c r="C40" s="88">
        <v>8.2609999999999992</v>
      </c>
      <c r="D40" s="88">
        <v>3.6960000000000002</v>
      </c>
      <c r="E40" s="88">
        <v>3.2000000000000001E-2</v>
      </c>
      <c r="F40" s="40" t="s">
        <v>15</v>
      </c>
      <c r="G40" s="88">
        <v>0.53</v>
      </c>
      <c r="H40" s="88">
        <v>2.1320000000000001</v>
      </c>
      <c r="I40" s="88">
        <v>4.3999999999999997E-2</v>
      </c>
      <c r="J40" s="88">
        <v>1.579</v>
      </c>
    </row>
    <row r="41" spans="1:19" x14ac:dyDescent="0.2">
      <c r="A41" s="8">
        <v>1991</v>
      </c>
      <c r="B41" s="88">
        <v>4.2869999999999999</v>
      </c>
      <c r="C41" s="88">
        <v>7.59</v>
      </c>
      <c r="D41" s="88">
        <v>3.7360000000000002</v>
      </c>
      <c r="E41" s="88">
        <v>3.1E-2</v>
      </c>
      <c r="F41" s="40" t="s">
        <v>15</v>
      </c>
      <c r="G41" s="88">
        <v>0.40500000000000003</v>
      </c>
      <c r="H41" s="88">
        <v>2.1320000000000001</v>
      </c>
      <c r="I41" s="88">
        <v>0.04</v>
      </c>
      <c r="J41" s="88">
        <v>1.579</v>
      </c>
    </row>
    <row r="42" spans="1:19" ht="12.75" customHeight="1" x14ac:dyDescent="0.2">
      <c r="A42" s="8">
        <v>1992</v>
      </c>
      <c r="B42" s="88">
        <v>4.2869999999999999</v>
      </c>
      <c r="C42" s="88">
        <v>7.5739999999999998</v>
      </c>
      <c r="D42" s="88">
        <v>3.5529999999999999</v>
      </c>
      <c r="E42" s="88">
        <v>3.4000000000000002E-2</v>
      </c>
      <c r="F42" s="40" t="s">
        <v>15</v>
      </c>
      <c r="G42" s="88">
        <v>0.189</v>
      </c>
      <c r="H42" s="88">
        <v>2.1320000000000001</v>
      </c>
      <c r="I42" s="88">
        <v>3.4000000000000002E-2</v>
      </c>
      <c r="J42" s="88">
        <v>1.579</v>
      </c>
      <c r="K42" s="39"/>
    </row>
    <row r="43" spans="1:19" x14ac:dyDescent="0.2">
      <c r="A43" s="8">
        <v>1993</v>
      </c>
      <c r="B43" s="89">
        <v>5.7246789932250977</v>
      </c>
      <c r="C43" s="89">
        <v>8.7026357650756836</v>
      </c>
      <c r="D43" s="89">
        <v>4.4293098449707031</v>
      </c>
      <c r="E43" s="89">
        <v>5.4067932069301605E-2</v>
      </c>
      <c r="F43" s="40" t="s">
        <v>15</v>
      </c>
      <c r="G43" s="89">
        <v>0.22440055012702942</v>
      </c>
      <c r="H43" s="89">
        <v>2.8918566703796387</v>
      </c>
      <c r="I43" s="89">
        <v>4.5528952032327652E-2</v>
      </c>
      <c r="J43" s="89">
        <v>2.1042780876159668</v>
      </c>
      <c r="K43" s="39"/>
      <c r="L43" s="39"/>
      <c r="M43" s="39"/>
      <c r="N43" s="39"/>
      <c r="O43" s="39"/>
      <c r="P43" s="39"/>
      <c r="Q43" s="39"/>
      <c r="R43" s="39"/>
      <c r="S43" s="39"/>
    </row>
    <row r="44" spans="1:19" x14ac:dyDescent="0.2">
      <c r="A44" s="8">
        <v>1994</v>
      </c>
      <c r="B44" s="89">
        <v>5.9262418746948242</v>
      </c>
      <c r="C44" s="89">
        <v>9.1149749755859375</v>
      </c>
      <c r="D44" s="89">
        <v>4.3579411506652832</v>
      </c>
      <c r="E44" s="89">
        <v>5.8129455894231796E-2</v>
      </c>
      <c r="F44" s="40" t="s">
        <v>15</v>
      </c>
      <c r="G44" s="89">
        <v>0.17911535501480103</v>
      </c>
      <c r="H44" s="89">
        <v>2.980032205581665</v>
      </c>
      <c r="I44" s="89">
        <v>4.3195940554141998E-2</v>
      </c>
      <c r="J44" s="89">
        <v>2.0851256847381592</v>
      </c>
      <c r="K44" s="39"/>
      <c r="L44" s="39"/>
      <c r="M44" s="39"/>
      <c r="N44" s="39"/>
      <c r="O44" s="39"/>
      <c r="P44" s="39"/>
      <c r="Q44" s="39"/>
      <c r="R44" s="39"/>
      <c r="S44" s="39"/>
    </row>
    <row r="45" spans="1:19" x14ac:dyDescent="0.2">
      <c r="A45" s="8">
        <v>1995</v>
      </c>
      <c r="B45" s="89">
        <v>5.9465804100036621</v>
      </c>
      <c r="C45" s="89">
        <v>9.4194536209106445</v>
      </c>
      <c r="D45" s="89">
        <v>4.3528347015380859</v>
      </c>
      <c r="E45" s="89">
        <v>6.3717618584632874E-2</v>
      </c>
      <c r="F45" s="40" t="s">
        <v>15</v>
      </c>
      <c r="G45" s="89">
        <v>0.17046791315078735</v>
      </c>
      <c r="H45" s="89">
        <v>2.9878957271575928</v>
      </c>
      <c r="I45" s="89">
        <v>4.2150840163230896E-2</v>
      </c>
      <c r="J45" s="89">
        <v>2.1344153881072998</v>
      </c>
      <c r="K45" s="39"/>
      <c r="L45" s="39"/>
      <c r="M45" s="39"/>
      <c r="N45" s="39"/>
      <c r="O45" s="39"/>
      <c r="P45" s="39"/>
      <c r="Q45" s="39"/>
      <c r="R45" s="39"/>
      <c r="S45" s="39"/>
    </row>
    <row r="46" spans="1:19" x14ac:dyDescent="0.2">
      <c r="A46" s="8">
        <v>1996</v>
      </c>
      <c r="B46" s="89">
        <v>6.0354232788085938</v>
      </c>
      <c r="C46" s="89">
        <v>9.5093183517456055</v>
      </c>
      <c r="D46" s="89">
        <v>4.4702200889587402</v>
      </c>
      <c r="E46" s="89">
        <v>5.5570684373378754E-2</v>
      </c>
      <c r="F46" s="40" t="s">
        <v>15</v>
      </c>
      <c r="G46" s="89">
        <v>0.16712987422943115</v>
      </c>
      <c r="H46" s="89">
        <v>3.0313441753387451</v>
      </c>
      <c r="I46" s="89">
        <v>4.4625509530305862E-2</v>
      </c>
      <c r="J46" s="89">
        <v>2.2262272834777832</v>
      </c>
      <c r="K46" s="39"/>
      <c r="L46" s="39"/>
      <c r="M46" s="39"/>
      <c r="N46" s="39"/>
      <c r="O46" s="39"/>
      <c r="P46" s="39"/>
      <c r="Q46" s="39"/>
      <c r="R46" s="39"/>
      <c r="S46" s="39"/>
    </row>
    <row r="47" spans="1:19" x14ac:dyDescent="0.2">
      <c r="A47" s="8">
        <v>1997</v>
      </c>
      <c r="B47" s="89">
        <v>6.2845888137817383</v>
      </c>
      <c r="C47" s="89">
        <v>10.44699764251709</v>
      </c>
      <c r="D47" s="89">
        <v>4.6091108322143555</v>
      </c>
      <c r="E47" s="89">
        <v>5.2168469876050949E-2</v>
      </c>
      <c r="F47" s="40" t="s">
        <v>15</v>
      </c>
      <c r="G47" s="89">
        <v>0.17745135724544525</v>
      </c>
      <c r="H47" s="89">
        <v>3.1749615669250488</v>
      </c>
      <c r="I47" s="89">
        <v>4.4399190694093704E-2</v>
      </c>
      <c r="J47" s="89">
        <v>2.3471946716308594</v>
      </c>
      <c r="K47" s="39"/>
      <c r="L47" s="39"/>
      <c r="M47" s="39"/>
      <c r="N47" s="39"/>
      <c r="O47" s="39"/>
      <c r="P47" s="39"/>
      <c r="Q47" s="39"/>
      <c r="R47" s="39"/>
      <c r="S47" s="39"/>
    </row>
    <row r="48" spans="1:19" x14ac:dyDescent="0.2">
      <c r="A48" s="8">
        <v>1998</v>
      </c>
      <c r="B48" s="89">
        <v>6.2982206344604492</v>
      </c>
      <c r="C48" s="89">
        <v>10.645323753356934</v>
      </c>
      <c r="D48" s="89">
        <v>4.3398370742797852</v>
      </c>
      <c r="E48" s="89">
        <v>4.8521570861339569E-2</v>
      </c>
      <c r="F48" s="40" t="s">
        <v>15</v>
      </c>
      <c r="G48" s="89">
        <v>0.17223912477493286</v>
      </c>
      <c r="H48" s="89">
        <v>3.2079625129699707</v>
      </c>
      <c r="I48" s="89">
        <v>4.2230624705553055E-2</v>
      </c>
      <c r="J48" s="89">
        <v>2.3759915828704834</v>
      </c>
      <c r="K48" s="39"/>
      <c r="L48" s="39"/>
      <c r="M48" s="39"/>
      <c r="N48" s="39"/>
      <c r="O48" s="39"/>
      <c r="P48" s="39"/>
      <c r="Q48" s="39"/>
      <c r="R48" s="39"/>
      <c r="S48" s="39"/>
    </row>
    <row r="49" spans="1:19" x14ac:dyDescent="0.2">
      <c r="A49" s="8">
        <v>1999</v>
      </c>
      <c r="B49" s="89">
        <v>6.2996940612792969</v>
      </c>
      <c r="C49" s="89">
        <v>10.367968559265137</v>
      </c>
      <c r="D49" s="89">
        <v>4.3332080841064453</v>
      </c>
      <c r="E49" s="89">
        <v>5.5745460093021393E-2</v>
      </c>
      <c r="F49" s="89">
        <v>6.3139867782592773</v>
      </c>
      <c r="G49" s="89">
        <v>0.16156791150569916</v>
      </c>
      <c r="H49" s="89">
        <v>3.1967082023620605</v>
      </c>
      <c r="I49" s="89">
        <v>3.5890273749828339E-2</v>
      </c>
      <c r="J49" s="89">
        <v>2.3567066192626953</v>
      </c>
      <c r="K49" s="39"/>
      <c r="L49" s="39"/>
      <c r="M49" s="39"/>
      <c r="N49" s="39"/>
      <c r="O49" s="39"/>
      <c r="P49" s="39"/>
      <c r="Q49" s="39"/>
      <c r="R49" s="39"/>
      <c r="S49" s="39"/>
    </row>
    <row r="50" spans="1:19" x14ac:dyDescent="0.2">
      <c r="A50" s="8">
        <v>2000</v>
      </c>
      <c r="B50" s="89">
        <v>6.2997794151306152</v>
      </c>
      <c r="C50" s="89">
        <v>9.7411870956420898</v>
      </c>
      <c r="D50" s="89">
        <v>4.3188390731811523</v>
      </c>
      <c r="E50" s="89">
        <v>5.8693394064903259E-2</v>
      </c>
      <c r="F50" s="89">
        <v>6.0073714256286621</v>
      </c>
      <c r="G50" s="89">
        <v>0.14671461284160614</v>
      </c>
      <c r="H50" s="89">
        <v>3.2061071395874023</v>
      </c>
      <c r="I50" s="89">
        <v>4.4575143605470657E-2</v>
      </c>
      <c r="J50" s="89">
        <v>2.3772673606872559</v>
      </c>
      <c r="K50" s="39"/>
      <c r="L50" s="39"/>
      <c r="M50" s="39"/>
      <c r="N50" s="39"/>
      <c r="O50" s="39"/>
      <c r="P50" s="39"/>
      <c r="Q50" s="39"/>
      <c r="R50" s="39"/>
      <c r="S50" s="39"/>
    </row>
    <row r="51" spans="1:19" x14ac:dyDescent="0.2">
      <c r="A51" s="8">
        <v>2001</v>
      </c>
      <c r="B51" s="89">
        <v>6.2314434051513672</v>
      </c>
      <c r="C51" s="89">
        <v>9.113372802734375</v>
      </c>
      <c r="D51" s="89">
        <v>4.0915603637695313</v>
      </c>
      <c r="E51" s="89">
        <v>5.3350303322076797E-2</v>
      </c>
      <c r="F51" s="89">
        <v>5.663240909576416</v>
      </c>
      <c r="G51" s="89">
        <v>0.15041869878768921</v>
      </c>
      <c r="H51" s="89">
        <v>3.171036958694458</v>
      </c>
      <c r="I51" s="89">
        <v>3.3717453479766846E-2</v>
      </c>
      <c r="J51" s="89">
        <v>2.3563721179962158</v>
      </c>
      <c r="K51" s="39"/>
      <c r="L51" s="39"/>
      <c r="M51" s="39"/>
      <c r="N51" s="39"/>
      <c r="O51" s="39"/>
      <c r="P51" s="39"/>
      <c r="Q51" s="39"/>
      <c r="R51" s="39"/>
      <c r="S51" s="39"/>
    </row>
    <row r="52" spans="1:19" x14ac:dyDescent="0.2">
      <c r="A52" s="8">
        <v>2002</v>
      </c>
      <c r="B52" s="89">
        <v>6.2473263740539551</v>
      </c>
      <c r="C52" s="89">
        <v>9.4925003051757813</v>
      </c>
      <c r="D52" s="89">
        <v>4.0201587677001953</v>
      </c>
      <c r="E52" s="89">
        <v>5.0097178667783737E-2</v>
      </c>
      <c r="F52" s="89">
        <v>5.972445011138916</v>
      </c>
      <c r="G52" s="89">
        <v>0.32851332426071167</v>
      </c>
      <c r="H52" s="89">
        <v>3.1662604808807373</v>
      </c>
      <c r="I52" s="89">
        <v>0.82575875520706177</v>
      </c>
      <c r="J52" s="89">
        <v>2.3587799072265625</v>
      </c>
      <c r="K52" s="39"/>
      <c r="L52" s="39"/>
      <c r="M52" s="39"/>
      <c r="N52" s="39"/>
      <c r="O52" s="39"/>
      <c r="P52" s="39"/>
      <c r="Q52" s="39"/>
      <c r="R52" s="39"/>
      <c r="S52" s="39"/>
    </row>
    <row r="53" spans="1:19" x14ac:dyDescent="0.2">
      <c r="A53" s="8">
        <v>2003</v>
      </c>
      <c r="B53" s="89">
        <v>6.2951526641845703</v>
      </c>
      <c r="C53" s="89">
        <v>10.405948638916016</v>
      </c>
      <c r="D53" s="89">
        <v>4.5562572479248047</v>
      </c>
      <c r="E53" s="89">
        <v>5.4456982761621475E-2</v>
      </c>
      <c r="F53" s="89">
        <v>7.204984188079834</v>
      </c>
      <c r="G53" s="89">
        <v>0.10953225940465927</v>
      </c>
      <c r="H53" s="89">
        <v>3.1744153499603271</v>
      </c>
      <c r="I53" s="89">
        <v>3.2782915979623795E-2</v>
      </c>
      <c r="J53" s="89">
        <v>2.3658239841461182</v>
      </c>
      <c r="K53" s="39"/>
      <c r="L53" s="39"/>
      <c r="M53" s="39"/>
      <c r="N53" s="39"/>
      <c r="O53" s="39"/>
      <c r="P53" s="39"/>
      <c r="Q53" s="39"/>
      <c r="R53" s="39"/>
      <c r="S53" s="39"/>
    </row>
    <row r="54" spans="1:19" x14ac:dyDescent="0.2">
      <c r="A54" s="8">
        <v>2004</v>
      </c>
      <c r="B54" s="89">
        <v>6.2989888191223145</v>
      </c>
      <c r="C54" s="89">
        <v>11.674154281616211</v>
      </c>
      <c r="D54" s="89">
        <v>4.9058170318603516</v>
      </c>
      <c r="E54" s="89">
        <v>5.8340493589639664E-2</v>
      </c>
      <c r="F54" s="89">
        <v>7.9244198799133301</v>
      </c>
      <c r="G54" s="89">
        <v>0.10270224511623383</v>
      </c>
      <c r="H54" s="89">
        <v>3.1872589588165283</v>
      </c>
      <c r="I54" s="89">
        <v>3.3642113208770752E-2</v>
      </c>
      <c r="J54" s="89">
        <v>2.3330252170562744</v>
      </c>
      <c r="K54" s="39"/>
      <c r="L54" s="39"/>
      <c r="M54" s="39"/>
      <c r="N54" s="39"/>
      <c r="O54" s="39"/>
      <c r="P54" s="39"/>
      <c r="Q54" s="39"/>
      <c r="R54" s="39"/>
      <c r="S54" s="39"/>
    </row>
    <row r="55" spans="1:19" x14ac:dyDescent="0.2">
      <c r="A55" s="8">
        <v>2005</v>
      </c>
      <c r="B55" s="89">
        <v>6.2995901107788086</v>
      </c>
      <c r="C55" s="89">
        <v>11.632488250732422</v>
      </c>
      <c r="D55" s="89">
        <v>5.2848873138427734</v>
      </c>
      <c r="E55" s="89">
        <v>5.9484660625457764E-2</v>
      </c>
      <c r="F55" s="89">
        <v>7.8818154335021973</v>
      </c>
      <c r="G55" s="89">
        <v>0.1010638102889061</v>
      </c>
      <c r="H55" s="89">
        <v>3.189500093460083</v>
      </c>
      <c r="I55" s="89">
        <v>7.6858758926391602E-2</v>
      </c>
      <c r="J55" s="89">
        <v>2.3786334991455078</v>
      </c>
      <c r="K55" s="39"/>
      <c r="L55" s="39"/>
      <c r="M55" s="39"/>
      <c r="N55" s="39"/>
      <c r="O55" s="39"/>
      <c r="P55" s="39"/>
      <c r="Q55" s="39"/>
      <c r="R55" s="39"/>
      <c r="S55" s="39"/>
    </row>
    <row r="56" spans="1:19" x14ac:dyDescent="0.2">
      <c r="A56" s="8">
        <v>2006</v>
      </c>
      <c r="B56" s="89">
        <v>6.3122010231018066</v>
      </c>
      <c r="C56" s="89">
        <v>11.832423210144043</v>
      </c>
      <c r="D56" s="89">
        <v>5.6764655113220215</v>
      </c>
      <c r="E56" s="89">
        <v>5.4463222622871399E-2</v>
      </c>
      <c r="F56" s="89">
        <v>8.0420246124267578</v>
      </c>
      <c r="G56" s="89">
        <v>9.6091441810131073E-2</v>
      </c>
      <c r="H56" s="89">
        <v>3.2171351909637451</v>
      </c>
      <c r="I56" s="89">
        <v>3.185693547129631E-2</v>
      </c>
      <c r="J56" s="89">
        <v>2.3932356834411621</v>
      </c>
      <c r="K56" s="39"/>
      <c r="L56" s="39"/>
      <c r="M56" s="39"/>
      <c r="N56" s="39"/>
      <c r="O56" s="39"/>
      <c r="P56" s="39"/>
      <c r="Q56" s="39"/>
      <c r="R56" s="39"/>
      <c r="S56" s="39"/>
    </row>
    <row r="57" spans="1:19" x14ac:dyDescent="0.2">
      <c r="A57" s="8">
        <v>2007</v>
      </c>
      <c r="B57" s="89">
        <v>6.3281750679016113</v>
      </c>
      <c r="C57" s="89">
        <v>12.885173797607422</v>
      </c>
      <c r="D57" s="89">
        <v>6.0401811599731445</v>
      </c>
      <c r="E57" s="89">
        <v>5.3797725588083267E-2</v>
      </c>
      <c r="F57" s="89">
        <v>8.7989978790283203</v>
      </c>
      <c r="G57" s="89">
        <v>9.2084944248199463E-2</v>
      </c>
      <c r="H57" s="89">
        <v>3.2183945178985596</v>
      </c>
      <c r="I57" s="89">
        <v>3.1792234629392624E-2</v>
      </c>
      <c r="J57" s="89">
        <v>2.395920991897583</v>
      </c>
      <c r="K57" s="39"/>
      <c r="L57" s="39"/>
      <c r="M57" s="39"/>
      <c r="N57" s="39"/>
      <c r="O57" s="39"/>
      <c r="P57" s="39"/>
      <c r="Q57" s="39"/>
      <c r="R57" s="39"/>
      <c r="S57" s="39"/>
    </row>
    <row r="58" spans="1:19" x14ac:dyDescent="0.2">
      <c r="A58" s="8">
        <v>2008</v>
      </c>
      <c r="B58" s="89">
        <v>6.2891058921813965</v>
      </c>
      <c r="C58" s="89">
        <v>11.859575271606445</v>
      </c>
      <c r="D58" s="89">
        <v>6.055328369140625</v>
      </c>
      <c r="E58" s="89">
        <v>6.0882531106472015E-2</v>
      </c>
      <c r="F58" s="89">
        <v>9.3961315155029297</v>
      </c>
      <c r="G58" s="89">
        <v>8.657393604516983E-2</v>
      </c>
      <c r="H58" s="89">
        <v>3.2009801864624023</v>
      </c>
      <c r="I58" s="89">
        <v>3.1415876001119614E-2</v>
      </c>
      <c r="J58" s="89">
        <v>2.3788228034973145</v>
      </c>
      <c r="K58" s="39"/>
      <c r="L58" s="39"/>
      <c r="M58" s="39"/>
      <c r="N58" s="39"/>
      <c r="O58" s="39"/>
      <c r="P58" s="39"/>
      <c r="Q58" s="39"/>
      <c r="R58" s="39"/>
      <c r="S58" s="39"/>
    </row>
    <row r="59" spans="1:19" x14ac:dyDescent="0.2">
      <c r="A59" s="8">
        <v>2009</v>
      </c>
      <c r="B59" s="89">
        <v>6.3259115219116211</v>
      </c>
      <c r="C59" s="89">
        <v>10.098152160644531</v>
      </c>
      <c r="D59" s="89">
        <v>5.6910514831542969</v>
      </c>
      <c r="E59" s="89">
        <v>6.7938722670078278E-2</v>
      </c>
      <c r="F59" s="89">
        <v>8.9865846633911133</v>
      </c>
      <c r="G59" s="89">
        <v>7.1736909449100494E-2</v>
      </c>
      <c r="H59" s="89">
        <v>3.2190151214599609</v>
      </c>
      <c r="I59" s="89">
        <v>3.1587552279233932E-2</v>
      </c>
      <c r="J59" s="89">
        <v>2.3897867202758789</v>
      </c>
      <c r="K59" s="39"/>
      <c r="L59" s="39"/>
      <c r="M59" s="39"/>
      <c r="N59" s="39"/>
      <c r="O59" s="39"/>
      <c r="P59" s="39"/>
      <c r="Q59" s="39"/>
      <c r="R59" s="39"/>
      <c r="S59" s="39"/>
    </row>
    <row r="60" spans="1:19" x14ac:dyDescent="0.2">
      <c r="A60" s="8">
        <v>2010</v>
      </c>
      <c r="B60" s="89">
        <v>6.3756928443908691</v>
      </c>
      <c r="C60" s="89">
        <v>10.044458389282227</v>
      </c>
      <c r="D60" s="89">
        <v>6.3054823875427246</v>
      </c>
      <c r="E60" s="89">
        <v>7.2916068136692047E-2</v>
      </c>
      <c r="F60" s="89">
        <v>8.5849838256835938</v>
      </c>
      <c r="G60" s="89">
        <v>7.3175288736820221E-2</v>
      </c>
      <c r="H60" s="89">
        <v>3.2543449401855469</v>
      </c>
      <c r="I60" s="89">
        <v>3.1706072390079498E-2</v>
      </c>
      <c r="J60" s="89">
        <v>2.4165632724761963</v>
      </c>
      <c r="K60" s="39"/>
      <c r="L60" s="39"/>
      <c r="M60" s="39"/>
      <c r="N60" s="39"/>
      <c r="O60" s="39"/>
      <c r="P60" s="39"/>
      <c r="Q60" s="39"/>
      <c r="R60" s="39"/>
      <c r="S60" s="39"/>
    </row>
    <row r="61" spans="1:19" x14ac:dyDescent="0.2">
      <c r="A61" s="8">
        <v>2011</v>
      </c>
      <c r="B61" s="89">
        <v>6.4260716438293457</v>
      </c>
      <c r="C61" s="89">
        <v>10.456182479858398</v>
      </c>
      <c r="D61" s="89">
        <v>6.626157283782959</v>
      </c>
      <c r="E61" s="89">
        <v>8.0726683139801025E-2</v>
      </c>
      <c r="F61" s="89">
        <v>9.0374679565429687</v>
      </c>
      <c r="G61" s="89">
        <v>7.4812993407249451E-2</v>
      </c>
      <c r="H61" s="89">
        <v>3.2816398143768311</v>
      </c>
      <c r="I61" s="89">
        <v>3.1951192766427994E-2</v>
      </c>
      <c r="J61" s="89">
        <v>2.4320738315582275</v>
      </c>
      <c r="K61" s="39"/>
      <c r="L61" s="39"/>
      <c r="M61" s="39"/>
      <c r="N61" s="39"/>
      <c r="O61" s="39"/>
      <c r="P61" s="39"/>
      <c r="Q61" s="39"/>
      <c r="R61" s="39"/>
      <c r="S61" s="39"/>
    </row>
    <row r="62" spans="1:19" x14ac:dyDescent="0.2">
      <c r="A62" s="8">
        <v>2012</v>
      </c>
      <c r="B62" s="89">
        <v>6.4348998069763184</v>
      </c>
      <c r="C62" s="89">
        <v>10.359508514404297</v>
      </c>
      <c r="D62" s="89">
        <v>6.5786528587341309</v>
      </c>
      <c r="E62" s="89">
        <v>8.069116622209549E-2</v>
      </c>
      <c r="F62" s="89">
        <v>8.3413791656494141</v>
      </c>
      <c r="G62" s="89">
        <v>7.2570614516735077E-2</v>
      </c>
      <c r="H62" s="89">
        <v>3.2916624546051025</v>
      </c>
      <c r="I62" s="89">
        <v>3.1854420900344849E-2</v>
      </c>
      <c r="J62" s="89">
        <v>2.442542552947998</v>
      </c>
      <c r="K62" s="39"/>
      <c r="L62" s="39"/>
      <c r="M62" s="39"/>
      <c r="N62" s="39"/>
      <c r="O62" s="39"/>
      <c r="P62" s="39"/>
      <c r="Q62" s="39"/>
      <c r="R62" s="39"/>
      <c r="S62" s="39"/>
    </row>
    <row r="63" spans="1:19" x14ac:dyDescent="0.2">
      <c r="A63" s="8">
        <v>2013</v>
      </c>
      <c r="B63" s="89">
        <v>6.4425845146179199</v>
      </c>
      <c r="C63" s="89">
        <v>10.231280326843262</v>
      </c>
      <c r="D63" s="89">
        <v>6.4165802001953125</v>
      </c>
      <c r="E63" s="89">
        <v>6.6150560975074768E-2</v>
      </c>
      <c r="F63" s="89">
        <v>8.6617145538330078</v>
      </c>
      <c r="G63" s="89">
        <v>6.4281456172466278E-2</v>
      </c>
      <c r="H63" s="89">
        <v>3.2935376167297363</v>
      </c>
      <c r="I63" s="89">
        <v>3.290364146232605E-2</v>
      </c>
      <c r="J63" s="89">
        <v>2.4467787742614746</v>
      </c>
      <c r="K63" s="39"/>
      <c r="L63" s="39"/>
      <c r="M63" s="39"/>
      <c r="N63" s="39"/>
      <c r="O63" s="39"/>
      <c r="P63" s="39"/>
      <c r="Q63" s="39"/>
      <c r="R63" s="39"/>
      <c r="S63" s="39"/>
    </row>
    <row r="64" spans="1:19" x14ac:dyDescent="0.2">
      <c r="A64" s="8">
        <v>2014</v>
      </c>
      <c r="B64" s="89">
        <v>6.4089999999999998</v>
      </c>
      <c r="C64" s="89">
        <v>10.788</v>
      </c>
      <c r="D64" s="89">
        <v>5.9749999999999996</v>
      </c>
      <c r="E64" s="89">
        <v>6.0999999999999999E-2</v>
      </c>
      <c r="F64" s="89">
        <v>8.6829999999999998</v>
      </c>
      <c r="G64" s="89">
        <v>5.7833333333333341E-2</v>
      </c>
      <c r="H64" s="89">
        <v>3.278</v>
      </c>
      <c r="I64" s="89">
        <v>3.1E-2</v>
      </c>
      <c r="J64" s="89">
        <v>2.4380000000000002</v>
      </c>
      <c r="K64" s="39"/>
      <c r="M64" s="39"/>
      <c r="N64" s="39"/>
      <c r="O64" s="39"/>
      <c r="P64" s="39"/>
      <c r="Q64" s="39"/>
      <c r="R64" s="39"/>
      <c r="S64" s="39"/>
    </row>
    <row r="65" spans="1:21" x14ac:dyDescent="0.2">
      <c r="A65" s="8">
        <v>2015</v>
      </c>
      <c r="B65" s="89">
        <v>6.3775515556335449</v>
      </c>
      <c r="C65" s="89">
        <v>10.056881904602051</v>
      </c>
      <c r="D65" s="89">
        <v>5.1793441772460938</v>
      </c>
      <c r="E65" s="89">
        <v>5.4566677659749985E-2</v>
      </c>
      <c r="F65" s="89">
        <v>7.3032341003417969</v>
      </c>
      <c r="G65" s="89">
        <v>5.449962243437767E-2</v>
      </c>
      <c r="H65" s="89">
        <v>3.2836611270904541</v>
      </c>
      <c r="I65" s="89">
        <v>3.1225252896547318E-2</v>
      </c>
      <c r="J65" s="89">
        <v>2.4485213756561279</v>
      </c>
      <c r="K65" s="39"/>
      <c r="M65" s="39"/>
      <c r="N65" s="39"/>
      <c r="O65" s="39"/>
      <c r="P65" s="39"/>
      <c r="Q65" s="39"/>
      <c r="R65" s="39"/>
      <c r="S65" s="39"/>
    </row>
    <row r="66" spans="1:21" ht="11.25" customHeight="1" x14ac:dyDescent="0.2">
      <c r="A66" s="8">
        <v>2016</v>
      </c>
      <c r="B66" s="166">
        <v>6.6715070000000001</v>
      </c>
      <c r="C66" s="166">
        <v>9.4050890000000003</v>
      </c>
      <c r="D66" s="166">
        <v>5.2478160000000003</v>
      </c>
      <c r="E66" s="166">
        <v>6.4232789999999998E-2</v>
      </c>
      <c r="F66" s="166">
        <v>7.6601549999999996</v>
      </c>
      <c r="G66" s="166">
        <v>5.3331190000000001E-2</v>
      </c>
      <c r="H66" s="166">
        <v>3.4586000000000001</v>
      </c>
      <c r="I66" s="166">
        <v>3.2664779999999997E-2</v>
      </c>
      <c r="J66" s="166">
        <v>2.5787589999999998</v>
      </c>
      <c r="K66" s="39"/>
      <c r="L66" s="39"/>
      <c r="M66" s="39"/>
      <c r="N66" s="39"/>
      <c r="O66" s="39"/>
      <c r="P66" s="39"/>
      <c r="Q66" s="39"/>
      <c r="R66" s="39"/>
      <c r="S66" s="39"/>
    </row>
    <row r="67" spans="1:21" s="174" customFormat="1" ht="15.75" customHeight="1" x14ac:dyDescent="0.2">
      <c r="A67" s="320" t="s">
        <v>109</v>
      </c>
      <c r="B67" s="321"/>
      <c r="C67" s="321"/>
      <c r="D67" s="321"/>
      <c r="E67" s="321"/>
      <c r="F67" s="321"/>
      <c r="G67" s="321"/>
      <c r="H67" s="321"/>
      <c r="I67" s="321"/>
      <c r="J67" s="321"/>
    </row>
    <row r="68" spans="1:21" ht="21.75" customHeight="1" x14ac:dyDescent="0.2">
      <c r="A68" s="174" t="s">
        <v>172</v>
      </c>
    </row>
    <row r="69" spans="1:21" x14ac:dyDescent="0.2">
      <c r="A69" s="90"/>
      <c r="B69" s="27"/>
      <c r="C69" s="27"/>
      <c r="D69" s="27"/>
      <c r="E69" s="160"/>
      <c r="F69" s="160"/>
      <c r="G69" s="160"/>
      <c r="H69" s="160"/>
      <c r="I69" s="160"/>
      <c r="J69" s="160"/>
      <c r="K69" s="160"/>
      <c r="L69" s="160"/>
      <c r="M69" s="27"/>
      <c r="N69" s="27"/>
      <c r="O69" s="27"/>
      <c r="P69" s="27"/>
      <c r="Q69" s="27"/>
      <c r="R69" s="27"/>
      <c r="S69" s="27"/>
      <c r="T69" s="27"/>
      <c r="U69" s="27"/>
    </row>
    <row r="70" spans="1:21" customFormat="1" ht="15" x14ac:dyDescent="0.25"/>
    <row r="71" spans="1:21" customFormat="1" ht="15" x14ac:dyDescent="0.25"/>
    <row r="72" spans="1:21" customFormat="1" ht="15" x14ac:dyDescent="0.25"/>
    <row r="73" spans="1:21" customFormat="1" ht="15" x14ac:dyDescent="0.25"/>
    <row r="74" spans="1:21" customFormat="1" ht="15" x14ac:dyDescent="0.25"/>
    <row r="75" spans="1:21" customFormat="1" ht="15" x14ac:dyDescent="0.25"/>
    <row r="76" spans="1:21" customFormat="1" ht="15" x14ac:dyDescent="0.25"/>
    <row r="77" spans="1:21" customFormat="1" ht="15" x14ac:dyDescent="0.25"/>
    <row r="78" spans="1:21" customFormat="1" ht="15" x14ac:dyDescent="0.25"/>
    <row r="79" spans="1:21" customFormat="1" ht="15" x14ac:dyDescent="0.25"/>
    <row r="80" spans="1:21"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spans="2:10" customFormat="1" ht="15" x14ac:dyDescent="0.25"/>
    <row r="98" spans="2:10" customFormat="1" ht="15" x14ac:dyDescent="0.25">
      <c r="B98" s="266"/>
      <c r="C98" s="266"/>
      <c r="D98" s="266"/>
      <c r="E98" s="266"/>
      <c r="F98" s="266"/>
      <c r="G98" s="266"/>
      <c r="H98" s="266"/>
      <c r="I98" s="266"/>
      <c r="J98" s="266"/>
    </row>
    <row r="99" spans="2:10" customFormat="1" ht="15" x14ac:dyDescent="0.25">
      <c r="B99" s="266"/>
      <c r="C99" s="266"/>
      <c r="D99" s="266"/>
      <c r="E99" s="266"/>
      <c r="F99" s="266"/>
      <c r="G99" s="266"/>
      <c r="H99" s="266"/>
      <c r="I99" s="266"/>
      <c r="J99" s="266"/>
    </row>
    <row r="100" spans="2:10" customFormat="1" ht="15" x14ac:dyDescent="0.25">
      <c r="B100" s="266"/>
      <c r="C100" s="266"/>
      <c r="D100" s="266"/>
      <c r="E100" s="266"/>
      <c r="F100" s="266"/>
      <c r="G100" s="266"/>
      <c r="H100" s="266"/>
      <c r="I100" s="266"/>
      <c r="J100" s="266"/>
    </row>
    <row r="101" spans="2:10" customFormat="1" ht="15" x14ac:dyDescent="0.25">
      <c r="B101" s="266"/>
      <c r="C101" s="266"/>
      <c r="D101" s="266"/>
      <c r="E101" s="266"/>
      <c r="F101" s="266"/>
      <c r="G101" s="266"/>
      <c r="H101" s="266"/>
      <c r="I101" s="266"/>
      <c r="J101" s="266"/>
    </row>
    <row r="102" spans="2:10" customFormat="1" ht="15" x14ac:dyDescent="0.25">
      <c r="B102" s="266"/>
      <c r="C102" s="266"/>
      <c r="D102" s="266"/>
      <c r="E102" s="266"/>
      <c r="F102" s="266"/>
      <c r="G102" s="266"/>
      <c r="H102" s="266"/>
      <c r="I102" s="266"/>
      <c r="J102" s="266"/>
    </row>
    <row r="103" spans="2:10" customFormat="1" ht="15" x14ac:dyDescent="0.25">
      <c r="B103" s="266"/>
      <c r="C103" s="266"/>
      <c r="D103" s="266"/>
      <c r="E103" s="266"/>
      <c r="F103" s="266"/>
      <c r="G103" s="266"/>
      <c r="H103" s="266"/>
      <c r="I103" s="266"/>
      <c r="J103" s="266"/>
    </row>
    <row r="104" spans="2:10" customFormat="1" ht="15" x14ac:dyDescent="0.25">
      <c r="B104" s="266"/>
      <c r="C104" s="266"/>
      <c r="D104" s="266"/>
      <c r="E104" s="266"/>
      <c r="F104" s="266"/>
      <c r="G104" s="266"/>
      <c r="H104" s="266"/>
      <c r="I104" s="266"/>
      <c r="J104" s="266"/>
    </row>
    <row r="105" spans="2:10" customFormat="1" ht="15" x14ac:dyDescent="0.25">
      <c r="B105" s="266"/>
      <c r="C105" s="266"/>
      <c r="D105" s="266"/>
      <c r="E105" s="266"/>
      <c r="F105" s="266"/>
      <c r="G105" s="266"/>
      <c r="H105" s="266"/>
      <c r="I105" s="266"/>
      <c r="J105" s="266"/>
    </row>
    <row r="106" spans="2:10" customFormat="1" ht="15" x14ac:dyDescent="0.25">
      <c r="B106" s="266"/>
      <c r="C106" s="266"/>
      <c r="D106" s="266"/>
      <c r="E106" s="266"/>
      <c r="F106" s="266"/>
      <c r="G106" s="266"/>
      <c r="H106" s="266"/>
      <c r="I106" s="266"/>
      <c r="J106" s="266"/>
    </row>
    <row r="107" spans="2:10" customFormat="1" ht="15" x14ac:dyDescent="0.25">
      <c r="B107" s="266"/>
      <c r="C107" s="266"/>
      <c r="D107" s="266"/>
      <c r="E107" s="266"/>
      <c r="F107" s="266"/>
      <c r="G107" s="266"/>
      <c r="H107" s="266"/>
      <c r="I107" s="266"/>
      <c r="J107" s="266"/>
    </row>
    <row r="108" spans="2:10" customFormat="1" ht="15" x14ac:dyDescent="0.25">
      <c r="B108" s="266"/>
      <c r="C108" s="266"/>
      <c r="D108" s="266"/>
      <c r="E108" s="266"/>
      <c r="F108" s="266"/>
      <c r="G108" s="266"/>
      <c r="H108" s="266"/>
      <c r="I108" s="266"/>
      <c r="J108" s="266"/>
    </row>
    <row r="109" spans="2:10" customFormat="1" ht="15" x14ac:dyDescent="0.25">
      <c r="B109" s="266"/>
      <c r="C109" s="266"/>
      <c r="D109" s="266"/>
      <c r="E109" s="266"/>
      <c r="F109" s="266"/>
      <c r="G109" s="266"/>
      <c r="H109" s="266"/>
      <c r="I109" s="266"/>
      <c r="J109" s="266"/>
    </row>
    <row r="110" spans="2:10" customFormat="1" ht="15" x14ac:dyDescent="0.25">
      <c r="B110" s="266"/>
      <c r="C110" s="266"/>
      <c r="D110" s="266"/>
      <c r="E110" s="266"/>
      <c r="F110" s="266"/>
      <c r="G110" s="266"/>
      <c r="H110" s="266"/>
      <c r="I110" s="266"/>
      <c r="J110" s="266"/>
    </row>
    <row r="111" spans="2:10" customFormat="1" ht="15" x14ac:dyDescent="0.25">
      <c r="B111" s="266"/>
      <c r="C111" s="266"/>
      <c r="D111" s="266"/>
      <c r="E111" s="266"/>
      <c r="F111" s="266"/>
      <c r="G111" s="266"/>
      <c r="H111" s="266"/>
      <c r="I111" s="266"/>
      <c r="J111" s="266"/>
    </row>
    <row r="112" spans="2:10" customFormat="1" ht="15" x14ac:dyDescent="0.25">
      <c r="B112" s="266"/>
      <c r="C112" s="266"/>
      <c r="D112" s="266"/>
      <c r="E112" s="266"/>
      <c r="F112" s="266"/>
      <c r="G112" s="266"/>
      <c r="H112" s="266"/>
      <c r="I112" s="266"/>
      <c r="J112" s="266"/>
    </row>
    <row r="113" spans="2:10" customFormat="1" ht="15" x14ac:dyDescent="0.25">
      <c r="B113" s="266"/>
      <c r="C113" s="266"/>
      <c r="D113" s="266"/>
      <c r="E113" s="266"/>
      <c r="F113" s="266"/>
      <c r="G113" s="266"/>
      <c r="H113" s="266"/>
      <c r="I113" s="266"/>
      <c r="J113" s="266"/>
    </row>
    <row r="114" spans="2:10" customFormat="1" ht="15" x14ac:dyDescent="0.25">
      <c r="B114" s="266"/>
      <c r="C114" s="266"/>
      <c r="D114" s="266"/>
      <c r="E114" s="266"/>
      <c r="F114" s="266"/>
      <c r="G114" s="266"/>
      <c r="H114" s="266"/>
      <c r="I114" s="266"/>
      <c r="J114" s="266"/>
    </row>
    <row r="115" spans="2:10" customFormat="1" ht="15" x14ac:dyDescent="0.25">
      <c r="B115" s="266"/>
      <c r="C115" s="266"/>
      <c r="D115" s="266"/>
      <c r="E115" s="266"/>
      <c r="F115" s="266"/>
      <c r="G115" s="266"/>
      <c r="H115" s="266"/>
      <c r="I115" s="266"/>
      <c r="J115" s="266"/>
    </row>
    <row r="116" spans="2:10" customFormat="1" ht="15" x14ac:dyDescent="0.25">
      <c r="B116" s="266"/>
      <c r="C116" s="266"/>
      <c r="D116" s="266"/>
      <c r="E116" s="266"/>
      <c r="F116" s="266"/>
      <c r="G116" s="266"/>
      <c r="H116" s="266"/>
      <c r="I116" s="266"/>
      <c r="J116" s="266"/>
    </row>
    <row r="117" spans="2:10" customFormat="1" ht="15" x14ac:dyDescent="0.25">
      <c r="B117" s="266"/>
      <c r="C117" s="266"/>
      <c r="D117" s="266"/>
      <c r="E117" s="266"/>
      <c r="F117" s="266"/>
      <c r="G117" s="266"/>
      <c r="H117" s="266"/>
      <c r="I117" s="266"/>
      <c r="J117" s="266"/>
    </row>
    <row r="118" spans="2:10" customFormat="1" ht="15" x14ac:dyDescent="0.25">
      <c r="B118" s="266"/>
      <c r="C118" s="266"/>
      <c r="D118" s="266"/>
      <c r="E118" s="266"/>
      <c r="F118" s="266"/>
      <c r="G118" s="266"/>
      <c r="H118" s="266"/>
      <c r="I118" s="266"/>
      <c r="J118" s="266"/>
    </row>
    <row r="119" spans="2:10" customFormat="1" ht="15" x14ac:dyDescent="0.25">
      <c r="B119" s="266"/>
      <c r="C119" s="266"/>
      <c r="D119" s="266"/>
      <c r="E119" s="266"/>
      <c r="F119" s="266"/>
      <c r="G119" s="266"/>
      <c r="H119" s="266"/>
      <c r="I119" s="266"/>
      <c r="J119" s="266"/>
    </row>
    <row r="120" spans="2:10" customFormat="1" ht="15" x14ac:dyDescent="0.25">
      <c r="B120" s="266"/>
      <c r="C120" s="266"/>
      <c r="D120" s="266"/>
      <c r="E120" s="266"/>
      <c r="F120" s="266"/>
      <c r="G120" s="266"/>
      <c r="H120" s="266"/>
      <c r="I120" s="266"/>
      <c r="J120" s="266"/>
    </row>
    <row r="121" spans="2:10" customFormat="1" ht="15" x14ac:dyDescent="0.25">
      <c r="B121" s="266"/>
      <c r="C121" s="266"/>
      <c r="D121" s="266"/>
      <c r="E121" s="266"/>
      <c r="F121" s="266"/>
      <c r="G121" s="266"/>
      <c r="H121" s="266"/>
      <c r="I121" s="266"/>
      <c r="J121" s="266"/>
    </row>
    <row r="122" spans="2:10" customFormat="1" ht="15" x14ac:dyDescent="0.25">
      <c r="B122" s="266"/>
      <c r="C122" s="266"/>
      <c r="D122" s="266"/>
      <c r="E122" s="266"/>
      <c r="F122" s="266"/>
      <c r="G122" s="266"/>
      <c r="H122" s="266"/>
      <c r="I122" s="266"/>
      <c r="J122" s="266"/>
    </row>
    <row r="123" spans="2:10" customFormat="1" ht="15" x14ac:dyDescent="0.25">
      <c r="B123" s="266"/>
      <c r="C123" s="266"/>
      <c r="D123" s="266"/>
      <c r="E123" s="266"/>
      <c r="F123" s="266"/>
      <c r="G123" s="266"/>
      <c r="H123" s="266"/>
      <c r="I123" s="266"/>
      <c r="J123" s="266"/>
    </row>
    <row r="124" spans="2:10" customFormat="1" ht="15" x14ac:dyDescent="0.25">
      <c r="B124" s="266"/>
    </row>
    <row r="125" spans="2:10" customFormat="1" ht="15" x14ac:dyDescent="0.25">
      <c r="B125" s="266"/>
    </row>
    <row r="126" spans="2:10" customFormat="1" ht="15" x14ac:dyDescent="0.25">
      <c r="B126" s="266"/>
    </row>
    <row r="127" spans="2:10" customFormat="1" ht="15" x14ac:dyDescent="0.25">
      <c r="B127" s="266"/>
    </row>
    <row r="128" spans="2:10" customFormat="1" ht="15" x14ac:dyDescent="0.25">
      <c r="B128" s="266"/>
    </row>
    <row r="129" spans="2:2" customFormat="1" ht="15" x14ac:dyDescent="0.25">
      <c r="B129" s="266"/>
    </row>
    <row r="130" spans="2:2" customFormat="1" ht="15" x14ac:dyDescent="0.25">
      <c r="B130" s="266"/>
    </row>
    <row r="131" spans="2:2" customFormat="1" ht="15" x14ac:dyDescent="0.25">
      <c r="B131" s="266"/>
    </row>
    <row r="132" spans="2:2" customFormat="1" ht="15" x14ac:dyDescent="0.25">
      <c r="B132" s="266"/>
    </row>
    <row r="133" spans="2:2" customFormat="1" ht="15" x14ac:dyDescent="0.25">
      <c r="B133" s="266"/>
    </row>
    <row r="134" spans="2:2" customFormat="1" ht="15" x14ac:dyDescent="0.25">
      <c r="B134" s="266"/>
    </row>
    <row r="135" spans="2:2" customFormat="1" ht="15" x14ac:dyDescent="0.25">
      <c r="B135" s="266"/>
    </row>
    <row r="136" spans="2:2" customFormat="1" ht="15" x14ac:dyDescent="0.25">
      <c r="B136" s="266"/>
    </row>
    <row r="137" spans="2:2" customFormat="1" ht="15" x14ac:dyDescent="0.25">
      <c r="B137" s="266"/>
    </row>
    <row r="138" spans="2:2" customFormat="1" ht="15" x14ac:dyDescent="0.25"/>
    <row r="139" spans="2:2" customFormat="1" ht="15" x14ac:dyDescent="0.25"/>
    <row r="140" spans="2:2" customFormat="1" ht="15" x14ac:dyDescent="0.25"/>
    <row r="141" spans="2:2" customFormat="1" ht="15" x14ac:dyDescent="0.25"/>
    <row r="142" spans="2:2" customFormat="1" ht="15" x14ac:dyDescent="0.25"/>
    <row r="143" spans="2:2" customFormat="1" ht="15" x14ac:dyDescent="0.25"/>
    <row r="144" spans="2:2"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row r="153" customFormat="1" ht="15" x14ac:dyDescent="0.25"/>
    <row r="154" customFormat="1" ht="15" x14ac:dyDescent="0.25"/>
    <row r="155" customFormat="1" ht="15" x14ac:dyDescent="0.25"/>
    <row r="156" customFormat="1" ht="15" x14ac:dyDescent="0.25"/>
    <row r="157" customFormat="1" ht="15" x14ac:dyDescent="0.25"/>
    <row r="158" customFormat="1" ht="15" x14ac:dyDescent="0.25"/>
    <row r="159" customFormat="1" ht="15" x14ac:dyDescent="0.25"/>
    <row r="160" customFormat="1" ht="15" x14ac:dyDescent="0.25"/>
    <row r="161" customFormat="1" ht="15" x14ac:dyDescent="0.25"/>
    <row r="162" customFormat="1" ht="15" x14ac:dyDescent="0.25"/>
    <row r="163" customFormat="1" ht="15" x14ac:dyDescent="0.25"/>
    <row r="164" customFormat="1" ht="15" x14ac:dyDescent="0.25"/>
    <row r="165" customFormat="1" ht="15" x14ac:dyDescent="0.25"/>
    <row r="166" customFormat="1" ht="15" x14ac:dyDescent="0.25"/>
    <row r="167" customFormat="1" ht="15" x14ac:dyDescent="0.25"/>
    <row r="168" customFormat="1" ht="15" x14ac:dyDescent="0.25"/>
    <row r="169" customFormat="1" ht="15" x14ac:dyDescent="0.25"/>
    <row r="170" customFormat="1" ht="15" x14ac:dyDescent="0.25"/>
    <row r="171" customFormat="1" ht="15" x14ac:dyDescent="0.25"/>
    <row r="172" customFormat="1" ht="15" x14ac:dyDescent="0.25"/>
    <row r="173" customFormat="1" ht="15" x14ac:dyDescent="0.25"/>
    <row r="174" customFormat="1" ht="15" x14ac:dyDescent="0.25"/>
    <row r="175" customFormat="1" ht="15" x14ac:dyDescent="0.25"/>
    <row r="176" customFormat="1" ht="15" x14ac:dyDescent="0.25"/>
    <row r="177" customFormat="1" ht="15" x14ac:dyDescent="0.25"/>
    <row r="178" customFormat="1" ht="15" x14ac:dyDescent="0.25"/>
    <row r="179" customFormat="1" ht="15" x14ac:dyDescent="0.25"/>
    <row r="180" customFormat="1" ht="15" x14ac:dyDescent="0.25"/>
    <row r="181" customFormat="1" ht="15" x14ac:dyDescent="0.25"/>
    <row r="182" customFormat="1" ht="15" x14ac:dyDescent="0.25"/>
    <row r="183" customFormat="1" ht="15" x14ac:dyDescent="0.25"/>
    <row r="184" customFormat="1" ht="15" x14ac:dyDescent="0.25"/>
    <row r="185" customFormat="1" ht="15" x14ac:dyDescent="0.25"/>
    <row r="186" customFormat="1" ht="15" x14ac:dyDescent="0.25"/>
    <row r="187" customFormat="1" ht="15" x14ac:dyDescent="0.25"/>
    <row r="188" customFormat="1" ht="15" x14ac:dyDescent="0.25"/>
    <row r="189" customFormat="1" ht="15" x14ac:dyDescent="0.25"/>
    <row r="190" customFormat="1" ht="15" x14ac:dyDescent="0.25"/>
    <row r="191" customFormat="1" ht="15" x14ac:dyDescent="0.25"/>
    <row r="192" customFormat="1" ht="15" x14ac:dyDescent="0.25"/>
    <row r="193" customFormat="1" ht="15" x14ac:dyDescent="0.25"/>
    <row r="194" customFormat="1" ht="15" x14ac:dyDescent="0.25"/>
    <row r="195" customFormat="1" ht="15" x14ac:dyDescent="0.25"/>
    <row r="196" customFormat="1" ht="15" x14ac:dyDescent="0.25"/>
    <row r="197" customFormat="1" ht="15" x14ac:dyDescent="0.25"/>
    <row r="198" customFormat="1" ht="15" x14ac:dyDescent="0.25"/>
    <row r="199" customFormat="1" ht="15" x14ac:dyDescent="0.25"/>
    <row r="200" customFormat="1" ht="15" x14ac:dyDescent="0.25"/>
    <row r="201" customFormat="1" ht="15" x14ac:dyDescent="0.25"/>
    <row r="202" customFormat="1" ht="15" x14ac:dyDescent="0.25"/>
    <row r="203" customFormat="1" ht="15" x14ac:dyDescent="0.25"/>
    <row r="204" customFormat="1" ht="15" x14ac:dyDescent="0.25"/>
    <row r="230" spans="1:4" x14ac:dyDescent="0.2">
      <c r="A230" s="2" t="s">
        <v>17</v>
      </c>
      <c r="B230" s="2" t="s">
        <v>18</v>
      </c>
      <c r="C230" s="2" t="s">
        <v>16</v>
      </c>
      <c r="D230" s="2" t="s">
        <v>19</v>
      </c>
    </row>
  </sheetData>
  <customSheetViews>
    <customSheetView guid="{A7CAF2C5-39F9-42DB-8D54-87F1C45428C1}" showPageBreaks="1" printArea="1" topLeftCell="A37">
      <selection activeCell="B72" sqref="B72"/>
      <pageMargins left="0.7" right="0.7" top="0.75" bottom="0.75" header="0.3" footer="0.3"/>
      <pageSetup paperSize="5" orientation="portrait" r:id="rId1"/>
    </customSheetView>
    <customSheetView guid="{D5D9EAF4-7BA9-49E3-BE1A-B3C48A27549A}" showPageBreaks="1" printArea="1" topLeftCell="A37">
      <selection activeCell="B72" sqref="B72"/>
      <pageMargins left="0.7" right="0.7" top="0.75" bottom="0.75" header="0.3" footer="0.3"/>
      <pageSetup paperSize="5" orientation="portrait" r:id="rId2"/>
    </customSheetView>
    <customSheetView guid="{E6060216-00C8-46FF-98E3-81B4F8C2F5D4}" topLeftCell="A46">
      <selection activeCell="D57" sqref="D57"/>
      <pageMargins left="0.7" right="0.7" top="0.75" bottom="0.75" header="0.3" footer="0.3"/>
      <pageSetup paperSize="5" orientation="portrait" r:id="rId3"/>
    </customSheetView>
    <customSheetView guid="{DFD43025-E9E3-4843-AC2B-F650B990DBED}" topLeftCell="A46">
      <selection activeCell="D57" sqref="D57"/>
      <pageMargins left="0.7" right="0.7" top="0.75" bottom="0.75" header="0.3" footer="0.3"/>
      <pageSetup paperSize="5" orientation="portrait" r:id="rId4"/>
    </customSheetView>
    <customSheetView guid="{7E99A118-CF9C-4DA4-93C3-66837DF09715}">
      <selection activeCell="D41" sqref="D41"/>
      <pageMargins left="0.7" right="0.7" top="0.75" bottom="0.75" header="0.3" footer="0.3"/>
      <pageSetup paperSize="5" orientation="portrait" r:id="rId5"/>
    </customSheetView>
    <customSheetView guid="{F84C4122-9287-413C-B343-7D23815E91BD}" topLeftCell="A52">
      <selection activeCell="J73" sqref="J73"/>
      <pageMargins left="0.7" right="0.7" top="0.75" bottom="0.75" header="0.3" footer="0.3"/>
      <pageSetup paperSize="5" orientation="portrait" r:id="rId6"/>
    </customSheetView>
    <customSheetView guid="{7D0DA75E-CE30-4207-8E0D-B057D58B8072}" showPageBreaks="1" printArea="1">
      <pane xSplit="1" ySplit="4" topLeftCell="B59" activePane="bottomRight" state="frozen"/>
      <selection pane="bottomRight" activeCell="C74" sqref="C74"/>
      <pageMargins left="0.7" right="0.7" top="0.75" bottom="0.75" header="0.3" footer="0.3"/>
      <pageSetup paperSize="9" orientation="landscape" r:id="rId7"/>
    </customSheetView>
    <customSheetView guid="{CF5A155D-0946-463C-A625-7E288FCAB939}" showPageBreaks="1" printArea="1">
      <pane xSplit="1" ySplit="4" topLeftCell="B5" activePane="bottomRight" state="frozen"/>
      <selection pane="bottomRight" activeCell="E26" sqref="E26"/>
      <pageMargins left="0.7" right="0.7" top="0.75" bottom="0.75" header="0.3" footer="0.3"/>
      <pageSetup paperSize="9" orientation="landscape" r:id="rId8"/>
    </customSheetView>
  </customSheetViews>
  <mergeCells count="3">
    <mergeCell ref="A1:J1"/>
    <mergeCell ref="A2:J2"/>
    <mergeCell ref="A67:J67"/>
  </mergeCells>
  <pageMargins left="0.7" right="0.7" top="0.75" bottom="0.75" header="0.3" footer="0.3"/>
  <pageSetup paperSize="9" orientation="landscape"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Normal="100" workbookViewId="0">
      <selection activeCell="E98" sqref="E98"/>
    </sheetView>
  </sheetViews>
  <sheetFormatPr defaultColWidth="9.140625" defaultRowHeight="12.75" x14ac:dyDescent="0.2"/>
  <cols>
    <col min="1" max="1" width="12.140625" style="2" customWidth="1"/>
    <col min="2" max="3" width="11.7109375" style="2" bestFit="1" customWidth="1"/>
    <col min="4" max="4" width="12" style="2" customWidth="1"/>
    <col min="5" max="5" width="11.7109375" style="2" bestFit="1" customWidth="1"/>
    <col min="6" max="6" width="10" style="2" customWidth="1"/>
    <col min="7" max="7" width="13.140625" style="2" customWidth="1"/>
    <col min="8" max="8" width="11.7109375" style="2" bestFit="1" customWidth="1"/>
    <col min="9" max="10" width="12.28515625" style="2" bestFit="1" customWidth="1"/>
    <col min="11" max="11" width="10.5703125" style="2" bestFit="1" customWidth="1"/>
    <col min="12" max="12" width="9.140625" style="2"/>
    <col min="13" max="13" width="9.7109375" style="2" bestFit="1" customWidth="1"/>
    <col min="14" max="16384" width="9.140625" style="2"/>
  </cols>
  <sheetData>
    <row r="1" spans="1:12" x14ac:dyDescent="0.2">
      <c r="A1" s="273" t="s">
        <v>133</v>
      </c>
      <c r="B1" s="273"/>
      <c r="C1" s="273"/>
      <c r="D1" s="273"/>
      <c r="E1" s="273"/>
      <c r="F1" s="273"/>
      <c r="G1" s="273"/>
      <c r="H1" s="273"/>
      <c r="I1" s="273"/>
      <c r="J1" s="273"/>
    </row>
    <row r="2" spans="1:12" x14ac:dyDescent="0.2">
      <c r="A2" s="277" t="s">
        <v>145</v>
      </c>
      <c r="B2" s="277"/>
      <c r="C2" s="277"/>
      <c r="D2" s="277"/>
      <c r="E2" s="277"/>
      <c r="F2" s="277"/>
      <c r="G2" s="277"/>
      <c r="H2" s="277"/>
      <c r="I2" s="277"/>
      <c r="J2" s="277"/>
    </row>
    <row r="3" spans="1:12" x14ac:dyDescent="0.2">
      <c r="A3" s="273" t="s">
        <v>134</v>
      </c>
      <c r="B3" s="273"/>
      <c r="C3" s="273"/>
      <c r="D3" s="273"/>
      <c r="E3" s="273"/>
      <c r="F3" s="273"/>
      <c r="G3" s="273"/>
      <c r="H3" s="273"/>
      <c r="I3" s="273"/>
      <c r="J3" s="273"/>
    </row>
    <row r="4" spans="1:12" x14ac:dyDescent="0.2">
      <c r="A4" s="91"/>
      <c r="B4" s="91"/>
      <c r="C4" s="91"/>
      <c r="D4" s="91"/>
      <c r="E4" s="91"/>
      <c r="F4" s="91"/>
      <c r="G4" s="91"/>
      <c r="H4" s="91"/>
      <c r="I4" s="91"/>
      <c r="J4" s="91"/>
    </row>
    <row r="5" spans="1:12" ht="23.25" customHeight="1" x14ac:dyDescent="0.2">
      <c r="A5" s="271" t="s">
        <v>22</v>
      </c>
      <c r="B5" s="280" t="s">
        <v>151</v>
      </c>
      <c r="C5" s="281"/>
      <c r="D5" s="282"/>
      <c r="E5" s="280" t="s">
        <v>135</v>
      </c>
      <c r="F5" s="281"/>
      <c r="G5" s="282"/>
      <c r="H5" s="281" t="s">
        <v>136</v>
      </c>
      <c r="I5" s="281"/>
      <c r="J5" s="282"/>
    </row>
    <row r="6" spans="1:12" ht="25.5" x14ac:dyDescent="0.2">
      <c r="A6" s="272"/>
      <c r="B6" s="93" t="s">
        <v>137</v>
      </c>
      <c r="C6" s="83" t="s">
        <v>97</v>
      </c>
      <c r="D6" s="93" t="s">
        <v>14</v>
      </c>
      <c r="E6" s="77" t="s">
        <v>137</v>
      </c>
      <c r="F6" s="93" t="s">
        <v>97</v>
      </c>
      <c r="G6" s="93" t="s">
        <v>14</v>
      </c>
      <c r="H6" s="77" t="s">
        <v>137</v>
      </c>
      <c r="I6" s="93" t="s">
        <v>97</v>
      </c>
      <c r="J6" s="77" t="s">
        <v>14</v>
      </c>
    </row>
    <row r="7" spans="1:12" ht="15.95" customHeight="1" x14ac:dyDescent="0.2">
      <c r="A7" s="115">
        <v>1993</v>
      </c>
      <c r="B7" s="79">
        <v>856623.46</v>
      </c>
      <c r="C7" s="116">
        <v>32876</v>
      </c>
      <c r="D7" s="79">
        <f>B7+C7</f>
        <v>889499.46</v>
      </c>
      <c r="E7" s="85">
        <v>901639</v>
      </c>
      <c r="F7" s="49">
        <v>92200</v>
      </c>
      <c r="G7" s="49">
        <f>E7+F7</f>
        <v>993839</v>
      </c>
      <c r="H7" s="85">
        <f t="shared" ref="H7:H26" si="0">E7-B7</f>
        <v>45015.540000000037</v>
      </c>
      <c r="I7" s="49">
        <f t="shared" ref="I7:I26" si="1">F7-C7</f>
        <v>59324</v>
      </c>
      <c r="J7" s="85">
        <f>H7+I7</f>
        <v>104339.54000000004</v>
      </c>
      <c r="K7" s="26"/>
      <c r="L7" s="26"/>
    </row>
    <row r="8" spans="1:12" ht="15.95" customHeight="1" x14ac:dyDescent="0.2">
      <c r="A8" s="115">
        <v>1994</v>
      </c>
      <c r="B8" s="49">
        <v>886196</v>
      </c>
      <c r="C8" s="84">
        <v>3000</v>
      </c>
      <c r="D8" s="49">
        <f t="shared" ref="D8:D27" si="2">B8+C8</f>
        <v>889196</v>
      </c>
      <c r="E8" s="85">
        <v>946423</v>
      </c>
      <c r="F8" s="49">
        <v>42198.77</v>
      </c>
      <c r="G8" s="49">
        <f t="shared" ref="G8:G27" si="3">E8+F8</f>
        <v>988621.77</v>
      </c>
      <c r="H8" s="85">
        <f t="shared" si="0"/>
        <v>60227</v>
      </c>
      <c r="I8" s="49">
        <f t="shared" si="1"/>
        <v>39198.769999999997</v>
      </c>
      <c r="J8" s="85">
        <f t="shared" ref="J8:J26" si="4">H8+I8</f>
        <v>99425.76999999999</v>
      </c>
      <c r="K8" s="26"/>
      <c r="L8" s="26"/>
    </row>
    <row r="9" spans="1:12" ht="15.95" customHeight="1" x14ac:dyDescent="0.2">
      <c r="A9" s="115">
        <v>1995</v>
      </c>
      <c r="B9" s="49">
        <v>1238997</v>
      </c>
      <c r="C9" s="84">
        <v>6000</v>
      </c>
      <c r="D9" s="49">
        <f t="shared" si="2"/>
        <v>1244997</v>
      </c>
      <c r="E9" s="85">
        <v>1341825</v>
      </c>
      <c r="F9" s="49">
        <v>15500</v>
      </c>
      <c r="G9" s="49">
        <f t="shared" si="3"/>
        <v>1357325</v>
      </c>
      <c r="H9" s="85">
        <f t="shared" si="0"/>
        <v>102828</v>
      </c>
      <c r="I9" s="49">
        <f t="shared" si="1"/>
        <v>9500</v>
      </c>
      <c r="J9" s="85">
        <f t="shared" si="4"/>
        <v>112328</v>
      </c>
      <c r="K9" s="26"/>
      <c r="L9" s="26"/>
    </row>
    <row r="10" spans="1:12" ht="15.95" customHeight="1" x14ac:dyDescent="0.2">
      <c r="A10" s="115">
        <v>1996</v>
      </c>
      <c r="B10" s="49">
        <v>1141500</v>
      </c>
      <c r="C10" s="84">
        <v>102000</v>
      </c>
      <c r="D10" s="49">
        <f t="shared" si="2"/>
        <v>1243500</v>
      </c>
      <c r="E10" s="85">
        <v>1317572</v>
      </c>
      <c r="F10" s="49">
        <v>0</v>
      </c>
      <c r="G10" s="49">
        <f t="shared" si="3"/>
        <v>1317572</v>
      </c>
      <c r="H10" s="85">
        <f t="shared" si="0"/>
        <v>176072</v>
      </c>
      <c r="I10" s="49">
        <f t="shared" si="1"/>
        <v>-102000</v>
      </c>
      <c r="J10" s="85">
        <f t="shared" si="4"/>
        <v>74072</v>
      </c>
      <c r="K10" s="26"/>
      <c r="L10" s="26"/>
    </row>
    <row r="11" spans="1:12" ht="15.95" customHeight="1" x14ac:dyDescent="0.2">
      <c r="A11" s="115">
        <v>1997</v>
      </c>
      <c r="B11" s="49">
        <v>1398789</v>
      </c>
      <c r="C11" s="84">
        <v>48000</v>
      </c>
      <c r="D11" s="49">
        <f t="shared" si="2"/>
        <v>1446789</v>
      </c>
      <c r="E11" s="85">
        <v>1443997</v>
      </c>
      <c r="F11" s="49">
        <v>9000</v>
      </c>
      <c r="G11" s="49">
        <f t="shared" si="3"/>
        <v>1452997</v>
      </c>
      <c r="H11" s="85">
        <f t="shared" si="0"/>
        <v>45208</v>
      </c>
      <c r="I11" s="49">
        <f t="shared" si="1"/>
        <v>-39000</v>
      </c>
      <c r="J11" s="85">
        <f t="shared" si="4"/>
        <v>6208</v>
      </c>
      <c r="K11" s="26"/>
      <c r="L11" s="26"/>
    </row>
    <row r="12" spans="1:12" ht="15.95" customHeight="1" x14ac:dyDescent="0.2">
      <c r="A12" s="115">
        <v>1998</v>
      </c>
      <c r="B12" s="49">
        <v>1576384</v>
      </c>
      <c r="C12" s="84">
        <v>85000</v>
      </c>
      <c r="D12" s="49">
        <f t="shared" si="2"/>
        <v>1661384</v>
      </c>
      <c r="E12" s="85">
        <v>1648832</v>
      </c>
      <c r="F12" s="49">
        <v>50000</v>
      </c>
      <c r="G12" s="49">
        <f t="shared" si="3"/>
        <v>1698832</v>
      </c>
      <c r="H12" s="85">
        <f t="shared" si="0"/>
        <v>72448</v>
      </c>
      <c r="I12" s="49">
        <f t="shared" si="1"/>
        <v>-35000</v>
      </c>
      <c r="J12" s="85">
        <f t="shared" si="4"/>
        <v>37448</v>
      </c>
      <c r="K12" s="26"/>
      <c r="L12" s="26"/>
    </row>
    <row r="13" spans="1:12" ht="15.95" customHeight="1" x14ac:dyDescent="0.2">
      <c r="A13" s="115">
        <v>1999</v>
      </c>
      <c r="B13" s="49">
        <v>1285447</v>
      </c>
      <c r="C13" s="84">
        <v>1705000</v>
      </c>
      <c r="D13" s="49">
        <f t="shared" si="2"/>
        <v>2990447</v>
      </c>
      <c r="E13" s="85">
        <v>1471932</v>
      </c>
      <c r="F13" s="49">
        <v>20000</v>
      </c>
      <c r="G13" s="49">
        <f t="shared" si="3"/>
        <v>1491932</v>
      </c>
      <c r="H13" s="85">
        <f t="shared" si="0"/>
        <v>186485</v>
      </c>
      <c r="I13" s="49">
        <f t="shared" si="1"/>
        <v>-1685000</v>
      </c>
      <c r="J13" s="85">
        <f t="shared" si="4"/>
        <v>-1498515</v>
      </c>
      <c r="K13" s="26"/>
      <c r="L13" s="26"/>
    </row>
    <row r="14" spans="1:12" ht="15.95" customHeight="1" x14ac:dyDescent="0.2">
      <c r="A14" s="115">
        <v>2000</v>
      </c>
      <c r="B14" s="49">
        <v>1526917</v>
      </c>
      <c r="C14" s="84">
        <v>296000</v>
      </c>
      <c r="D14" s="49">
        <f t="shared" si="2"/>
        <v>1822917</v>
      </c>
      <c r="E14" s="85">
        <v>1835062</v>
      </c>
      <c r="F14" s="49">
        <v>25000</v>
      </c>
      <c r="G14" s="49">
        <f t="shared" si="3"/>
        <v>1860062</v>
      </c>
      <c r="H14" s="85">
        <f t="shared" si="0"/>
        <v>308145</v>
      </c>
      <c r="I14" s="49">
        <f t="shared" si="1"/>
        <v>-271000</v>
      </c>
      <c r="J14" s="85">
        <f t="shared" si="4"/>
        <v>37145</v>
      </c>
      <c r="K14" s="26"/>
      <c r="L14" s="26"/>
    </row>
    <row r="15" spans="1:12" ht="15.95" customHeight="1" x14ac:dyDescent="0.2">
      <c r="A15" s="115">
        <v>2001</v>
      </c>
      <c r="B15" s="49">
        <v>2135447</v>
      </c>
      <c r="C15" s="84">
        <v>45000</v>
      </c>
      <c r="D15" s="49">
        <f t="shared" si="2"/>
        <v>2180447</v>
      </c>
      <c r="E15" s="85">
        <v>2313656</v>
      </c>
      <c r="F15" s="49">
        <v>55000</v>
      </c>
      <c r="G15" s="49">
        <f t="shared" si="3"/>
        <v>2368656</v>
      </c>
      <c r="H15" s="85">
        <f t="shared" si="0"/>
        <v>178209</v>
      </c>
      <c r="I15" s="49">
        <f t="shared" si="1"/>
        <v>10000</v>
      </c>
      <c r="J15" s="85">
        <f t="shared" si="4"/>
        <v>188209</v>
      </c>
      <c r="K15" s="26"/>
      <c r="L15" s="26"/>
    </row>
    <row r="16" spans="1:12" ht="15.95" customHeight="1" x14ac:dyDescent="0.2">
      <c r="A16" s="115">
        <v>2002</v>
      </c>
      <c r="B16" s="49">
        <v>2003088</v>
      </c>
      <c r="C16" s="84">
        <v>309575</v>
      </c>
      <c r="D16" s="49">
        <f t="shared" si="2"/>
        <v>2312663</v>
      </c>
      <c r="E16" s="85">
        <v>2315350</v>
      </c>
      <c r="F16" s="49">
        <v>0</v>
      </c>
      <c r="G16" s="49">
        <f t="shared" si="3"/>
        <v>2315350</v>
      </c>
      <c r="H16" s="85">
        <f t="shared" si="0"/>
        <v>312262</v>
      </c>
      <c r="I16" s="49">
        <f t="shared" si="1"/>
        <v>-309575</v>
      </c>
      <c r="J16" s="85">
        <f t="shared" si="4"/>
        <v>2687</v>
      </c>
      <c r="K16" s="26"/>
      <c r="L16" s="26"/>
    </row>
    <row r="17" spans="1:14" ht="15.95" customHeight="1" x14ac:dyDescent="0.2">
      <c r="A17" s="115">
        <v>2003</v>
      </c>
      <c r="B17" s="49">
        <v>2070413</v>
      </c>
      <c r="C17" s="84">
        <v>487325</v>
      </c>
      <c r="D17" s="49">
        <f t="shared" si="2"/>
        <v>2557738</v>
      </c>
      <c r="E17" s="85">
        <v>2625109</v>
      </c>
      <c r="F17" s="49">
        <v>0</v>
      </c>
      <c r="G17" s="49">
        <f t="shared" si="3"/>
        <v>2625109</v>
      </c>
      <c r="H17" s="85">
        <f t="shared" si="0"/>
        <v>554696</v>
      </c>
      <c r="I17" s="49">
        <f t="shared" si="1"/>
        <v>-487325</v>
      </c>
      <c r="J17" s="85">
        <f t="shared" si="4"/>
        <v>67371</v>
      </c>
      <c r="K17" s="26"/>
      <c r="L17" s="26"/>
    </row>
    <row r="18" spans="1:14" ht="15.95" customHeight="1" x14ac:dyDescent="0.2">
      <c r="A18" s="115">
        <v>2004</v>
      </c>
      <c r="B18" s="49">
        <v>2441344</v>
      </c>
      <c r="C18" s="84">
        <v>386000</v>
      </c>
      <c r="D18" s="49">
        <f t="shared" si="2"/>
        <v>2827344</v>
      </c>
      <c r="E18" s="85">
        <v>2984164</v>
      </c>
      <c r="F18" s="49">
        <v>0</v>
      </c>
      <c r="G18" s="49">
        <f t="shared" si="3"/>
        <v>2984164</v>
      </c>
      <c r="H18" s="85">
        <f t="shared" si="0"/>
        <v>542820</v>
      </c>
      <c r="I18" s="49">
        <f t="shared" si="1"/>
        <v>-386000</v>
      </c>
      <c r="J18" s="85">
        <f t="shared" si="4"/>
        <v>156820</v>
      </c>
      <c r="K18" s="26"/>
      <c r="L18" s="26"/>
    </row>
    <row r="19" spans="1:14" ht="15.95" customHeight="1" x14ac:dyDescent="0.2">
      <c r="A19" s="115">
        <v>2005</v>
      </c>
      <c r="B19" s="49">
        <v>2566533</v>
      </c>
      <c r="C19" s="84">
        <v>670675</v>
      </c>
      <c r="D19" s="49">
        <f t="shared" si="2"/>
        <v>3237208</v>
      </c>
      <c r="E19" s="85">
        <v>3577630</v>
      </c>
      <c r="F19" s="49">
        <v>0</v>
      </c>
      <c r="G19" s="49">
        <f t="shared" si="3"/>
        <v>3577630</v>
      </c>
      <c r="H19" s="85">
        <f t="shared" si="0"/>
        <v>1011097</v>
      </c>
      <c r="I19" s="49">
        <f t="shared" si="1"/>
        <v>-670675</v>
      </c>
      <c r="J19" s="85">
        <f t="shared" si="4"/>
        <v>340422</v>
      </c>
      <c r="K19" s="26"/>
      <c r="L19" s="26"/>
    </row>
    <row r="20" spans="1:14" ht="15.95" customHeight="1" x14ac:dyDescent="0.2">
      <c r="A20" s="115">
        <v>2006</v>
      </c>
      <c r="B20" s="49">
        <v>3055862</v>
      </c>
      <c r="C20" s="84">
        <v>1393250</v>
      </c>
      <c r="D20" s="49">
        <f t="shared" si="2"/>
        <v>4449112</v>
      </c>
      <c r="E20" s="85">
        <v>4266803</v>
      </c>
      <c r="F20" s="49">
        <v>0</v>
      </c>
      <c r="G20" s="49">
        <f t="shared" si="3"/>
        <v>4266803</v>
      </c>
      <c r="H20" s="85">
        <f t="shared" si="0"/>
        <v>1210941</v>
      </c>
      <c r="I20" s="49">
        <f t="shared" si="1"/>
        <v>-1393250</v>
      </c>
      <c r="J20" s="85">
        <f t="shared" si="4"/>
        <v>-182309</v>
      </c>
      <c r="K20" s="26"/>
      <c r="L20" s="26"/>
    </row>
    <row r="21" spans="1:14" ht="15.95" customHeight="1" x14ac:dyDescent="0.2">
      <c r="A21" s="115">
        <v>2007</v>
      </c>
      <c r="B21" s="49">
        <v>4170286</v>
      </c>
      <c r="C21" s="84">
        <v>1020000</v>
      </c>
      <c r="D21" s="49">
        <f t="shared" si="2"/>
        <v>5190286</v>
      </c>
      <c r="E21" s="85">
        <v>5434569</v>
      </c>
      <c r="F21" s="49">
        <v>0</v>
      </c>
      <c r="G21" s="49">
        <f t="shared" si="3"/>
        <v>5434569</v>
      </c>
      <c r="H21" s="85">
        <f t="shared" si="0"/>
        <v>1264283</v>
      </c>
      <c r="I21" s="49">
        <f t="shared" si="1"/>
        <v>-1020000</v>
      </c>
      <c r="J21" s="85">
        <f t="shared" si="4"/>
        <v>244283</v>
      </c>
      <c r="K21" s="26"/>
      <c r="L21" s="26"/>
    </row>
    <row r="22" spans="1:14" ht="15.95" customHeight="1" x14ac:dyDescent="0.2">
      <c r="A22" s="115">
        <v>2008</v>
      </c>
      <c r="B22" s="49">
        <v>5785185</v>
      </c>
      <c r="C22" s="84">
        <v>822750</v>
      </c>
      <c r="D22" s="49">
        <f t="shared" si="2"/>
        <v>6607935</v>
      </c>
      <c r="E22" s="85">
        <v>6466300</v>
      </c>
      <c r="F22" s="49">
        <v>0</v>
      </c>
      <c r="G22" s="49">
        <f t="shared" si="3"/>
        <v>6466300</v>
      </c>
      <c r="H22" s="85">
        <f t="shared" si="0"/>
        <v>681115</v>
      </c>
      <c r="I22" s="49">
        <f t="shared" si="1"/>
        <v>-822750</v>
      </c>
      <c r="J22" s="85">
        <f t="shared" si="4"/>
        <v>-141635</v>
      </c>
      <c r="K22" s="26"/>
      <c r="L22" s="26"/>
    </row>
    <row r="23" spans="1:14" ht="15.95" customHeight="1" x14ac:dyDescent="0.2">
      <c r="A23" s="115">
        <v>2009</v>
      </c>
      <c r="B23" s="49">
        <v>3808204</v>
      </c>
      <c r="C23" s="84">
        <v>1899062</v>
      </c>
      <c r="D23" s="49">
        <v>5707266</v>
      </c>
      <c r="E23" s="85">
        <v>5637159</v>
      </c>
      <c r="F23" s="49">
        <v>0</v>
      </c>
      <c r="G23" s="49">
        <v>5637159</v>
      </c>
      <c r="H23" s="85">
        <v>1828955</v>
      </c>
      <c r="I23" s="49">
        <v>-1899062</v>
      </c>
      <c r="J23" s="85">
        <v>-70107</v>
      </c>
      <c r="K23" s="26"/>
      <c r="L23" s="26"/>
    </row>
    <row r="24" spans="1:14" ht="15.95" customHeight="1" x14ac:dyDescent="0.2">
      <c r="A24" s="115">
        <v>2010</v>
      </c>
      <c r="B24" s="49">
        <v>4043337</v>
      </c>
      <c r="C24" s="84">
        <v>1550000</v>
      </c>
      <c r="D24" s="49">
        <f t="shared" si="2"/>
        <v>5593337</v>
      </c>
      <c r="E24" s="85">
        <v>5536019</v>
      </c>
      <c r="F24" s="49">
        <v>0</v>
      </c>
      <c r="G24" s="49">
        <f t="shared" si="3"/>
        <v>5536019</v>
      </c>
      <c r="H24" s="85">
        <f t="shared" si="0"/>
        <v>1492682</v>
      </c>
      <c r="I24" s="49">
        <f t="shared" si="1"/>
        <v>-1550000</v>
      </c>
      <c r="J24" s="85">
        <f t="shared" si="4"/>
        <v>-57318</v>
      </c>
      <c r="K24" s="26"/>
      <c r="L24" s="26"/>
    </row>
    <row r="25" spans="1:14" ht="15.95" customHeight="1" x14ac:dyDescent="0.2">
      <c r="A25" s="115">
        <v>2011</v>
      </c>
      <c r="B25" s="49">
        <v>4755473</v>
      </c>
      <c r="C25" s="84">
        <v>1475000</v>
      </c>
      <c r="D25" s="49">
        <f t="shared" si="2"/>
        <v>6230473</v>
      </c>
      <c r="E25" s="85">
        <v>6186844</v>
      </c>
      <c r="F25" s="49">
        <v>0</v>
      </c>
      <c r="G25" s="49">
        <f t="shared" si="3"/>
        <v>6186844</v>
      </c>
      <c r="H25" s="85">
        <f t="shared" si="0"/>
        <v>1431371</v>
      </c>
      <c r="I25" s="49">
        <f t="shared" si="1"/>
        <v>-1475000</v>
      </c>
      <c r="J25" s="85">
        <f t="shared" si="4"/>
        <v>-43629</v>
      </c>
      <c r="K25" s="26"/>
      <c r="L25" s="26"/>
    </row>
    <row r="26" spans="1:14" ht="15.95" customHeight="1" x14ac:dyDescent="0.2">
      <c r="A26" s="115">
        <v>2012</v>
      </c>
      <c r="B26" s="49">
        <v>4859051</v>
      </c>
      <c r="C26" s="84">
        <v>1785000</v>
      </c>
      <c r="D26" s="49">
        <f t="shared" si="2"/>
        <v>6644051</v>
      </c>
      <c r="E26" s="85">
        <v>6713674</v>
      </c>
      <c r="F26" s="49">
        <v>0</v>
      </c>
      <c r="G26" s="49">
        <f t="shared" si="3"/>
        <v>6713674</v>
      </c>
      <c r="H26" s="85">
        <f t="shared" si="0"/>
        <v>1854623</v>
      </c>
      <c r="I26" s="49">
        <f t="shared" si="1"/>
        <v>-1785000</v>
      </c>
      <c r="J26" s="85">
        <f t="shared" si="4"/>
        <v>69623</v>
      </c>
      <c r="K26" s="26"/>
      <c r="L26" s="26"/>
      <c r="M26" s="26"/>
      <c r="N26" s="26"/>
    </row>
    <row r="27" spans="1:14" ht="15.95" customHeight="1" x14ac:dyDescent="0.2">
      <c r="A27" s="115">
        <v>2013</v>
      </c>
      <c r="B27" s="49">
        <v>5802227</v>
      </c>
      <c r="C27" s="84">
        <v>1315009</v>
      </c>
      <c r="D27" s="49">
        <f t="shared" si="2"/>
        <v>7117236</v>
      </c>
      <c r="E27" s="85">
        <v>7076414</v>
      </c>
      <c r="F27" s="49">
        <v>0</v>
      </c>
      <c r="G27" s="49">
        <f t="shared" si="3"/>
        <v>7076414</v>
      </c>
      <c r="H27" s="85">
        <v>1274187</v>
      </c>
      <c r="I27" s="49">
        <v>-1315009</v>
      </c>
      <c r="J27" s="85">
        <v>-40822</v>
      </c>
      <c r="K27" s="26"/>
      <c r="L27" s="26"/>
    </row>
    <row r="28" spans="1:14" ht="15.95" customHeight="1" x14ac:dyDescent="0.2">
      <c r="A28" s="115">
        <v>2014</v>
      </c>
      <c r="B28" s="53">
        <v>5525195</v>
      </c>
      <c r="C28" s="152">
        <v>1715000</v>
      </c>
      <c r="D28" s="53">
        <v>7240195</v>
      </c>
      <c r="E28" s="154">
        <v>6955963</v>
      </c>
      <c r="F28" s="53">
        <v>0</v>
      </c>
      <c r="G28" s="53">
        <v>6955963</v>
      </c>
      <c r="H28" s="154">
        <v>1430768</v>
      </c>
      <c r="I28" s="53">
        <v>-1715000</v>
      </c>
      <c r="J28" s="154">
        <v>-284232</v>
      </c>
      <c r="K28" s="26"/>
      <c r="L28" s="26"/>
    </row>
    <row r="29" spans="1:14" ht="15.95" customHeight="1" x14ac:dyDescent="0.2">
      <c r="A29" s="115">
        <v>2015</v>
      </c>
      <c r="B29" s="53">
        <v>4941253</v>
      </c>
      <c r="C29" s="152">
        <v>2640900</v>
      </c>
      <c r="D29" s="53">
        <v>7582153</v>
      </c>
      <c r="E29" s="154">
        <v>7382473</v>
      </c>
      <c r="F29" s="53">
        <v>0</v>
      </c>
      <c r="G29" s="53">
        <v>7382473</v>
      </c>
      <c r="H29" s="154">
        <v>2441220</v>
      </c>
      <c r="I29" s="53">
        <v>-2640900</v>
      </c>
      <c r="J29" s="154">
        <v>-199680</v>
      </c>
      <c r="K29" s="26"/>
      <c r="L29" s="26"/>
    </row>
    <row r="30" spans="1:14" ht="15.95" customHeight="1" x14ac:dyDescent="0.2">
      <c r="A30" s="7">
        <v>2016</v>
      </c>
      <c r="B30" s="182">
        <v>4288993</v>
      </c>
      <c r="C30" s="156">
        <v>1811600</v>
      </c>
      <c r="D30" s="182">
        <v>6100593</v>
      </c>
      <c r="E30" s="158">
        <v>5776772</v>
      </c>
      <c r="F30" s="182">
        <v>0</v>
      </c>
      <c r="G30" s="182">
        <v>5776772</v>
      </c>
      <c r="H30" s="158">
        <v>1487779</v>
      </c>
      <c r="I30" s="182">
        <v>-1811600</v>
      </c>
      <c r="J30" s="158">
        <v>-323821</v>
      </c>
      <c r="K30" s="26"/>
      <c r="L30" s="26"/>
    </row>
    <row r="31" spans="1:14" s="174" customFormat="1" ht="16.5" customHeight="1" x14ac:dyDescent="0.2">
      <c r="A31" s="234" t="s">
        <v>109</v>
      </c>
      <c r="B31" s="234"/>
      <c r="C31" s="234"/>
      <c r="D31" s="234"/>
      <c r="E31" s="234"/>
      <c r="F31" s="234"/>
      <c r="G31" s="234"/>
      <c r="H31" s="234"/>
      <c r="I31" s="234"/>
      <c r="J31" s="234"/>
    </row>
    <row r="34" spans="1:14" ht="15.95" customHeight="1" x14ac:dyDescent="0.25">
      <c r="A34"/>
      <c r="B34"/>
      <c r="C34"/>
      <c r="D34"/>
      <c r="E34"/>
      <c r="F34"/>
      <c r="G34"/>
      <c r="H34"/>
      <c r="I34"/>
      <c r="J34"/>
      <c r="K34"/>
      <c r="L34" s="26"/>
    </row>
    <row r="35" spans="1:14" ht="15.95" customHeight="1" x14ac:dyDescent="0.25">
      <c r="A35"/>
      <c r="B35"/>
      <c r="C35"/>
      <c r="D35"/>
      <c r="E35"/>
      <c r="F35"/>
      <c r="G35"/>
      <c r="H35"/>
      <c r="I35"/>
      <c r="J35"/>
      <c r="K35"/>
      <c r="L35" s="26"/>
    </row>
    <row r="36" spans="1:14" ht="15.95" customHeight="1" x14ac:dyDescent="0.25">
      <c r="A36"/>
      <c r="B36"/>
      <c r="C36"/>
      <c r="D36"/>
      <c r="E36"/>
      <c r="F36"/>
      <c r="G36"/>
      <c r="H36"/>
      <c r="I36"/>
      <c r="J36"/>
      <c r="K36"/>
      <c r="L36" s="26"/>
    </row>
    <row r="37" spans="1:14" ht="15.95" customHeight="1" x14ac:dyDescent="0.25">
      <c r="A37"/>
      <c r="B37"/>
      <c r="C37"/>
      <c r="D37"/>
      <c r="E37"/>
      <c r="F37"/>
      <c r="G37"/>
      <c r="H37"/>
      <c r="I37"/>
      <c r="J37"/>
      <c r="K37"/>
      <c r="L37" s="26"/>
    </row>
    <row r="38" spans="1:14" ht="15.95" customHeight="1" x14ac:dyDescent="0.25">
      <c r="A38"/>
      <c r="B38"/>
      <c r="C38"/>
      <c r="D38"/>
      <c r="E38"/>
      <c r="F38"/>
      <c r="G38"/>
      <c r="H38"/>
      <c r="I38"/>
      <c r="J38"/>
      <c r="K38"/>
      <c r="L38" s="26"/>
      <c r="M38" s="26"/>
      <c r="N38" s="26"/>
    </row>
    <row r="39" spans="1:14" ht="15.95" customHeight="1" x14ac:dyDescent="0.25">
      <c r="A39"/>
      <c r="B39"/>
      <c r="C39"/>
      <c r="D39"/>
      <c r="E39"/>
      <c r="F39"/>
      <c r="G39"/>
      <c r="H39"/>
      <c r="I39"/>
      <c r="J39"/>
      <c r="K39"/>
      <c r="L39" s="26"/>
    </row>
    <row r="40" spans="1:14" ht="15.95" customHeight="1" x14ac:dyDescent="0.25">
      <c r="A40"/>
      <c r="B40"/>
      <c r="C40"/>
      <c r="D40"/>
      <c r="E40"/>
      <c r="F40"/>
      <c r="G40"/>
      <c r="H40"/>
      <c r="I40"/>
      <c r="J40"/>
      <c r="K40"/>
      <c r="L40" s="26"/>
    </row>
    <row r="41" spans="1:14" ht="15.95" customHeight="1" x14ac:dyDescent="0.25">
      <c r="A41"/>
      <c r="B41"/>
      <c r="C41"/>
      <c r="D41"/>
      <c r="E41"/>
      <c r="F41"/>
      <c r="G41"/>
      <c r="H41"/>
      <c r="I41"/>
      <c r="J41"/>
      <c r="K41"/>
      <c r="L41" s="26"/>
    </row>
    <row r="42" spans="1:14" ht="15.95" customHeight="1" x14ac:dyDescent="0.25">
      <c r="A42"/>
      <c r="B42"/>
      <c r="C42"/>
      <c r="D42"/>
      <c r="E42"/>
      <c r="F42"/>
      <c r="G42"/>
      <c r="H42"/>
      <c r="I42"/>
      <c r="J42"/>
      <c r="K42"/>
      <c r="L42" s="26"/>
    </row>
    <row r="43" spans="1:14" ht="15" x14ac:dyDescent="0.25">
      <c r="A43"/>
      <c r="B43"/>
      <c r="C43"/>
      <c r="D43"/>
      <c r="E43"/>
      <c r="F43"/>
      <c r="G43"/>
      <c r="H43"/>
      <c r="I43"/>
      <c r="J43"/>
      <c r="K43"/>
    </row>
    <row r="44" spans="1:14" ht="15" x14ac:dyDescent="0.25">
      <c r="A44"/>
      <c r="B44"/>
      <c r="C44"/>
      <c r="D44"/>
      <c r="E44"/>
      <c r="F44"/>
      <c r="G44"/>
      <c r="H44"/>
      <c r="I44"/>
      <c r="J44"/>
      <c r="K44"/>
    </row>
    <row r="45" spans="1:14" ht="15" x14ac:dyDescent="0.25">
      <c r="A45"/>
      <c r="B45"/>
      <c r="C45"/>
      <c r="D45"/>
      <c r="E45"/>
      <c r="F45"/>
      <c r="G45"/>
      <c r="H45"/>
      <c r="I45"/>
      <c r="J45"/>
      <c r="K45"/>
    </row>
    <row r="46" spans="1:14" ht="15" x14ac:dyDescent="0.25">
      <c r="A46"/>
      <c r="B46"/>
      <c r="C46"/>
      <c r="D46"/>
      <c r="E46"/>
      <c r="F46"/>
      <c r="G46"/>
      <c r="H46"/>
      <c r="I46"/>
      <c r="J46"/>
      <c r="K46"/>
    </row>
    <row r="47" spans="1:14" ht="15" x14ac:dyDescent="0.25">
      <c r="A47"/>
      <c r="B47"/>
      <c r="C47"/>
      <c r="D47"/>
      <c r="E47"/>
      <c r="F47"/>
      <c r="G47"/>
      <c r="H47"/>
      <c r="I47"/>
      <c r="J47"/>
      <c r="K47"/>
    </row>
    <row r="48" spans="1:14" ht="15" x14ac:dyDescent="0.25">
      <c r="A48"/>
      <c r="B48"/>
      <c r="C48"/>
      <c r="D48"/>
      <c r="E48"/>
      <c r="F48"/>
      <c r="G48"/>
      <c r="H48"/>
      <c r="I48"/>
      <c r="J48"/>
      <c r="K48"/>
    </row>
    <row r="49" spans="1:11" ht="15" x14ac:dyDescent="0.25">
      <c r="A49"/>
      <c r="B49"/>
      <c r="C49"/>
      <c r="D49"/>
      <c r="E49"/>
      <c r="F49"/>
      <c r="G49"/>
      <c r="H49"/>
      <c r="I49"/>
      <c r="J49"/>
      <c r="K49"/>
    </row>
    <row r="50" spans="1:11" ht="15" x14ac:dyDescent="0.25">
      <c r="A50"/>
      <c r="B50"/>
      <c r="C50"/>
      <c r="D50"/>
      <c r="E50"/>
      <c r="F50"/>
      <c r="G50"/>
      <c r="H50"/>
      <c r="I50"/>
      <c r="J50"/>
      <c r="K50"/>
    </row>
    <row r="51" spans="1:11" ht="15" x14ac:dyDescent="0.25">
      <c r="A51"/>
      <c r="B51"/>
      <c r="C51"/>
      <c r="D51"/>
      <c r="E51"/>
      <c r="F51"/>
      <c r="G51"/>
      <c r="H51"/>
      <c r="I51"/>
      <c r="J51"/>
      <c r="K51"/>
    </row>
    <row r="52" spans="1:11" ht="15" x14ac:dyDescent="0.25">
      <c r="A52"/>
      <c r="B52"/>
      <c r="C52"/>
      <c r="D52"/>
      <c r="E52"/>
      <c r="F52"/>
      <c r="G52"/>
      <c r="H52"/>
      <c r="I52"/>
      <c r="J52"/>
      <c r="K52"/>
    </row>
    <row r="60" spans="1:11" x14ac:dyDescent="0.2">
      <c r="B60" s="26"/>
      <c r="C60" s="26"/>
      <c r="D60" s="26"/>
      <c r="E60" s="26"/>
      <c r="F60" s="26"/>
      <c r="G60" s="26"/>
      <c r="H60" s="26"/>
      <c r="I60" s="26"/>
      <c r="J60" s="26"/>
    </row>
    <row r="61" spans="1:11" x14ac:dyDescent="0.2">
      <c r="B61" s="26"/>
      <c r="C61" s="26"/>
      <c r="D61" s="26"/>
      <c r="E61" s="26"/>
      <c r="F61" s="26"/>
      <c r="G61" s="26"/>
      <c r="H61" s="26"/>
      <c r="I61" s="26"/>
      <c r="J61" s="26"/>
    </row>
    <row r="62" spans="1:11" x14ac:dyDescent="0.2">
      <c r="B62" s="26"/>
      <c r="C62" s="26"/>
      <c r="D62" s="26"/>
      <c r="E62" s="26"/>
      <c r="F62" s="26"/>
      <c r="G62" s="26"/>
      <c r="H62" s="26"/>
      <c r="I62" s="26"/>
      <c r="J62" s="26"/>
    </row>
    <row r="63" spans="1:11" x14ac:dyDescent="0.2">
      <c r="B63" s="26"/>
      <c r="C63" s="26"/>
      <c r="D63" s="26"/>
      <c r="E63" s="26"/>
      <c r="F63" s="26"/>
      <c r="G63" s="26"/>
      <c r="H63" s="26"/>
      <c r="I63" s="26"/>
      <c r="J63" s="26"/>
    </row>
    <row r="64" spans="1:11" x14ac:dyDescent="0.2">
      <c r="B64" s="26"/>
      <c r="C64" s="26"/>
      <c r="D64" s="26"/>
      <c r="E64" s="26"/>
      <c r="F64" s="26"/>
      <c r="G64" s="26"/>
      <c r="H64" s="26"/>
      <c r="I64" s="26"/>
      <c r="J64" s="26"/>
    </row>
    <row r="65" spans="2:10" x14ac:dyDescent="0.2">
      <c r="B65" s="26"/>
      <c r="C65" s="26"/>
      <c r="D65" s="26"/>
      <c r="E65" s="26"/>
      <c r="F65" s="26"/>
      <c r="G65" s="26"/>
      <c r="H65" s="26"/>
      <c r="I65" s="26"/>
      <c r="J65" s="26"/>
    </row>
    <row r="66" spans="2:10" x14ac:dyDescent="0.2">
      <c r="B66" s="26"/>
      <c r="C66" s="26"/>
      <c r="D66" s="26"/>
      <c r="E66" s="26"/>
      <c r="F66" s="26"/>
      <c r="G66" s="26"/>
      <c r="H66" s="26"/>
      <c r="I66" s="26"/>
      <c r="J66" s="26"/>
    </row>
    <row r="67" spans="2:10" x14ac:dyDescent="0.2">
      <c r="B67" s="26"/>
      <c r="C67" s="26"/>
      <c r="D67" s="26"/>
      <c r="E67" s="26"/>
      <c r="F67" s="26"/>
      <c r="G67" s="26"/>
      <c r="H67" s="26"/>
      <c r="I67" s="26"/>
      <c r="J67" s="26"/>
    </row>
    <row r="68" spans="2:10" x14ac:dyDescent="0.2">
      <c r="B68" s="26"/>
      <c r="C68" s="26"/>
      <c r="D68" s="26"/>
      <c r="E68" s="26"/>
      <c r="F68" s="26"/>
      <c r="G68" s="26"/>
      <c r="H68" s="26"/>
      <c r="I68" s="26"/>
      <c r="J68" s="26"/>
    </row>
    <row r="69" spans="2:10" x14ac:dyDescent="0.2">
      <c r="B69" s="26"/>
      <c r="C69" s="26"/>
      <c r="D69" s="26"/>
      <c r="E69" s="26"/>
      <c r="F69" s="26"/>
      <c r="G69" s="26"/>
      <c r="H69" s="26"/>
      <c r="I69" s="26"/>
      <c r="J69" s="26"/>
    </row>
    <row r="70" spans="2:10" x14ac:dyDescent="0.2">
      <c r="B70" s="26"/>
      <c r="C70" s="26"/>
      <c r="D70" s="26"/>
      <c r="E70" s="26"/>
      <c r="F70" s="26"/>
      <c r="G70" s="26"/>
      <c r="H70" s="26"/>
      <c r="I70" s="26"/>
      <c r="J70" s="26"/>
    </row>
    <row r="71" spans="2:10" x14ac:dyDescent="0.2">
      <c r="B71" s="26"/>
      <c r="C71" s="26"/>
      <c r="D71" s="26"/>
      <c r="E71" s="26"/>
      <c r="F71" s="26"/>
      <c r="G71" s="26"/>
      <c r="H71" s="26"/>
      <c r="I71" s="26"/>
      <c r="J71" s="26"/>
    </row>
    <row r="72" spans="2:10" x14ac:dyDescent="0.2">
      <c r="B72" s="26"/>
      <c r="C72" s="26"/>
      <c r="D72" s="26"/>
      <c r="E72" s="26"/>
      <c r="F72" s="26"/>
      <c r="G72" s="26"/>
      <c r="H72" s="26"/>
      <c r="I72" s="26"/>
      <c r="J72" s="26"/>
    </row>
    <row r="73" spans="2:10" x14ac:dyDescent="0.2">
      <c r="B73" s="26"/>
      <c r="C73" s="26"/>
      <c r="D73" s="26"/>
      <c r="E73" s="26"/>
      <c r="F73" s="26"/>
      <c r="G73" s="26"/>
      <c r="H73" s="26"/>
      <c r="I73" s="26"/>
      <c r="J73" s="26"/>
    </row>
    <row r="74" spans="2:10" x14ac:dyDescent="0.2">
      <c r="B74" s="26"/>
      <c r="C74" s="26"/>
      <c r="D74" s="26"/>
      <c r="E74" s="26"/>
      <c r="F74" s="26"/>
      <c r="G74" s="26"/>
      <c r="H74" s="26"/>
      <c r="I74" s="26"/>
      <c r="J74" s="26"/>
    </row>
    <row r="75" spans="2:10" x14ac:dyDescent="0.2">
      <c r="B75" s="26"/>
      <c r="C75" s="26"/>
      <c r="D75" s="26"/>
      <c r="E75" s="26"/>
      <c r="F75" s="26"/>
      <c r="G75" s="26"/>
      <c r="H75" s="26"/>
      <c r="I75" s="26"/>
      <c r="J75" s="26"/>
    </row>
    <row r="76" spans="2:10" x14ac:dyDescent="0.2">
      <c r="B76" s="26"/>
      <c r="C76" s="26"/>
      <c r="D76" s="26"/>
      <c r="E76" s="26"/>
      <c r="F76" s="26"/>
      <c r="G76" s="26"/>
      <c r="H76" s="26"/>
      <c r="I76" s="26"/>
      <c r="J76" s="26"/>
    </row>
    <row r="77" spans="2:10" x14ac:dyDescent="0.2">
      <c r="B77" s="26"/>
      <c r="C77" s="26"/>
      <c r="D77" s="26"/>
      <c r="E77" s="26"/>
      <c r="F77" s="26"/>
      <c r="G77" s="26"/>
      <c r="H77" s="26"/>
      <c r="I77" s="26"/>
      <c r="J77" s="26"/>
    </row>
    <row r="78" spans="2:10" x14ac:dyDescent="0.2">
      <c r="B78" s="26"/>
      <c r="C78" s="26"/>
      <c r="D78" s="26"/>
      <c r="E78" s="26"/>
      <c r="F78" s="26"/>
      <c r="G78" s="26"/>
      <c r="H78" s="26"/>
      <c r="I78" s="26"/>
      <c r="J78" s="26"/>
    </row>
    <row r="79" spans="2:10" x14ac:dyDescent="0.2">
      <c r="B79" s="26"/>
      <c r="C79" s="26"/>
      <c r="D79" s="26"/>
      <c r="E79" s="26"/>
      <c r="F79" s="26"/>
      <c r="G79" s="26"/>
      <c r="H79" s="26"/>
      <c r="I79" s="26"/>
      <c r="J79" s="26"/>
    </row>
    <row r="80" spans="2:10" x14ac:dyDescent="0.2">
      <c r="B80" s="26"/>
      <c r="C80" s="26"/>
      <c r="D80" s="26"/>
      <c r="E80" s="26"/>
      <c r="F80" s="26"/>
      <c r="G80" s="26"/>
      <c r="H80" s="26"/>
      <c r="I80" s="26"/>
      <c r="J80" s="26"/>
    </row>
    <row r="81" spans="2:10" x14ac:dyDescent="0.2">
      <c r="B81" s="26"/>
      <c r="C81" s="26"/>
      <c r="D81" s="26"/>
      <c r="E81" s="26"/>
      <c r="F81" s="26"/>
      <c r="G81" s="26"/>
      <c r="H81" s="26"/>
      <c r="I81" s="26"/>
      <c r="J81" s="26"/>
    </row>
    <row r="82" spans="2:10" x14ac:dyDescent="0.2">
      <c r="B82" s="26"/>
      <c r="C82" s="26"/>
      <c r="D82" s="26"/>
      <c r="E82" s="26"/>
      <c r="F82" s="26"/>
      <c r="G82" s="26"/>
      <c r="H82" s="26"/>
      <c r="I82" s="26"/>
      <c r="J82" s="26"/>
    </row>
    <row r="83" spans="2:10" x14ac:dyDescent="0.2">
      <c r="B83" s="26"/>
      <c r="C83" s="26"/>
      <c r="D83" s="26"/>
      <c r="E83" s="26"/>
      <c r="F83" s="26"/>
      <c r="G83" s="26"/>
      <c r="H83" s="26"/>
      <c r="I83" s="26"/>
      <c r="J83" s="26"/>
    </row>
    <row r="84" spans="2:10" x14ac:dyDescent="0.2">
      <c r="B84" s="26"/>
      <c r="C84" s="26"/>
      <c r="D84" s="26"/>
      <c r="E84" s="26"/>
      <c r="F84" s="26"/>
      <c r="G84" s="26"/>
      <c r="H84" s="26"/>
      <c r="I84" s="26"/>
      <c r="J84" s="26"/>
    </row>
    <row r="85" spans="2:10" x14ac:dyDescent="0.2">
      <c r="B85" s="26"/>
      <c r="C85" s="26"/>
      <c r="D85" s="26"/>
      <c r="E85" s="26"/>
      <c r="F85" s="26"/>
      <c r="G85" s="26"/>
      <c r="H85" s="26"/>
      <c r="I85" s="26"/>
      <c r="J85" s="26"/>
    </row>
    <row r="86" spans="2:10" x14ac:dyDescent="0.2">
      <c r="B86" s="26"/>
      <c r="C86" s="26"/>
      <c r="D86" s="26"/>
      <c r="E86" s="26"/>
      <c r="F86" s="26"/>
      <c r="G86" s="26"/>
      <c r="H86" s="26"/>
      <c r="I86" s="26"/>
      <c r="J86" s="26"/>
    </row>
    <row r="87" spans="2:10" x14ac:dyDescent="0.2">
      <c r="B87" s="26"/>
    </row>
    <row r="88" spans="2:10" x14ac:dyDescent="0.2">
      <c r="B88" s="26"/>
    </row>
    <row r="89" spans="2:10" x14ac:dyDescent="0.2">
      <c r="B89" s="26"/>
    </row>
    <row r="90" spans="2:10" x14ac:dyDescent="0.2">
      <c r="B90" s="26"/>
    </row>
  </sheetData>
  <customSheetViews>
    <customSheetView guid="{A7CAF2C5-39F9-42DB-8D54-87F1C45428C1}" topLeftCell="A31">
      <selection activeCell="G6" sqref="G6"/>
      <pageMargins left="0.7" right="0.7" top="0.75" bottom="0.75" header="0.3" footer="0.3"/>
      <pageSetup paperSize="9" orientation="portrait" r:id="rId1"/>
    </customSheetView>
    <customSheetView guid="{D5D9EAF4-7BA9-49E3-BE1A-B3C48A27549A}" showPageBreaks="1" topLeftCell="A31">
      <selection activeCell="G6" sqref="G6"/>
      <pageMargins left="0.7" right="0.7" top="0.75" bottom="0.75" header="0.3" footer="0.3"/>
      <pageSetup paperSize="9" orientation="portrait" r:id="rId2"/>
    </customSheetView>
    <customSheetView guid="{E6060216-00C8-46FF-98E3-81B4F8C2F5D4}" topLeftCell="A13">
      <selection activeCell="B26" sqref="B26"/>
      <pageMargins left="0.7" right="0.7" top="0.75" bottom="0.75" header="0.3" footer="0.3"/>
      <pageSetup paperSize="9" orientation="portrait" r:id="rId3"/>
    </customSheetView>
    <customSheetView guid="{DFD43025-E9E3-4843-AC2B-F650B990DBED}" topLeftCell="A13">
      <selection activeCell="B26" sqref="B26"/>
      <pageMargins left="0.7" right="0.7" top="0.75" bottom="0.75" header="0.3" footer="0.3"/>
      <pageSetup paperSize="9" orientation="portrait" r:id="rId4"/>
    </customSheetView>
    <customSheetView guid="{7E99A118-CF9C-4DA4-93C3-66837DF09715}">
      <selection activeCell="G6" sqref="G6"/>
      <pageMargins left="0.7" right="0.7" top="0.75" bottom="0.75" header="0.3" footer="0.3"/>
      <pageSetup paperSize="9" orientation="portrait" r:id="rId5"/>
    </customSheetView>
    <customSheetView guid="{F84C4122-9287-413C-B343-7D23815E91BD}" topLeftCell="A13">
      <selection activeCell="B26" sqref="B26"/>
      <pageMargins left="0.7" right="0.7" top="0.75" bottom="0.75" header="0.3" footer="0.3"/>
      <pageSetup paperSize="9" orientation="portrait" r:id="rId6"/>
    </customSheetView>
    <customSheetView guid="{7D0DA75E-CE30-4207-8E0D-B057D58B8072}" topLeftCell="B1">
      <selection activeCell="L28" sqref="L28"/>
      <pageMargins left="0.7" right="0.7" top="0.75" bottom="0.75" header="0.3" footer="0.3"/>
      <pageSetup paperSize="9" orientation="landscape" r:id="rId7"/>
    </customSheetView>
    <customSheetView guid="{CF5A155D-0946-463C-A625-7E288FCAB939}">
      <selection activeCell="E26" sqref="E26"/>
      <pageMargins left="0.7" right="0.7" top="0.75" bottom="0.75" header="0.3" footer="0.3"/>
      <pageSetup paperSize="9" orientation="landscape" r:id="rId8"/>
    </customSheetView>
  </customSheetViews>
  <mergeCells count="7">
    <mergeCell ref="H5:J5"/>
    <mergeCell ref="B5:D5"/>
    <mergeCell ref="E5:G5"/>
    <mergeCell ref="A1:J1"/>
    <mergeCell ref="A2:J2"/>
    <mergeCell ref="A3:J3"/>
    <mergeCell ref="A5:A6"/>
  </mergeCells>
  <pageMargins left="0.7" right="0.7" top="0.75" bottom="0.75" header="0.3" footer="0.3"/>
  <pageSetup paperSize="9" orientation="landscape"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zoomScale="110" zoomScaleNormal="110" workbookViewId="0">
      <pane xSplit="1" ySplit="4" topLeftCell="B5" activePane="bottomRight" state="frozen"/>
      <selection pane="topRight" activeCell="B1" sqref="B1"/>
      <selection pane="bottomLeft" activeCell="A6" sqref="A6"/>
      <selection pane="bottomRight" activeCell="B25" sqref="B25:G25"/>
    </sheetView>
  </sheetViews>
  <sheetFormatPr defaultColWidth="9.140625" defaultRowHeight="12.75" x14ac:dyDescent="0.2"/>
  <cols>
    <col min="1" max="1" width="44.140625" style="2" customWidth="1"/>
    <col min="2" max="6" width="9.140625" style="2"/>
    <col min="7" max="7" width="9.7109375" style="2" customWidth="1"/>
    <col min="8" max="9" width="8.5703125" style="2" customWidth="1"/>
    <col min="10" max="12" width="9" style="2" customWidth="1"/>
    <col min="13" max="13" width="9.7109375" style="2" customWidth="1"/>
    <col min="14" max="15" width="8.85546875" style="2" customWidth="1"/>
    <col min="16" max="19" width="9.7109375" style="2" customWidth="1"/>
    <col min="20" max="16384" width="9.140625" style="2"/>
  </cols>
  <sheetData>
    <row r="1" spans="1:21" x14ac:dyDescent="0.2">
      <c r="A1" s="273" t="s">
        <v>146</v>
      </c>
      <c r="B1" s="273"/>
      <c r="C1" s="273"/>
      <c r="D1" s="273"/>
      <c r="E1" s="273"/>
      <c r="F1" s="273"/>
      <c r="G1" s="178"/>
      <c r="H1" s="178"/>
      <c r="I1" s="178"/>
      <c r="J1" s="178"/>
      <c r="K1" s="178"/>
      <c r="L1" s="178"/>
      <c r="M1" s="178"/>
      <c r="N1" s="178"/>
      <c r="O1" s="178"/>
      <c r="P1" s="178"/>
      <c r="Q1" s="178"/>
      <c r="R1" s="178"/>
      <c r="S1" s="178"/>
    </row>
    <row r="2" spans="1:21" x14ac:dyDescent="0.2">
      <c r="A2" s="273" t="s">
        <v>226</v>
      </c>
      <c r="B2" s="273"/>
      <c r="C2" s="273"/>
      <c r="D2" s="273"/>
      <c r="E2" s="273"/>
      <c r="F2" s="273"/>
      <c r="G2" s="178"/>
      <c r="H2" s="178"/>
      <c r="I2" s="178"/>
      <c r="J2" s="178"/>
      <c r="K2" s="178"/>
      <c r="L2" s="178"/>
      <c r="M2" s="178"/>
      <c r="N2" s="178"/>
      <c r="O2" s="178"/>
      <c r="P2" s="178"/>
      <c r="Q2" s="178"/>
      <c r="R2" s="178"/>
      <c r="S2" s="178"/>
    </row>
    <row r="3" spans="1:21" x14ac:dyDescent="0.2">
      <c r="A3" s="322" t="s">
        <v>69</v>
      </c>
      <c r="B3" s="322"/>
      <c r="C3" s="322"/>
      <c r="D3" s="322"/>
      <c r="E3" s="322"/>
      <c r="F3" s="322"/>
      <c r="G3" s="179"/>
      <c r="H3" s="179"/>
      <c r="I3" s="179"/>
      <c r="J3" s="179"/>
      <c r="K3" s="179"/>
      <c r="L3" s="179"/>
      <c r="M3" s="179"/>
      <c r="N3" s="179"/>
      <c r="O3" s="179"/>
      <c r="P3" s="179"/>
      <c r="Q3" s="179"/>
      <c r="R3" s="179"/>
      <c r="S3" s="179"/>
    </row>
    <row r="4" spans="1:21" x14ac:dyDescent="0.2">
      <c r="A4" s="323"/>
      <c r="B4" s="323"/>
      <c r="C4" s="323"/>
      <c r="D4" s="323"/>
      <c r="E4" s="323"/>
      <c r="F4" s="323"/>
      <c r="G4" s="323"/>
      <c r="H4" s="323"/>
      <c r="I4" s="323"/>
      <c r="J4" s="323"/>
      <c r="K4" s="323"/>
      <c r="L4" s="323"/>
      <c r="M4" s="323"/>
      <c r="N4" s="323"/>
      <c r="O4" s="323"/>
      <c r="P4" s="323"/>
      <c r="Q4" s="323"/>
      <c r="R4" s="323"/>
      <c r="S4" s="323"/>
    </row>
    <row r="5" spans="1:21" ht="15.75" x14ac:dyDescent="0.2">
      <c r="A5" s="194" t="s">
        <v>139</v>
      </c>
      <c r="B5" s="28">
        <v>2011</v>
      </c>
      <c r="C5" s="28">
        <v>2012</v>
      </c>
      <c r="D5" s="28">
        <v>2013</v>
      </c>
      <c r="E5" s="28">
        <v>2014</v>
      </c>
      <c r="F5" s="230">
        <v>2015</v>
      </c>
      <c r="G5" s="230" t="s">
        <v>241</v>
      </c>
      <c r="H5" s="195"/>
      <c r="I5" s="195"/>
      <c r="J5" s="195"/>
      <c r="K5" s="195"/>
      <c r="L5" s="195"/>
      <c r="M5" s="195"/>
      <c r="N5" s="195"/>
      <c r="O5" s="195"/>
      <c r="P5" s="195"/>
      <c r="Q5" s="195"/>
      <c r="R5" s="195"/>
      <c r="S5" s="195"/>
    </row>
    <row r="6" spans="1:21" x14ac:dyDescent="0.2">
      <c r="A6" s="222" t="s">
        <v>219</v>
      </c>
      <c r="B6" s="225">
        <v>68.669267138856924</v>
      </c>
      <c r="C6" s="225">
        <v>-1963.1827445402309</v>
      </c>
      <c r="D6" s="225">
        <v>-1095.4465318090186</v>
      </c>
      <c r="E6" s="225">
        <v>299.83511285879428</v>
      </c>
      <c r="F6" s="219">
        <v>244.98562224251998</v>
      </c>
      <c r="G6" s="219">
        <v>-466.04714114503986</v>
      </c>
      <c r="P6" s="26"/>
      <c r="Q6" s="26"/>
      <c r="R6" s="26"/>
      <c r="S6" s="26"/>
      <c r="T6" s="26"/>
      <c r="U6" s="26"/>
    </row>
    <row r="7" spans="1:21" x14ac:dyDescent="0.2">
      <c r="A7" s="222" t="s">
        <v>220</v>
      </c>
      <c r="B7" s="225">
        <v>0</v>
      </c>
      <c r="C7" s="225">
        <v>0</v>
      </c>
      <c r="D7" s="225">
        <v>0</v>
      </c>
      <c r="E7" s="225">
        <v>0</v>
      </c>
      <c r="F7" s="219">
        <v>0</v>
      </c>
      <c r="G7" s="219">
        <v>0</v>
      </c>
      <c r="P7" s="26"/>
      <c r="Q7" s="26"/>
      <c r="R7" s="26"/>
      <c r="S7" s="26"/>
      <c r="T7" s="26"/>
      <c r="U7" s="26"/>
    </row>
    <row r="8" spans="1:21" s="95" customFormat="1" x14ac:dyDescent="0.2">
      <c r="A8" s="223" t="s">
        <v>221</v>
      </c>
      <c r="B8" s="226">
        <v>134.31445854330886</v>
      </c>
      <c r="C8" s="226">
        <v>-1593.6002602715191</v>
      </c>
      <c r="D8" s="226">
        <v>-902.66873722205514</v>
      </c>
      <c r="E8" s="226">
        <v>-709.78407662219684</v>
      </c>
      <c r="F8" s="220">
        <v>342.06108721145216</v>
      </c>
      <c r="G8" s="220">
        <v>-97.63581926294583</v>
      </c>
      <c r="P8" s="26"/>
      <c r="Q8" s="26"/>
      <c r="R8" s="26"/>
      <c r="S8" s="26"/>
      <c r="T8" s="26"/>
      <c r="U8" s="26"/>
    </row>
    <row r="9" spans="1:21" x14ac:dyDescent="0.2">
      <c r="A9" s="222" t="s">
        <v>222</v>
      </c>
      <c r="B9" s="225">
        <v>-144.60218148403885</v>
      </c>
      <c r="C9" s="225">
        <v>-170.29359249190884</v>
      </c>
      <c r="D9" s="225">
        <v>-79.413929173294932</v>
      </c>
      <c r="E9" s="225">
        <v>-164.60664480149521</v>
      </c>
      <c r="F9" s="219">
        <v>-73.412980421768339</v>
      </c>
      <c r="G9" s="219">
        <v>138.67597315868289</v>
      </c>
      <c r="P9" s="26"/>
      <c r="Q9" s="26"/>
      <c r="R9" s="26"/>
      <c r="S9" s="26"/>
      <c r="T9" s="26"/>
      <c r="U9" s="26"/>
    </row>
    <row r="10" spans="1:21" x14ac:dyDescent="0.2">
      <c r="A10" s="222" t="s">
        <v>223</v>
      </c>
      <c r="B10" s="225">
        <v>26.583595435872606</v>
      </c>
      <c r="C10" s="225">
        <v>-193.62335545958661</v>
      </c>
      <c r="D10" s="225">
        <v>-129.1833062467673</v>
      </c>
      <c r="E10" s="225">
        <v>1183.0659985731904</v>
      </c>
      <c r="F10" s="219">
        <v>-62.210200193163516</v>
      </c>
      <c r="G10" s="219">
        <v>-533.97581241893579</v>
      </c>
      <c r="P10" s="26"/>
      <c r="Q10" s="26"/>
      <c r="R10" s="26"/>
      <c r="S10" s="26"/>
      <c r="T10" s="26"/>
      <c r="U10" s="26"/>
    </row>
    <row r="11" spans="1:21" x14ac:dyDescent="0.2">
      <c r="A11" s="222" t="s">
        <v>224</v>
      </c>
      <c r="B11" s="225">
        <v>46.879071900645016</v>
      </c>
      <c r="C11" s="225">
        <v>-2.5001953874950846</v>
      </c>
      <c r="D11" s="225">
        <v>1.1310540876923469</v>
      </c>
      <c r="E11" s="225">
        <v>-19.220472131097214</v>
      </c>
      <c r="F11" s="219">
        <v>32.402300555667921</v>
      </c>
      <c r="G11" s="219">
        <v>23.26777659530709</v>
      </c>
      <c r="P11" s="26"/>
      <c r="Q11" s="26"/>
      <c r="R11" s="26"/>
      <c r="S11" s="26"/>
      <c r="T11" s="26"/>
      <c r="U11" s="26"/>
    </row>
    <row r="12" spans="1:21" x14ac:dyDescent="0.2">
      <c r="A12" s="222" t="s">
        <v>225</v>
      </c>
      <c r="B12" s="225">
        <v>5.4943227430693238</v>
      </c>
      <c r="C12" s="225">
        <v>-3.1653409297212924</v>
      </c>
      <c r="D12" s="225">
        <v>14.688386745406692</v>
      </c>
      <c r="E12" s="225">
        <v>10.380307840392872</v>
      </c>
      <c r="F12" s="219">
        <v>6.1454150903318761</v>
      </c>
      <c r="G12" s="219">
        <v>3.6207407828517124</v>
      </c>
      <c r="P12" s="26"/>
      <c r="Q12" s="26"/>
      <c r="R12" s="26"/>
      <c r="S12" s="26"/>
      <c r="T12" s="26"/>
      <c r="U12" s="26"/>
    </row>
    <row r="13" spans="1:21" x14ac:dyDescent="0.2">
      <c r="A13" s="222" t="s">
        <v>215</v>
      </c>
      <c r="B13" s="225">
        <v>31.998007504662127</v>
      </c>
      <c r="C13" s="225">
        <v>24.843649058198338</v>
      </c>
      <c r="D13" s="225">
        <v>18.05959856318788</v>
      </c>
      <c r="E13" s="225">
        <v>13.735013837011733</v>
      </c>
      <c r="F13" s="219">
        <v>12.982001945208411</v>
      </c>
      <c r="G13" s="219">
        <v>47.632908722014832</v>
      </c>
      <c r="P13" s="26"/>
      <c r="Q13" s="26"/>
      <c r="R13" s="26"/>
      <c r="S13" s="26"/>
      <c r="T13" s="26"/>
      <c r="U13" s="26"/>
    </row>
    <row r="14" spans="1:21" x14ac:dyDescent="0.2">
      <c r="A14" s="222" t="s">
        <v>216</v>
      </c>
      <c r="B14" s="225">
        <v>-13.416401033222641</v>
      </c>
      <c r="C14" s="225">
        <v>-15.838767029607773</v>
      </c>
      <c r="D14" s="225">
        <v>6.0698497027579474</v>
      </c>
      <c r="E14" s="225">
        <v>-7.4433415200096142</v>
      </c>
      <c r="F14" s="219">
        <v>37.834759520592698</v>
      </c>
      <c r="G14" s="219">
        <v>3.1309959055912575</v>
      </c>
      <c r="P14" s="26"/>
      <c r="Q14" s="26"/>
      <c r="R14" s="26"/>
      <c r="S14" s="26"/>
      <c r="T14" s="26"/>
      <c r="U14" s="26"/>
    </row>
    <row r="15" spans="1:21" x14ac:dyDescent="0.2">
      <c r="A15" s="222" t="s">
        <v>217</v>
      </c>
      <c r="B15" s="225">
        <v>-0.33793938475195767</v>
      </c>
      <c r="C15" s="225">
        <v>-0.35092710225841256</v>
      </c>
      <c r="D15" s="225">
        <v>-95.053837104197186</v>
      </c>
      <c r="E15" s="225">
        <v>324.41623195285928</v>
      </c>
      <c r="F15" s="219">
        <v>1.2790231712985847</v>
      </c>
      <c r="G15" s="219">
        <v>65.194143201869039</v>
      </c>
      <c r="P15" s="26"/>
      <c r="Q15" s="26"/>
      <c r="R15" s="26"/>
      <c r="S15" s="26"/>
      <c r="T15" s="26"/>
      <c r="U15" s="26"/>
    </row>
    <row r="16" spans="1:21" x14ac:dyDescent="0.2">
      <c r="A16" s="222" t="s">
        <v>218</v>
      </c>
      <c r="B16" s="225">
        <v>19.236628379874958</v>
      </c>
      <c r="C16" s="225">
        <v>30.473906098788966</v>
      </c>
      <c r="D16" s="225">
        <v>3.8082376081038927</v>
      </c>
      <c r="E16" s="225">
        <v>21.154249979240568</v>
      </c>
      <c r="F16" s="219">
        <v>34.567535128456804</v>
      </c>
      <c r="G16" s="219">
        <v>87.350763296538048</v>
      </c>
      <c r="P16" s="26"/>
      <c r="Q16" s="26"/>
      <c r="R16" s="26"/>
      <c r="S16" s="26"/>
      <c r="T16" s="26"/>
      <c r="U16" s="26"/>
    </row>
    <row r="17" spans="1:21" ht="15.75" x14ac:dyDescent="0.2">
      <c r="A17" s="222" t="s">
        <v>239</v>
      </c>
      <c r="B17" s="225">
        <v>-68.261083580900731</v>
      </c>
      <c r="C17" s="225">
        <v>18.571341556481002</v>
      </c>
      <c r="D17" s="225">
        <v>32.227649938744662</v>
      </c>
      <c r="E17" s="225">
        <v>12.987293957348697</v>
      </c>
      <c r="F17" s="219">
        <v>51.723572099821183</v>
      </c>
      <c r="G17" s="219">
        <v>203.75801487308078</v>
      </c>
      <c r="P17" s="26"/>
      <c r="Q17" s="26"/>
      <c r="R17" s="26"/>
      <c r="S17" s="26"/>
      <c r="T17" s="26"/>
      <c r="U17" s="26"/>
    </row>
    <row r="18" spans="1:21" x14ac:dyDescent="0.2">
      <c r="A18" s="224" t="s">
        <v>140</v>
      </c>
      <c r="B18" s="227">
        <v>37.888479024518666</v>
      </c>
      <c r="C18" s="227">
        <v>-1905.4835419586288</v>
      </c>
      <c r="D18" s="227">
        <v>-1130.3350331004215</v>
      </c>
      <c r="E18" s="227">
        <v>664.68456106524502</v>
      </c>
      <c r="F18" s="221">
        <v>383.3725141078977</v>
      </c>
      <c r="G18" s="221">
        <v>-58.980315145945923</v>
      </c>
      <c r="P18" s="26"/>
      <c r="Q18" s="26"/>
      <c r="R18" s="26"/>
      <c r="S18" s="26"/>
      <c r="T18" s="26"/>
      <c r="U18" s="26"/>
    </row>
    <row r="19" spans="1:21" x14ac:dyDescent="0.2">
      <c r="A19" s="197" t="s">
        <v>109</v>
      </c>
    </row>
    <row r="21" spans="1:21" x14ac:dyDescent="0.2">
      <c r="A21" s="200" t="s">
        <v>227</v>
      </c>
    </row>
    <row r="22" spans="1:21" x14ac:dyDescent="0.2">
      <c r="A22" s="200" t="s">
        <v>228</v>
      </c>
    </row>
    <row r="23" spans="1:21" x14ac:dyDescent="0.2">
      <c r="A23" s="200" t="s">
        <v>229</v>
      </c>
    </row>
    <row r="25" spans="1:21" x14ac:dyDescent="0.2">
      <c r="B25" s="26"/>
      <c r="C25" s="26"/>
      <c r="D25" s="26"/>
      <c r="E25" s="26"/>
      <c r="F25" s="26"/>
      <c r="G25" s="26"/>
    </row>
    <row r="26" spans="1:21" x14ac:dyDescent="0.2">
      <c r="B26" s="26"/>
      <c r="C26" s="26"/>
      <c r="D26" s="26"/>
      <c r="E26" s="26"/>
      <c r="F26" s="26"/>
      <c r="G26" s="26"/>
    </row>
  </sheetData>
  <customSheetViews>
    <customSheetView guid="{A7CAF2C5-39F9-42DB-8D54-87F1C45428C1}" fitToPage="1">
      <selection activeCell="B33" sqref="B33"/>
      <pageMargins left="0.7" right="0.7" top="0.75" bottom="0.75" header="0.3" footer="0.3"/>
      <pageSetup paperSize="5" scale="63" fitToHeight="0" orientation="landscape" r:id="rId1"/>
    </customSheetView>
    <customSheetView guid="{D5D9EAF4-7BA9-49E3-BE1A-B3C48A27549A}" showPageBreaks="1" fitToPage="1">
      <selection activeCell="B33" sqref="B33"/>
      <pageMargins left="0.7" right="0.7" top="0.75" bottom="0.75" header="0.3" footer="0.3"/>
      <pageSetup paperSize="5" scale="63" fitToHeight="0" orientation="landscape" r:id="rId2"/>
    </customSheetView>
    <customSheetView guid="{E6060216-00C8-46FF-98E3-81B4F8C2F5D4}" fitToPage="1">
      <selection activeCell="B33" sqref="B33"/>
      <pageMargins left="0.7" right="0.7" top="0.75" bottom="0.75" header="0.3" footer="0.3"/>
      <pageSetup paperSize="5" scale="65" fitToHeight="0" orientation="landscape" r:id="rId3"/>
    </customSheetView>
    <customSheetView guid="{DFD43025-E9E3-4843-AC2B-F650B990DBED}" fitToPage="1">
      <selection activeCell="B33" sqref="B33"/>
      <pageMargins left="0.7" right="0.7" top="0.75" bottom="0.75" header="0.3" footer="0.3"/>
      <pageSetup paperSize="5" scale="65" fitToHeight="0" orientation="landscape" r:id="rId4"/>
    </customSheetView>
    <customSheetView guid="{F84C4122-9287-413C-B343-7D23815E91BD}" fitToPage="1">
      <selection activeCell="B33" sqref="B33"/>
      <pageMargins left="0.7" right="0.7" top="0.75" bottom="0.75" header="0.3" footer="0.3"/>
      <pageSetup paperSize="5" scale="65" fitToHeight="0" orientation="landscape" r:id="rId5"/>
    </customSheetView>
    <customSheetView guid="{7D0DA75E-CE30-4207-8E0D-B057D58B8072}" fitToPage="1">
      <pane xSplit="1" ySplit="5" topLeftCell="H6" activePane="bottomRight" state="frozen"/>
      <selection pane="bottomRight" activeCell="AA16" sqref="AA6:AD16"/>
      <pageMargins left="0.7" right="0.7" top="0.75" bottom="0.75" header="0.3" footer="0.3"/>
      <pageSetup paperSize="9" scale="51" fitToHeight="0" orientation="landscape" r:id="rId6"/>
    </customSheetView>
    <customSheetView guid="{CF5A155D-0946-463C-A625-7E288FCAB939}" fitToPage="1">
      <pane xSplit="1" ySplit="5" topLeftCell="H6" activePane="bottomRight" state="frozen"/>
      <selection pane="bottomRight" activeCell="AA16" sqref="AA6:AD16"/>
      <pageMargins left="0.7" right="0.7" top="0.75" bottom="0.75" header="0.3" footer="0.3"/>
      <pageSetup paperSize="9" scale="51" fitToHeight="0" orientation="landscape" r:id="rId7"/>
    </customSheetView>
  </customSheetViews>
  <mergeCells count="4">
    <mergeCell ref="A3:F3"/>
    <mergeCell ref="A1:F1"/>
    <mergeCell ref="A2:F2"/>
    <mergeCell ref="A4:S4"/>
  </mergeCells>
  <pageMargins left="0.7" right="0.7" top="0.75" bottom="0.75" header="0.3" footer="0.3"/>
  <pageSetup paperSize="9" scale="49" fitToHeight="0" orientation="landscape"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Normal="100" workbookViewId="0">
      <pane xSplit="1" ySplit="1" topLeftCell="B2" activePane="bottomRight" state="frozen"/>
      <selection pane="topRight" activeCell="B1" sqref="B1"/>
      <selection pane="bottomLeft" activeCell="A6" sqref="A6"/>
      <selection pane="bottomRight" activeCell="B18" sqref="B18:G18"/>
    </sheetView>
  </sheetViews>
  <sheetFormatPr defaultColWidth="9.140625" defaultRowHeight="12.75" x14ac:dyDescent="0.2"/>
  <cols>
    <col min="1" max="1" width="24.28515625" style="2" customWidth="1"/>
    <col min="2" max="16384" width="9.140625" style="2"/>
  </cols>
  <sheetData>
    <row r="1" spans="1:20" x14ac:dyDescent="0.2">
      <c r="A1" s="322" t="s">
        <v>147</v>
      </c>
      <c r="B1" s="322"/>
      <c r="C1" s="322"/>
      <c r="D1" s="322"/>
      <c r="E1" s="322"/>
      <c r="F1" s="322"/>
    </row>
    <row r="2" spans="1:20" x14ac:dyDescent="0.2">
      <c r="A2" s="322" t="s">
        <v>233</v>
      </c>
      <c r="B2" s="322"/>
      <c r="C2" s="322"/>
      <c r="D2" s="322"/>
      <c r="E2" s="322"/>
      <c r="F2" s="322"/>
      <c r="O2" s="26"/>
      <c r="P2" s="26"/>
      <c r="Q2" s="26"/>
      <c r="R2" s="26"/>
    </row>
    <row r="3" spans="1:20" x14ac:dyDescent="0.2">
      <c r="A3" s="322" t="s">
        <v>69</v>
      </c>
      <c r="B3" s="322"/>
      <c r="C3" s="322"/>
      <c r="D3" s="322"/>
      <c r="E3" s="322"/>
      <c r="F3" s="322"/>
      <c r="O3" s="26"/>
      <c r="P3" s="26"/>
      <c r="Q3" s="26"/>
      <c r="R3" s="26"/>
    </row>
    <row r="4" spans="1:20" x14ac:dyDescent="0.2">
      <c r="A4" s="75"/>
      <c r="B4" s="75"/>
      <c r="C4" s="75"/>
      <c r="D4" s="75"/>
      <c r="E4" s="75"/>
      <c r="F4" s="75"/>
      <c r="O4" s="26"/>
      <c r="P4" s="26"/>
      <c r="Q4" s="26"/>
      <c r="R4" s="26"/>
    </row>
    <row r="5" spans="1:20" ht="15.75" x14ac:dyDescent="0.2">
      <c r="A5" s="28" t="s">
        <v>236</v>
      </c>
      <c r="B5" s="28">
        <v>2011</v>
      </c>
      <c r="C5" s="28">
        <v>2012</v>
      </c>
      <c r="D5" s="28">
        <v>2013</v>
      </c>
      <c r="E5" s="28">
        <v>2014</v>
      </c>
      <c r="F5" s="28">
        <v>2015</v>
      </c>
      <c r="G5" s="28" t="s">
        <v>241</v>
      </c>
      <c r="O5" s="26"/>
      <c r="P5" s="26"/>
      <c r="Q5" s="26"/>
      <c r="R5" s="26"/>
    </row>
    <row r="6" spans="1:20" x14ac:dyDescent="0.2">
      <c r="A6" s="228"/>
      <c r="B6" s="228"/>
      <c r="C6" s="228"/>
      <c r="D6" s="228"/>
      <c r="E6" s="228"/>
      <c r="F6" s="228"/>
      <c r="G6" s="228"/>
      <c r="O6" s="26"/>
      <c r="P6" s="26"/>
      <c r="Q6" s="26"/>
      <c r="R6" s="26"/>
    </row>
    <row r="7" spans="1:20" x14ac:dyDescent="0.2">
      <c r="A7" s="228" t="s">
        <v>141</v>
      </c>
      <c r="B7" s="225">
        <v>-324.716437072948</v>
      </c>
      <c r="C7" s="225">
        <v>-470.49454503079295</v>
      </c>
      <c r="D7" s="225">
        <v>250.40019613961192</v>
      </c>
      <c r="E7" s="225">
        <v>-382.03043563286246</v>
      </c>
      <c r="F7" s="225">
        <v>357.38045124975139</v>
      </c>
      <c r="G7" s="225">
        <v>309.42036715121901</v>
      </c>
      <c r="I7" s="26"/>
      <c r="J7" s="26"/>
      <c r="K7" s="26"/>
      <c r="L7" s="26"/>
      <c r="M7" s="26"/>
      <c r="N7" s="26"/>
      <c r="O7" s="26"/>
      <c r="P7" s="26"/>
      <c r="Q7" s="26"/>
      <c r="R7" s="26"/>
      <c r="S7" s="26"/>
      <c r="T7" s="26"/>
    </row>
    <row r="8" spans="1:20" x14ac:dyDescent="0.2">
      <c r="A8" s="228" t="s">
        <v>142</v>
      </c>
      <c r="B8" s="225">
        <v>51.261383322783544</v>
      </c>
      <c r="C8" s="225">
        <v>48.369261592515528</v>
      </c>
      <c r="D8" s="225">
        <v>-779.56486837713942</v>
      </c>
      <c r="E8" s="225">
        <v>-500.77857827383821</v>
      </c>
      <c r="F8" s="225">
        <v>-75.229228418492028</v>
      </c>
      <c r="G8" s="225">
        <v>-35.523954409072701</v>
      </c>
      <c r="I8" s="26"/>
      <c r="J8" s="26"/>
      <c r="K8" s="26"/>
      <c r="L8" s="26"/>
      <c r="M8" s="26"/>
      <c r="N8" s="26"/>
      <c r="O8" s="26"/>
      <c r="P8" s="26"/>
      <c r="Q8" s="26"/>
      <c r="R8" s="26"/>
      <c r="S8" s="26"/>
      <c r="T8" s="26"/>
    </row>
    <row r="9" spans="1:20" x14ac:dyDescent="0.2">
      <c r="A9" s="228" t="s">
        <v>38</v>
      </c>
      <c r="B9" s="225">
        <v>351.69814051504113</v>
      </c>
      <c r="C9" s="225">
        <v>-1177.9530303648094</v>
      </c>
      <c r="D9" s="225">
        <v>47.712935012963101</v>
      </c>
      <c r="E9" s="225">
        <v>-33.81439994349752</v>
      </c>
      <c r="F9" s="225">
        <v>43.199286202024894</v>
      </c>
      <c r="G9" s="225">
        <v>-387.08885035372845</v>
      </c>
      <c r="I9" s="26"/>
      <c r="J9" s="26"/>
      <c r="K9" s="26"/>
      <c r="L9" s="26"/>
      <c r="M9" s="26"/>
      <c r="N9" s="26"/>
      <c r="O9" s="26"/>
      <c r="P9" s="26"/>
      <c r="Q9" s="26"/>
      <c r="R9" s="26"/>
      <c r="S9" s="26"/>
      <c r="T9" s="26"/>
    </row>
    <row r="10" spans="1:20" x14ac:dyDescent="0.2">
      <c r="A10" s="228" t="s">
        <v>143</v>
      </c>
      <c r="B10" s="225">
        <v>0</v>
      </c>
      <c r="C10" s="225">
        <v>0</v>
      </c>
      <c r="D10" s="225">
        <v>0</v>
      </c>
      <c r="E10" s="225">
        <v>0</v>
      </c>
      <c r="F10" s="225">
        <v>0</v>
      </c>
      <c r="G10" s="225">
        <v>0</v>
      </c>
      <c r="I10" s="26"/>
      <c r="J10" s="26"/>
      <c r="K10" s="26"/>
      <c r="L10" s="26"/>
      <c r="M10" s="26"/>
      <c r="N10" s="26"/>
      <c r="O10" s="26"/>
      <c r="P10" s="26"/>
      <c r="Q10" s="26"/>
      <c r="R10" s="26"/>
      <c r="S10" s="26"/>
      <c r="T10" s="26"/>
    </row>
    <row r="11" spans="1:20" ht="15.75" x14ac:dyDescent="0.2">
      <c r="A11" s="228" t="s">
        <v>234</v>
      </c>
      <c r="B11" s="201" t="s">
        <v>15</v>
      </c>
      <c r="C11" s="201" t="s">
        <v>15</v>
      </c>
      <c r="D11" s="201" t="s">
        <v>15</v>
      </c>
      <c r="E11" s="201" t="s">
        <v>15</v>
      </c>
      <c r="F11" s="201" t="s">
        <v>15</v>
      </c>
      <c r="G11" s="201" t="s">
        <v>15</v>
      </c>
      <c r="I11" s="26"/>
      <c r="J11" s="26"/>
      <c r="K11" s="26"/>
      <c r="L11" s="26"/>
      <c r="M11" s="26"/>
      <c r="N11" s="26"/>
      <c r="O11" s="26"/>
      <c r="P11" s="26"/>
      <c r="Q11" s="26"/>
      <c r="R11" s="26"/>
      <c r="S11" s="26"/>
      <c r="T11" s="26"/>
    </row>
    <row r="12" spans="1:20" ht="15.75" x14ac:dyDescent="0.2">
      <c r="A12" s="228" t="s">
        <v>235</v>
      </c>
      <c r="B12" s="201" t="s">
        <v>15</v>
      </c>
      <c r="C12" s="201" t="s">
        <v>15</v>
      </c>
      <c r="D12" s="201" t="s">
        <v>15</v>
      </c>
      <c r="E12" s="201" t="s">
        <v>15</v>
      </c>
      <c r="F12" s="201" t="s">
        <v>15</v>
      </c>
      <c r="G12" s="201" t="s">
        <v>15</v>
      </c>
      <c r="I12" s="26"/>
      <c r="J12" s="26"/>
      <c r="K12" s="26"/>
      <c r="L12" s="26"/>
      <c r="M12" s="26"/>
      <c r="N12" s="26"/>
      <c r="O12" s="26"/>
      <c r="P12" s="26"/>
      <c r="Q12" s="26"/>
      <c r="R12" s="26"/>
      <c r="S12" s="26"/>
      <c r="T12" s="26"/>
    </row>
    <row r="13" spans="1:20" x14ac:dyDescent="0.2">
      <c r="A13" s="228" t="s">
        <v>54</v>
      </c>
      <c r="B13" s="225">
        <v>-40.354607740358027</v>
      </c>
      <c r="C13" s="225">
        <v>-305.40522815554209</v>
      </c>
      <c r="D13" s="225">
        <v>-648.88329587585713</v>
      </c>
      <c r="E13" s="225">
        <v>1581.3079749154431</v>
      </c>
      <c r="F13" s="225">
        <v>58.022005074613503</v>
      </c>
      <c r="G13" s="225">
        <v>54.21212246563627</v>
      </c>
      <c r="I13" s="26"/>
      <c r="J13" s="26"/>
      <c r="K13" s="26"/>
      <c r="L13" s="26"/>
      <c r="M13" s="26"/>
      <c r="N13" s="26"/>
      <c r="O13" s="26"/>
      <c r="P13" s="26"/>
      <c r="Q13" s="26"/>
      <c r="R13" s="26"/>
      <c r="S13" s="26"/>
      <c r="T13" s="26"/>
    </row>
    <row r="14" spans="1:20" x14ac:dyDescent="0.2">
      <c r="A14" s="229" t="s">
        <v>140</v>
      </c>
      <c r="B14" s="227">
        <v>37.888479024518666</v>
      </c>
      <c r="C14" s="227">
        <v>-1905.4835419586288</v>
      </c>
      <c r="D14" s="227">
        <v>-1130.3350331004215</v>
      </c>
      <c r="E14" s="227">
        <v>664.68456106524502</v>
      </c>
      <c r="F14" s="227">
        <v>383.37251410789776</v>
      </c>
      <c r="G14" s="227">
        <v>-58.980315145945866</v>
      </c>
      <c r="I14" s="26"/>
      <c r="J14" s="26"/>
      <c r="K14" s="26"/>
      <c r="L14" s="26"/>
      <c r="M14" s="26"/>
      <c r="N14" s="26"/>
      <c r="O14" s="26"/>
      <c r="P14" s="26"/>
      <c r="Q14" s="26"/>
      <c r="R14" s="26"/>
      <c r="S14" s="26"/>
      <c r="T14" s="26"/>
    </row>
    <row r="15" spans="1:20" x14ac:dyDescent="0.2">
      <c r="A15" s="197" t="s">
        <v>109</v>
      </c>
      <c r="O15" s="26"/>
      <c r="P15" s="26"/>
      <c r="Q15" s="26"/>
      <c r="R15" s="26"/>
    </row>
    <row r="16" spans="1:20" x14ac:dyDescent="0.2">
      <c r="A16" s="174"/>
      <c r="O16" s="26"/>
      <c r="P16" s="26"/>
      <c r="Q16" s="26"/>
      <c r="R16" s="26"/>
    </row>
    <row r="17" spans="1:18" x14ac:dyDescent="0.2">
      <c r="A17" s="192" t="s">
        <v>237</v>
      </c>
      <c r="B17" s="26"/>
      <c r="C17" s="26"/>
      <c r="D17" s="26"/>
      <c r="E17" s="26"/>
      <c r="F17" s="26"/>
      <c r="G17" s="26"/>
      <c r="O17" s="26"/>
      <c r="P17" s="26"/>
      <c r="Q17" s="26"/>
      <c r="R17" s="26"/>
    </row>
    <row r="18" spans="1:18" x14ac:dyDescent="0.2">
      <c r="B18" s="26"/>
      <c r="C18" s="26"/>
      <c r="D18" s="26"/>
      <c r="E18" s="26"/>
      <c r="F18" s="26"/>
      <c r="G18" s="26"/>
    </row>
  </sheetData>
  <customSheetViews>
    <customSheetView guid="{A7CAF2C5-39F9-42DB-8D54-87F1C45428C1}">
      <selection activeCell="J19" sqref="J19"/>
      <pageMargins left="0.7" right="0.7" top="0.75" bottom="0.75" header="0.3" footer="0.3"/>
      <pageSetup orientation="portrait" r:id="rId1"/>
    </customSheetView>
    <customSheetView guid="{D5D9EAF4-7BA9-49E3-BE1A-B3C48A27549A}" showPageBreaks="1">
      <selection activeCell="J19" sqref="J19"/>
      <pageMargins left="0.7" right="0.7" top="0.75" bottom="0.75" header="0.3" footer="0.3"/>
      <pageSetup orientation="portrait" r:id="rId2"/>
    </customSheetView>
    <customSheetView guid="{E6060216-00C8-46FF-98E3-81B4F8C2F5D4}">
      <selection activeCell="J19" sqref="J19"/>
      <pageMargins left="0.7" right="0.7" top="0.75" bottom="0.75" header="0.3" footer="0.3"/>
    </customSheetView>
    <customSheetView guid="{DFD43025-E9E3-4843-AC2B-F650B990DBED}">
      <selection activeCell="J19" sqref="J19"/>
      <pageMargins left="0.7" right="0.7" top="0.75" bottom="0.75" header="0.3" footer="0.3"/>
    </customSheetView>
    <customSheetView guid="{F84C4122-9287-413C-B343-7D23815E91BD}">
      <selection activeCell="J19" sqref="J19"/>
      <pageMargins left="0.7" right="0.7" top="0.75" bottom="0.75" header="0.3" footer="0.3"/>
    </customSheetView>
    <customSheetView guid="{7D0DA75E-CE30-4207-8E0D-B057D58B8072}">
      <pane xSplit="1" ySplit="5" topLeftCell="B6" activePane="bottomRight" state="frozen"/>
      <selection pane="bottomRight" activeCell="Q47" sqref="Q47"/>
      <pageMargins left="0.7" right="0.7" top="0.75" bottom="0.75" header="0.3" footer="0.3"/>
      <pageSetup orientation="portrait" r:id="rId3"/>
    </customSheetView>
    <customSheetView guid="{CF5A155D-0946-463C-A625-7E288FCAB939}">
      <pane xSplit="1" ySplit="5" topLeftCell="B6" activePane="bottomRight" state="frozen"/>
      <selection pane="bottomRight" activeCell="Q47" sqref="Q47"/>
      <pageMargins left="0.7" right="0.7" top="0.75" bottom="0.75" header="0.3" footer="0.3"/>
      <pageSetup orientation="portrait" r:id="rId4"/>
    </customSheetView>
  </customSheetViews>
  <mergeCells count="3">
    <mergeCell ref="A3:F3"/>
    <mergeCell ref="A1:F1"/>
    <mergeCell ref="A2:F2"/>
  </mergeCell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90" workbookViewId="0">
      <pane xSplit="1" ySplit="7" topLeftCell="B29" activePane="bottomRight" state="frozen"/>
      <selection pane="topRight" activeCell="B1" sqref="B1"/>
      <selection pane="bottomLeft" activeCell="A8" sqref="A8"/>
      <selection pane="bottomRight" activeCell="D67" sqref="D67"/>
    </sheetView>
  </sheetViews>
  <sheetFormatPr defaultColWidth="9.140625" defaultRowHeight="12.75" x14ac:dyDescent="0.2"/>
  <cols>
    <col min="1" max="1" width="12.7109375" style="2" customWidth="1"/>
    <col min="2" max="7" width="13.7109375" style="2" customWidth="1"/>
    <col min="8" max="8" width="14.42578125" style="2" customWidth="1"/>
    <col min="9" max="11" width="13.7109375" style="2" customWidth="1"/>
    <col min="12" max="12" width="14.28515625" style="2" customWidth="1"/>
    <col min="13" max="13" width="14.7109375" style="2" customWidth="1"/>
    <col min="14" max="16384" width="9.140625" style="2"/>
  </cols>
  <sheetData>
    <row r="1" spans="1:17" x14ac:dyDescent="0.2">
      <c r="A1" s="273" t="s">
        <v>20</v>
      </c>
      <c r="B1" s="273"/>
      <c r="C1" s="273"/>
      <c r="D1" s="273"/>
      <c r="E1" s="273"/>
      <c r="F1" s="273"/>
      <c r="G1" s="273"/>
      <c r="H1" s="273"/>
      <c r="I1" s="273"/>
      <c r="J1" s="273"/>
      <c r="K1" s="273"/>
      <c r="L1" s="273"/>
      <c r="M1" s="273"/>
    </row>
    <row r="2" spans="1:17" x14ac:dyDescent="0.2">
      <c r="A2" s="275" t="s">
        <v>21</v>
      </c>
      <c r="B2" s="275"/>
      <c r="C2" s="275"/>
      <c r="D2" s="275"/>
      <c r="E2" s="275"/>
      <c r="F2" s="275"/>
      <c r="G2" s="275"/>
      <c r="H2" s="275"/>
      <c r="I2" s="275"/>
      <c r="J2" s="275"/>
      <c r="K2" s="275"/>
      <c r="L2" s="275"/>
      <c r="M2" s="275"/>
    </row>
    <row r="3" spans="1:17" x14ac:dyDescent="0.2">
      <c r="A3" s="273" t="s">
        <v>2</v>
      </c>
      <c r="B3" s="273"/>
      <c r="C3" s="273"/>
      <c r="D3" s="273"/>
      <c r="E3" s="273"/>
      <c r="F3" s="273"/>
      <c r="G3" s="273"/>
      <c r="H3" s="273"/>
      <c r="I3" s="273"/>
      <c r="J3" s="273"/>
      <c r="K3" s="273"/>
      <c r="L3" s="273"/>
      <c r="M3" s="273"/>
    </row>
    <row r="4" spans="1:17" ht="15.75" customHeight="1" x14ac:dyDescent="0.2">
      <c r="H4" s="4"/>
      <c r="I4" s="4"/>
      <c r="J4" s="4"/>
      <c r="K4" s="4"/>
      <c r="L4" s="4"/>
      <c r="M4" s="4"/>
    </row>
    <row r="5" spans="1:17" x14ac:dyDescent="0.2">
      <c r="A5" s="271" t="s">
        <v>22</v>
      </c>
      <c r="B5" s="271" t="s">
        <v>23</v>
      </c>
      <c r="C5" s="271" t="s">
        <v>24</v>
      </c>
      <c r="D5" s="271" t="s">
        <v>5</v>
      </c>
      <c r="E5" s="271" t="s">
        <v>6</v>
      </c>
      <c r="F5" s="271" t="s">
        <v>7</v>
      </c>
      <c r="G5" s="271" t="s">
        <v>25</v>
      </c>
      <c r="H5" s="271" t="s">
        <v>9</v>
      </c>
      <c r="I5" s="271" t="s">
        <v>10</v>
      </c>
      <c r="J5" s="271" t="s">
        <v>11</v>
      </c>
      <c r="K5" s="271" t="s">
        <v>12</v>
      </c>
      <c r="L5" s="271" t="s">
        <v>13</v>
      </c>
      <c r="M5" s="271" t="s">
        <v>26</v>
      </c>
    </row>
    <row r="6" spans="1:17" ht="22.5" customHeight="1" x14ac:dyDescent="0.2">
      <c r="A6" s="276"/>
      <c r="B6" s="276"/>
      <c r="C6" s="276"/>
      <c r="D6" s="276"/>
      <c r="E6" s="276"/>
      <c r="F6" s="276"/>
      <c r="G6" s="276"/>
      <c r="H6" s="276"/>
      <c r="I6" s="276"/>
      <c r="J6" s="276"/>
      <c r="K6" s="276"/>
      <c r="L6" s="276"/>
      <c r="M6" s="276"/>
    </row>
    <row r="7" spans="1:17" ht="16.5" customHeight="1" x14ac:dyDescent="0.2">
      <c r="A7" s="272"/>
      <c r="B7" s="272"/>
      <c r="C7" s="272"/>
      <c r="D7" s="272"/>
      <c r="E7" s="272"/>
      <c r="F7" s="272"/>
      <c r="G7" s="272"/>
      <c r="H7" s="272"/>
      <c r="I7" s="272"/>
      <c r="J7" s="272"/>
      <c r="K7" s="272"/>
      <c r="L7" s="272"/>
      <c r="M7" s="272"/>
    </row>
    <row r="8" spans="1:17" ht="13.5" customHeight="1" x14ac:dyDescent="0.2">
      <c r="A8" s="31">
        <v>1955</v>
      </c>
      <c r="B8" s="99">
        <v>294.7</v>
      </c>
      <c r="C8" s="47">
        <v>294.7</v>
      </c>
      <c r="D8" s="99">
        <v>50.2</v>
      </c>
      <c r="E8" s="99">
        <v>6.7</v>
      </c>
      <c r="F8" s="99">
        <v>5.2</v>
      </c>
      <c r="G8" s="99">
        <v>83.5</v>
      </c>
      <c r="H8" s="99">
        <v>0.8</v>
      </c>
      <c r="I8" s="99">
        <v>15.9</v>
      </c>
      <c r="J8" s="99">
        <v>60.2</v>
      </c>
      <c r="K8" s="47">
        <v>50.2</v>
      </c>
      <c r="L8" s="99">
        <v>20.8</v>
      </c>
      <c r="M8" s="48">
        <v>1.2</v>
      </c>
      <c r="P8" s="163"/>
      <c r="Q8" s="163"/>
    </row>
    <row r="9" spans="1:17" ht="13.5" customHeight="1" x14ac:dyDescent="0.2">
      <c r="A9" s="31">
        <v>1956</v>
      </c>
      <c r="B9" s="99">
        <v>301.5</v>
      </c>
      <c r="C9" s="47">
        <v>301.5</v>
      </c>
      <c r="D9" s="99">
        <v>53.2</v>
      </c>
      <c r="E9" s="99">
        <v>6.7</v>
      </c>
      <c r="F9" s="99">
        <v>4.7</v>
      </c>
      <c r="G9" s="99">
        <v>87</v>
      </c>
      <c r="H9" s="99">
        <v>1.1000000000000001</v>
      </c>
      <c r="I9" s="99">
        <v>17.399999999999999</v>
      </c>
      <c r="J9" s="99">
        <v>59.1</v>
      </c>
      <c r="K9" s="47">
        <v>47.9</v>
      </c>
      <c r="L9" s="99">
        <v>22.5</v>
      </c>
      <c r="M9" s="48">
        <v>1.9</v>
      </c>
      <c r="P9" s="163"/>
      <c r="Q9" s="163"/>
    </row>
    <row r="10" spans="1:17" ht="13.5" customHeight="1" x14ac:dyDescent="0.2">
      <c r="A10" s="31">
        <v>1957</v>
      </c>
      <c r="B10" s="99">
        <v>355.8</v>
      </c>
      <c r="C10" s="47">
        <v>355.8</v>
      </c>
      <c r="D10" s="99">
        <v>56.8</v>
      </c>
      <c r="E10" s="99">
        <v>6.7</v>
      </c>
      <c r="F10" s="99">
        <v>6.2</v>
      </c>
      <c r="G10" s="99">
        <v>97.1</v>
      </c>
      <c r="H10" s="99">
        <v>1.1000000000000001</v>
      </c>
      <c r="I10" s="99">
        <v>19.5</v>
      </c>
      <c r="J10" s="99">
        <v>73.3</v>
      </c>
      <c r="K10" s="47">
        <v>69.5</v>
      </c>
      <c r="L10" s="99">
        <v>23.7</v>
      </c>
      <c r="M10" s="48">
        <v>1.9</v>
      </c>
      <c r="P10" s="163"/>
      <c r="Q10" s="163"/>
    </row>
    <row r="11" spans="1:17" ht="13.5" customHeight="1" x14ac:dyDescent="0.2">
      <c r="A11" s="31">
        <v>1958</v>
      </c>
      <c r="B11" s="99">
        <v>412.5</v>
      </c>
      <c r="C11" s="47">
        <v>412.5</v>
      </c>
      <c r="D11" s="99">
        <v>62.9</v>
      </c>
      <c r="E11" s="99">
        <v>6.6</v>
      </c>
      <c r="F11" s="99">
        <v>7.1</v>
      </c>
      <c r="G11" s="99">
        <v>126.9</v>
      </c>
      <c r="H11" s="99">
        <v>1.3</v>
      </c>
      <c r="I11" s="99">
        <v>20.9</v>
      </c>
      <c r="J11" s="99">
        <v>83.6</v>
      </c>
      <c r="K11" s="47">
        <v>73.3</v>
      </c>
      <c r="L11" s="99">
        <v>27</v>
      </c>
      <c r="M11" s="48">
        <v>2.9</v>
      </c>
      <c r="P11" s="163"/>
      <c r="Q11" s="163"/>
    </row>
    <row r="12" spans="1:17" ht="13.5" customHeight="1" x14ac:dyDescent="0.2">
      <c r="A12" s="31">
        <v>1959</v>
      </c>
      <c r="B12" s="99">
        <v>448.6</v>
      </c>
      <c r="C12" s="47">
        <v>448.6</v>
      </c>
      <c r="D12" s="99">
        <v>66.2</v>
      </c>
      <c r="E12" s="99">
        <v>7.4</v>
      </c>
      <c r="F12" s="99">
        <v>7.5</v>
      </c>
      <c r="G12" s="99">
        <v>144.4</v>
      </c>
      <c r="H12" s="99">
        <v>1.8</v>
      </c>
      <c r="I12" s="99">
        <v>20.8</v>
      </c>
      <c r="J12" s="99">
        <v>83.7</v>
      </c>
      <c r="K12" s="47">
        <v>80.8</v>
      </c>
      <c r="L12" s="99">
        <v>32.200000000000003</v>
      </c>
      <c r="M12" s="48">
        <v>3.8</v>
      </c>
      <c r="P12" s="163"/>
      <c r="Q12" s="163"/>
    </row>
    <row r="13" spans="1:17" ht="13.5" customHeight="1" x14ac:dyDescent="0.2">
      <c r="A13" s="31">
        <v>1960</v>
      </c>
      <c r="B13" s="99">
        <v>504.6</v>
      </c>
      <c r="C13" s="47">
        <v>504.6</v>
      </c>
      <c r="D13" s="99">
        <v>70.599999999999994</v>
      </c>
      <c r="E13" s="99">
        <v>8.1999999999999993</v>
      </c>
      <c r="F13" s="99">
        <v>9</v>
      </c>
      <c r="G13" s="99">
        <v>171.1</v>
      </c>
      <c r="H13" s="99">
        <v>2.6</v>
      </c>
      <c r="I13" s="99">
        <v>22.7</v>
      </c>
      <c r="J13" s="99">
        <v>90.5</v>
      </c>
      <c r="K13" s="47">
        <v>89.1</v>
      </c>
      <c r="L13" s="99">
        <v>36.700000000000003</v>
      </c>
      <c r="M13" s="48">
        <v>4.0999999999999996</v>
      </c>
      <c r="P13" s="163"/>
      <c r="Q13" s="163"/>
    </row>
    <row r="14" spans="1:17" ht="13.5" customHeight="1" x14ac:dyDescent="0.2">
      <c r="A14" s="31">
        <v>1961</v>
      </c>
      <c r="B14" s="99">
        <v>340.1</v>
      </c>
      <c r="C14" s="47">
        <v>584.6</v>
      </c>
      <c r="D14" s="99">
        <v>73.099999999999994</v>
      </c>
      <c r="E14" s="99">
        <v>7.8</v>
      </c>
      <c r="F14" s="99">
        <v>8.1999999999999993</v>
      </c>
      <c r="G14" s="99">
        <v>271.7</v>
      </c>
      <c r="H14" s="99">
        <v>2.7</v>
      </c>
      <c r="I14" s="99">
        <v>23</v>
      </c>
      <c r="J14" s="99">
        <v>86.2</v>
      </c>
      <c r="K14" s="47">
        <v>73.8</v>
      </c>
      <c r="L14" s="99">
        <v>34.200000000000003</v>
      </c>
      <c r="M14" s="48">
        <v>3.9</v>
      </c>
      <c r="P14" s="163"/>
      <c r="Q14" s="163"/>
    </row>
    <row r="15" spans="1:17" ht="13.5" customHeight="1" x14ac:dyDescent="0.2">
      <c r="A15" s="31">
        <v>1962</v>
      </c>
      <c r="B15" s="99">
        <v>355.7</v>
      </c>
      <c r="C15" s="47">
        <v>606.4</v>
      </c>
      <c r="D15" s="99">
        <v>76.400000000000006</v>
      </c>
      <c r="E15" s="99">
        <v>7.1</v>
      </c>
      <c r="F15" s="99">
        <v>9.5</v>
      </c>
      <c r="G15" s="99">
        <v>278.60000000000002</v>
      </c>
      <c r="H15" s="99">
        <v>1.9</v>
      </c>
      <c r="I15" s="99">
        <v>23.8</v>
      </c>
      <c r="J15" s="99">
        <v>92.5</v>
      </c>
      <c r="K15" s="47">
        <v>78.5</v>
      </c>
      <c r="L15" s="99">
        <v>34.9</v>
      </c>
      <c r="M15" s="48">
        <v>3.2</v>
      </c>
      <c r="P15" s="163"/>
      <c r="Q15" s="163"/>
    </row>
    <row r="16" spans="1:17" ht="13.5" customHeight="1" x14ac:dyDescent="0.2">
      <c r="A16" s="31">
        <v>1963</v>
      </c>
      <c r="B16" s="99">
        <v>374.6</v>
      </c>
      <c r="C16" s="47">
        <v>647.20000000000005</v>
      </c>
      <c r="D16" s="99">
        <v>78</v>
      </c>
      <c r="E16" s="99">
        <v>6.1</v>
      </c>
      <c r="F16" s="99">
        <v>8.5</v>
      </c>
      <c r="G16" s="99">
        <v>302.89999999999998</v>
      </c>
      <c r="H16" s="99">
        <v>2.7</v>
      </c>
      <c r="I16" s="99">
        <v>25.5</v>
      </c>
      <c r="J16" s="99">
        <v>89.3</v>
      </c>
      <c r="K16" s="47">
        <v>95.6</v>
      </c>
      <c r="L16" s="99">
        <v>33.5</v>
      </c>
      <c r="M16" s="48">
        <v>5.0999999999999996</v>
      </c>
      <c r="P16" s="163"/>
      <c r="Q16" s="163"/>
    </row>
    <row r="17" spans="1:17" ht="13.5" customHeight="1" x14ac:dyDescent="0.2">
      <c r="A17" s="31">
        <v>1964</v>
      </c>
      <c r="B17" s="99">
        <v>414</v>
      </c>
      <c r="C17" s="47">
        <v>731.4</v>
      </c>
      <c r="D17" s="99">
        <v>85</v>
      </c>
      <c r="E17" s="99">
        <v>5.9</v>
      </c>
      <c r="F17" s="99">
        <v>10.4</v>
      </c>
      <c r="G17" s="99">
        <v>371.7</v>
      </c>
      <c r="H17" s="99">
        <v>2.8</v>
      </c>
      <c r="I17" s="99">
        <v>29</v>
      </c>
      <c r="J17" s="99">
        <v>90.5</v>
      </c>
      <c r="K17" s="47">
        <v>95.7</v>
      </c>
      <c r="L17" s="99">
        <v>36</v>
      </c>
      <c r="M17" s="48">
        <v>4.4000000000000004</v>
      </c>
      <c r="P17" s="163"/>
      <c r="Q17" s="163"/>
    </row>
    <row r="18" spans="1:17" ht="13.5" customHeight="1" x14ac:dyDescent="0.2">
      <c r="A18" s="31">
        <v>1965</v>
      </c>
      <c r="B18" s="99">
        <v>423.2</v>
      </c>
      <c r="C18" s="47">
        <v>817.8</v>
      </c>
      <c r="D18" s="99">
        <v>87.6</v>
      </c>
      <c r="E18" s="99">
        <v>6.4</v>
      </c>
      <c r="F18" s="99">
        <v>9.8000000000000007</v>
      </c>
      <c r="G18" s="99">
        <v>401</v>
      </c>
      <c r="H18" s="99">
        <v>4.0999999999999996</v>
      </c>
      <c r="I18" s="99">
        <v>34.5</v>
      </c>
      <c r="J18" s="99">
        <v>103.5</v>
      </c>
      <c r="K18" s="47">
        <v>129.1</v>
      </c>
      <c r="L18" s="99">
        <v>38.299999999999997</v>
      </c>
      <c r="M18" s="48">
        <v>3.5</v>
      </c>
      <c r="P18" s="163"/>
      <c r="Q18" s="163"/>
    </row>
    <row r="19" spans="1:17" ht="13.5" customHeight="1" x14ac:dyDescent="0.2">
      <c r="A19" s="5">
        <v>1966</v>
      </c>
      <c r="B19" s="98">
        <v>395</v>
      </c>
      <c r="C19" s="46">
        <v>778.6</v>
      </c>
      <c r="D19" s="98">
        <v>89.7</v>
      </c>
      <c r="E19" s="98">
        <v>6.4</v>
      </c>
      <c r="F19" s="98">
        <v>12.5</v>
      </c>
      <c r="G19" s="98">
        <v>391.3</v>
      </c>
      <c r="H19" s="98">
        <v>3.8</v>
      </c>
      <c r="I19" s="98">
        <v>32.799999999999997</v>
      </c>
      <c r="J19" s="98">
        <v>99</v>
      </c>
      <c r="K19" s="46">
        <v>102.7</v>
      </c>
      <c r="L19" s="98">
        <v>35.700000000000003</v>
      </c>
      <c r="M19" s="100">
        <v>4.7</v>
      </c>
      <c r="P19" s="163"/>
      <c r="Q19" s="163"/>
    </row>
    <row r="20" spans="1:17" ht="13.5" customHeight="1" x14ac:dyDescent="0.2">
      <c r="A20" s="6">
        <v>1967</v>
      </c>
      <c r="B20" s="99">
        <v>374.9</v>
      </c>
      <c r="C20" s="47">
        <v>725.3</v>
      </c>
      <c r="D20" s="99">
        <v>87</v>
      </c>
      <c r="E20" s="99">
        <v>6.5</v>
      </c>
      <c r="F20" s="99">
        <v>10.7</v>
      </c>
      <c r="G20" s="99">
        <v>355.8</v>
      </c>
      <c r="H20" s="99">
        <v>3.5</v>
      </c>
      <c r="I20" s="99">
        <v>35.299999999999997</v>
      </c>
      <c r="J20" s="99">
        <v>91.9</v>
      </c>
      <c r="K20" s="47">
        <v>95.7</v>
      </c>
      <c r="L20" s="99">
        <v>34.200000000000003</v>
      </c>
      <c r="M20" s="48">
        <v>4.7</v>
      </c>
      <c r="P20" s="163"/>
      <c r="Q20" s="163"/>
    </row>
    <row r="21" spans="1:17" ht="13.5" customHeight="1" x14ac:dyDescent="0.2">
      <c r="A21" s="6">
        <v>1968</v>
      </c>
      <c r="B21" s="99">
        <v>399.3</v>
      </c>
      <c r="C21" s="47">
        <v>856.4</v>
      </c>
      <c r="D21" s="99">
        <v>87.6</v>
      </c>
      <c r="E21" s="99">
        <v>5.2</v>
      </c>
      <c r="F21" s="99">
        <v>12.1</v>
      </c>
      <c r="G21" s="99">
        <v>468.6</v>
      </c>
      <c r="H21" s="99">
        <v>3.7</v>
      </c>
      <c r="I21" s="99">
        <v>35.799999999999997</v>
      </c>
      <c r="J21" s="99">
        <v>99.8</v>
      </c>
      <c r="K21" s="47">
        <v>103.8</v>
      </c>
      <c r="L21" s="99">
        <v>35.1</v>
      </c>
      <c r="M21" s="48">
        <v>4.7</v>
      </c>
      <c r="P21" s="163"/>
      <c r="Q21" s="163"/>
    </row>
    <row r="22" spans="1:17" ht="13.5" customHeight="1" x14ac:dyDescent="0.2">
      <c r="A22" s="6">
        <v>1969</v>
      </c>
      <c r="B22" s="99">
        <v>474</v>
      </c>
      <c r="C22" s="47">
        <v>968.5</v>
      </c>
      <c r="D22" s="99">
        <v>106.2</v>
      </c>
      <c r="E22" s="99">
        <v>6.4</v>
      </c>
      <c r="F22" s="99">
        <v>12.7</v>
      </c>
      <c r="G22" s="99">
        <v>512.20000000000005</v>
      </c>
      <c r="H22" s="99">
        <v>5.4</v>
      </c>
      <c r="I22" s="99">
        <v>40.299999999999997</v>
      </c>
      <c r="J22" s="99">
        <v>121.5</v>
      </c>
      <c r="K22" s="47">
        <v>112.1</v>
      </c>
      <c r="L22" s="99">
        <v>44.9</v>
      </c>
      <c r="M22" s="48">
        <v>6.8</v>
      </c>
      <c r="P22" s="163"/>
      <c r="Q22" s="163"/>
    </row>
    <row r="23" spans="1:17" ht="13.5" customHeight="1" x14ac:dyDescent="0.2">
      <c r="A23" s="6">
        <v>1970</v>
      </c>
      <c r="B23" s="99">
        <v>557.1</v>
      </c>
      <c r="C23" s="47">
        <v>1087.2</v>
      </c>
      <c r="D23" s="99">
        <v>103.4</v>
      </c>
      <c r="E23" s="99">
        <v>8.1</v>
      </c>
      <c r="F23" s="99">
        <v>13</v>
      </c>
      <c r="G23" s="99">
        <v>578.5</v>
      </c>
      <c r="H23" s="99">
        <v>9.1</v>
      </c>
      <c r="I23" s="99">
        <v>47.4</v>
      </c>
      <c r="J23" s="99">
        <v>139.4</v>
      </c>
      <c r="K23" s="47">
        <v>135.5</v>
      </c>
      <c r="L23" s="99">
        <v>46.3</v>
      </c>
      <c r="M23" s="48">
        <v>6.5</v>
      </c>
      <c r="P23" s="163"/>
      <c r="Q23" s="163"/>
    </row>
    <row r="24" spans="1:17" ht="13.5" customHeight="1" x14ac:dyDescent="0.2">
      <c r="A24" s="6">
        <v>1971</v>
      </c>
      <c r="B24" s="99">
        <v>704.9</v>
      </c>
      <c r="C24" s="47">
        <v>1329.2</v>
      </c>
      <c r="D24" s="99">
        <v>114.5</v>
      </c>
      <c r="E24" s="99">
        <v>10.9</v>
      </c>
      <c r="F24" s="99">
        <v>13.3</v>
      </c>
      <c r="G24" s="99">
        <v>665.5</v>
      </c>
      <c r="H24" s="99">
        <v>8.1</v>
      </c>
      <c r="I24" s="99">
        <v>52.1</v>
      </c>
      <c r="J24" s="99">
        <v>196.5</v>
      </c>
      <c r="K24" s="47">
        <v>201.1</v>
      </c>
      <c r="L24" s="99">
        <v>61.4</v>
      </c>
      <c r="M24" s="48">
        <v>5.8</v>
      </c>
      <c r="P24" s="163"/>
      <c r="Q24" s="163"/>
    </row>
    <row r="25" spans="1:17" ht="13.5" customHeight="1" x14ac:dyDescent="0.2">
      <c r="A25" s="6">
        <v>1972</v>
      </c>
      <c r="B25" s="99">
        <v>814.5</v>
      </c>
      <c r="C25" s="47">
        <v>1471.1</v>
      </c>
      <c r="D25" s="99">
        <v>132.9</v>
      </c>
      <c r="E25" s="99">
        <v>10.6</v>
      </c>
      <c r="F25" s="99">
        <v>16.5</v>
      </c>
      <c r="G25" s="99">
        <v>704.8</v>
      </c>
      <c r="H25" s="99">
        <v>8.9</v>
      </c>
      <c r="I25" s="99">
        <v>64.599999999999994</v>
      </c>
      <c r="J25" s="99">
        <v>201.8</v>
      </c>
      <c r="K25" s="47">
        <v>256.8</v>
      </c>
      <c r="L25" s="99">
        <v>68.900000000000006</v>
      </c>
      <c r="M25" s="48">
        <v>5.3</v>
      </c>
      <c r="P25" s="163"/>
      <c r="Q25" s="163"/>
    </row>
    <row r="26" spans="1:17" ht="13.5" customHeight="1" x14ac:dyDescent="0.2">
      <c r="A26" s="6">
        <v>1973</v>
      </c>
      <c r="B26" s="99">
        <v>802.2</v>
      </c>
      <c r="C26" s="47">
        <v>1564</v>
      </c>
      <c r="D26" s="99">
        <v>161</v>
      </c>
      <c r="E26" s="99">
        <v>11.3</v>
      </c>
      <c r="F26" s="99">
        <v>18.8</v>
      </c>
      <c r="G26" s="99">
        <v>793.9</v>
      </c>
      <c r="H26" s="99">
        <v>11.1</v>
      </c>
      <c r="I26" s="99">
        <v>75.900000000000006</v>
      </c>
      <c r="J26" s="99">
        <v>215</v>
      </c>
      <c r="K26" s="47">
        <v>201.1</v>
      </c>
      <c r="L26" s="99">
        <v>70.099999999999994</v>
      </c>
      <c r="M26" s="48">
        <v>5.8</v>
      </c>
      <c r="P26" s="163"/>
      <c r="Q26" s="163"/>
    </row>
    <row r="27" spans="1:17" ht="13.5" customHeight="1" x14ac:dyDescent="0.2">
      <c r="A27" s="6">
        <v>1974</v>
      </c>
      <c r="B27" s="99">
        <v>1089</v>
      </c>
      <c r="C27" s="47">
        <v>3777.8</v>
      </c>
      <c r="D27" s="99">
        <v>250.3</v>
      </c>
      <c r="E27" s="99">
        <v>12.6</v>
      </c>
      <c r="F27" s="99">
        <v>25</v>
      </c>
      <c r="G27" s="99">
        <v>2716.4</v>
      </c>
      <c r="H27" s="99">
        <v>23</v>
      </c>
      <c r="I27" s="99">
        <v>116.5</v>
      </c>
      <c r="J27" s="99">
        <v>312.89999999999998</v>
      </c>
      <c r="K27" s="47">
        <v>240.3</v>
      </c>
      <c r="L27" s="99">
        <v>75.599999999999994</v>
      </c>
      <c r="M27" s="48">
        <v>5.2</v>
      </c>
      <c r="P27" s="163"/>
      <c r="Q27" s="163"/>
    </row>
    <row r="28" spans="1:17" ht="13.5" customHeight="1" x14ac:dyDescent="0.2">
      <c r="A28" s="6">
        <v>1975</v>
      </c>
      <c r="B28" s="99">
        <v>1615.1</v>
      </c>
      <c r="C28" s="47">
        <v>3243.7</v>
      </c>
      <c r="D28" s="99">
        <v>284.89999999999998</v>
      </c>
      <c r="E28" s="99">
        <v>17.600000000000001</v>
      </c>
      <c r="F28" s="99">
        <v>27.3</v>
      </c>
      <c r="G28" s="99">
        <v>1640.2</v>
      </c>
      <c r="H28" s="99">
        <v>20.3</v>
      </c>
      <c r="I28" s="99">
        <v>150</v>
      </c>
      <c r="J28" s="99">
        <v>456.5</v>
      </c>
      <c r="K28" s="47">
        <v>534.70000000000005</v>
      </c>
      <c r="L28" s="99">
        <v>103.6</v>
      </c>
      <c r="M28" s="48">
        <v>8.6</v>
      </c>
      <c r="P28" s="163"/>
      <c r="Q28" s="163"/>
    </row>
    <row r="29" spans="1:17" ht="13.5" customHeight="1" x14ac:dyDescent="0.2">
      <c r="A29" s="6">
        <v>1976</v>
      </c>
      <c r="B29" s="99">
        <v>2106.9</v>
      </c>
      <c r="C29" s="47">
        <v>4908.8</v>
      </c>
      <c r="D29" s="99">
        <v>321.3</v>
      </c>
      <c r="E29" s="99">
        <v>22.4</v>
      </c>
      <c r="F29" s="99">
        <v>49.5</v>
      </c>
      <c r="G29" s="99">
        <v>2836.5</v>
      </c>
      <c r="H29" s="99">
        <v>21.4</v>
      </c>
      <c r="I29" s="99">
        <v>182.7</v>
      </c>
      <c r="J29" s="99">
        <v>483.1</v>
      </c>
      <c r="K29" s="47">
        <v>835.5</v>
      </c>
      <c r="L29" s="99">
        <v>150.5</v>
      </c>
      <c r="M29" s="48">
        <v>5.9</v>
      </c>
      <c r="P29" s="163"/>
      <c r="Q29" s="163"/>
    </row>
    <row r="30" spans="1:17" ht="13.5" customHeight="1" x14ac:dyDescent="0.2">
      <c r="A30" s="6">
        <v>1977</v>
      </c>
      <c r="B30" s="99">
        <v>2355.6999999999998</v>
      </c>
      <c r="C30" s="47">
        <v>4371.7</v>
      </c>
      <c r="D30" s="99">
        <v>366.6</v>
      </c>
      <c r="E30" s="99">
        <v>34.1</v>
      </c>
      <c r="F30" s="99">
        <v>71.900000000000006</v>
      </c>
      <c r="G30" s="99">
        <v>2066.3000000000002</v>
      </c>
      <c r="H30" s="99">
        <v>28.7</v>
      </c>
      <c r="I30" s="99">
        <v>213.4</v>
      </c>
      <c r="J30" s="99">
        <v>575.79999999999995</v>
      </c>
      <c r="K30" s="47">
        <v>829.5</v>
      </c>
      <c r="L30" s="99">
        <v>175.9</v>
      </c>
      <c r="M30" s="48">
        <v>9.5</v>
      </c>
      <c r="P30" s="163"/>
      <c r="Q30" s="163"/>
    </row>
    <row r="31" spans="1:17" ht="13.5" customHeight="1" x14ac:dyDescent="0.2">
      <c r="A31" s="6">
        <v>1978</v>
      </c>
      <c r="B31" s="99">
        <v>2856.3</v>
      </c>
      <c r="C31" s="47">
        <v>4721</v>
      </c>
      <c r="D31" s="99">
        <v>438.2</v>
      </c>
      <c r="E31" s="99">
        <v>47.8</v>
      </c>
      <c r="F31" s="99">
        <v>80</v>
      </c>
      <c r="G31" s="99">
        <v>1915.1</v>
      </c>
      <c r="H31" s="99">
        <v>28.8</v>
      </c>
      <c r="I31" s="99">
        <v>251.3</v>
      </c>
      <c r="J31" s="99">
        <v>724</v>
      </c>
      <c r="K31" s="47">
        <v>1022</v>
      </c>
      <c r="L31" s="99">
        <v>204.4</v>
      </c>
      <c r="M31" s="48">
        <v>9.4</v>
      </c>
      <c r="P31" s="163"/>
      <c r="Q31" s="163"/>
    </row>
    <row r="32" spans="1:17" ht="13.5" customHeight="1" x14ac:dyDescent="0.2">
      <c r="A32" s="6">
        <v>1979</v>
      </c>
      <c r="B32" s="99">
        <v>3640.4</v>
      </c>
      <c r="C32" s="47">
        <v>5067.1000000000004</v>
      </c>
      <c r="D32" s="99">
        <v>536</v>
      </c>
      <c r="E32" s="99">
        <v>65.3</v>
      </c>
      <c r="F32" s="99">
        <v>97.9</v>
      </c>
      <c r="G32" s="99">
        <v>1444.6</v>
      </c>
      <c r="H32" s="99">
        <v>37.299999999999997</v>
      </c>
      <c r="I32" s="99">
        <v>282.39999999999998</v>
      </c>
      <c r="J32" s="99">
        <v>824.6</v>
      </c>
      <c r="K32" s="47">
        <v>1458.5</v>
      </c>
      <c r="L32" s="99">
        <v>275.7</v>
      </c>
      <c r="M32" s="48">
        <v>44.8</v>
      </c>
      <c r="P32" s="163"/>
      <c r="Q32" s="163"/>
    </row>
    <row r="33" spans="1:17" ht="13.5" customHeight="1" x14ac:dyDescent="0.2">
      <c r="A33" s="6">
        <v>1980</v>
      </c>
      <c r="B33" s="99">
        <v>4795.5</v>
      </c>
      <c r="C33" s="47">
        <v>7664.9</v>
      </c>
      <c r="D33" s="99">
        <v>709.2</v>
      </c>
      <c r="E33" s="99">
        <v>84.8</v>
      </c>
      <c r="F33" s="99">
        <v>151.19999999999999</v>
      </c>
      <c r="G33" s="99">
        <v>2901.4</v>
      </c>
      <c r="H33" s="99">
        <v>45.1</v>
      </c>
      <c r="I33" s="99">
        <v>382.4</v>
      </c>
      <c r="J33" s="99">
        <v>1081.5999999999999</v>
      </c>
      <c r="K33" s="47">
        <v>1917.2</v>
      </c>
      <c r="L33" s="99">
        <v>377.9</v>
      </c>
      <c r="M33" s="48">
        <v>14</v>
      </c>
      <c r="P33" s="163"/>
      <c r="Q33" s="163"/>
    </row>
    <row r="34" spans="1:17" ht="13.5" customHeight="1" x14ac:dyDescent="0.2">
      <c r="A34" s="6">
        <v>1981</v>
      </c>
      <c r="B34" s="99">
        <v>4741.7</v>
      </c>
      <c r="C34" s="47">
        <v>7461.9</v>
      </c>
      <c r="D34" s="99">
        <v>835.1</v>
      </c>
      <c r="E34" s="99">
        <v>79.2</v>
      </c>
      <c r="F34" s="99">
        <v>187.2</v>
      </c>
      <c r="G34" s="99">
        <v>2745.2</v>
      </c>
      <c r="H34" s="99">
        <v>41.1</v>
      </c>
      <c r="I34" s="99">
        <v>383.1</v>
      </c>
      <c r="J34" s="99">
        <v>1083.5999999999999</v>
      </c>
      <c r="K34" s="47">
        <v>1676.7</v>
      </c>
      <c r="L34" s="99">
        <v>419.4</v>
      </c>
      <c r="M34" s="48">
        <v>11.3</v>
      </c>
      <c r="P34" s="163"/>
      <c r="Q34" s="163"/>
    </row>
    <row r="35" spans="1:17" ht="13.5" customHeight="1" x14ac:dyDescent="0.2">
      <c r="A35" s="6">
        <v>1982</v>
      </c>
      <c r="B35" s="99">
        <v>6683.5</v>
      </c>
      <c r="C35" s="47">
        <v>8878.4</v>
      </c>
      <c r="D35" s="99">
        <v>904.7</v>
      </c>
      <c r="E35" s="99">
        <v>95.8</v>
      </c>
      <c r="F35" s="99">
        <v>253.3</v>
      </c>
      <c r="G35" s="99">
        <v>2235.8000000000002</v>
      </c>
      <c r="H35" s="99">
        <v>41.4</v>
      </c>
      <c r="I35" s="99">
        <v>434.2</v>
      </c>
      <c r="J35" s="99">
        <v>1469.8</v>
      </c>
      <c r="K35" s="47">
        <v>2873.4</v>
      </c>
      <c r="L35" s="99">
        <v>556.29999999999995</v>
      </c>
      <c r="M35" s="48">
        <v>13.7</v>
      </c>
      <c r="P35" s="163"/>
      <c r="Q35" s="163"/>
    </row>
    <row r="36" spans="1:17" ht="13.5" customHeight="1" x14ac:dyDescent="0.2">
      <c r="A36" s="6">
        <v>1983</v>
      </c>
      <c r="B36" s="99">
        <v>6038.2</v>
      </c>
      <c r="C36" s="47">
        <v>6190.8</v>
      </c>
      <c r="D36" s="99">
        <v>923.8</v>
      </c>
      <c r="E36" s="99">
        <v>100.7</v>
      </c>
      <c r="F36" s="99">
        <v>258.8</v>
      </c>
      <c r="G36" s="99">
        <v>198.8</v>
      </c>
      <c r="H36" s="99">
        <v>38.4</v>
      </c>
      <c r="I36" s="99">
        <v>440.8</v>
      </c>
      <c r="J36" s="99">
        <v>1332.2</v>
      </c>
      <c r="K36" s="47">
        <v>2292.1999999999998</v>
      </c>
      <c r="L36" s="99">
        <v>590.70000000000005</v>
      </c>
      <c r="M36" s="48">
        <v>14.4</v>
      </c>
      <c r="P36" s="163"/>
      <c r="Q36" s="163"/>
    </row>
    <row r="37" spans="1:17" ht="13.5" customHeight="1" x14ac:dyDescent="0.2">
      <c r="A37" s="6">
        <v>1984</v>
      </c>
      <c r="B37" s="99">
        <v>4605.8999999999996</v>
      </c>
      <c r="C37" s="47">
        <v>4605.8999999999996</v>
      </c>
      <c r="D37" s="99">
        <v>894.1</v>
      </c>
      <c r="E37" s="99">
        <v>60.2</v>
      </c>
      <c r="F37" s="99">
        <v>225.4</v>
      </c>
      <c r="G37" s="99">
        <v>34.6</v>
      </c>
      <c r="H37" s="99">
        <v>52.8</v>
      </c>
      <c r="I37" s="99">
        <v>419.3</v>
      </c>
      <c r="J37" s="99">
        <v>992.1</v>
      </c>
      <c r="K37" s="47">
        <v>1390.6</v>
      </c>
      <c r="L37" s="99">
        <v>520.20000000000005</v>
      </c>
      <c r="M37" s="48">
        <v>16.600000000000001</v>
      </c>
      <c r="P37" s="163"/>
      <c r="Q37" s="163"/>
    </row>
    <row r="38" spans="1:17" ht="13.5" customHeight="1" x14ac:dyDescent="0.2">
      <c r="A38" s="6">
        <v>1985</v>
      </c>
      <c r="B38" s="99">
        <v>3739</v>
      </c>
      <c r="C38" s="47">
        <v>3738.9</v>
      </c>
      <c r="D38" s="99">
        <v>764.1</v>
      </c>
      <c r="E38" s="99">
        <v>33.6</v>
      </c>
      <c r="F38" s="99">
        <v>153.6</v>
      </c>
      <c r="G38" s="99">
        <v>124.1</v>
      </c>
      <c r="H38" s="99">
        <v>50.1</v>
      </c>
      <c r="I38" s="99">
        <v>354.8</v>
      </c>
      <c r="J38" s="99">
        <v>758.4</v>
      </c>
      <c r="K38" s="47">
        <v>1135.2</v>
      </c>
      <c r="L38" s="99">
        <v>351.4</v>
      </c>
      <c r="M38" s="48">
        <v>13.6</v>
      </c>
      <c r="P38" s="163"/>
      <c r="Q38" s="163"/>
    </row>
    <row r="39" spans="1:17" ht="13.5" customHeight="1" x14ac:dyDescent="0.2">
      <c r="A39" s="6">
        <v>1986</v>
      </c>
      <c r="B39" s="99">
        <v>4939.8999999999996</v>
      </c>
      <c r="C39" s="47">
        <v>4939.8999999999996</v>
      </c>
      <c r="D39" s="99">
        <v>786.7</v>
      </c>
      <c r="E39" s="99">
        <v>34.1</v>
      </c>
      <c r="F39" s="99">
        <v>201.9</v>
      </c>
      <c r="G39" s="99">
        <v>139.9</v>
      </c>
      <c r="H39" s="99">
        <v>37.9</v>
      </c>
      <c r="I39" s="99">
        <v>521.20000000000005</v>
      </c>
      <c r="J39" s="99">
        <v>1015.4</v>
      </c>
      <c r="K39" s="47">
        <v>1809.1</v>
      </c>
      <c r="L39" s="99">
        <v>377</v>
      </c>
      <c r="M39" s="48">
        <v>16.7</v>
      </c>
      <c r="P39" s="163"/>
      <c r="Q39" s="163"/>
    </row>
    <row r="40" spans="1:17" ht="13.5" customHeight="1" x14ac:dyDescent="0.2">
      <c r="A40" s="6">
        <v>1987</v>
      </c>
      <c r="B40" s="99">
        <v>4387.5</v>
      </c>
      <c r="C40" s="47">
        <v>4387.5</v>
      </c>
      <c r="D40" s="99">
        <v>833.5</v>
      </c>
      <c r="E40" s="99">
        <v>28.7</v>
      </c>
      <c r="F40" s="99">
        <v>250.7</v>
      </c>
      <c r="G40" s="99">
        <v>188.6</v>
      </c>
      <c r="H40" s="99">
        <v>37.6</v>
      </c>
      <c r="I40" s="99">
        <v>533.70000000000005</v>
      </c>
      <c r="J40" s="99">
        <v>893.2</v>
      </c>
      <c r="K40" s="47">
        <v>1282.5999999999999</v>
      </c>
      <c r="L40" s="99">
        <v>322.8</v>
      </c>
      <c r="M40" s="48">
        <v>15.9</v>
      </c>
      <c r="P40" s="163"/>
      <c r="Q40" s="163"/>
    </row>
    <row r="41" spans="1:17" ht="13.5" customHeight="1" x14ac:dyDescent="0.2">
      <c r="A41" s="6">
        <v>1988</v>
      </c>
      <c r="B41" s="99">
        <v>4291.5</v>
      </c>
      <c r="C41" s="47">
        <v>4291.5</v>
      </c>
      <c r="D41" s="99">
        <v>720.2</v>
      </c>
      <c r="E41" s="99">
        <v>22.8</v>
      </c>
      <c r="F41" s="99">
        <v>249.6</v>
      </c>
      <c r="G41" s="99">
        <v>494.3</v>
      </c>
      <c r="H41" s="99">
        <v>25.5</v>
      </c>
      <c r="I41" s="99">
        <v>517.20000000000005</v>
      </c>
      <c r="J41" s="99">
        <v>841.4</v>
      </c>
      <c r="K41" s="47">
        <v>1083.7</v>
      </c>
      <c r="L41" s="99">
        <v>325.3</v>
      </c>
      <c r="M41" s="48">
        <v>11.5</v>
      </c>
      <c r="P41" s="163"/>
      <c r="Q41" s="163"/>
    </row>
    <row r="42" spans="1:17" ht="13.5" customHeight="1" x14ac:dyDescent="0.2">
      <c r="A42" s="6">
        <v>1989</v>
      </c>
      <c r="B42" s="99">
        <v>5195.3999999999996</v>
      </c>
      <c r="C42" s="47">
        <v>5195.3999999999996</v>
      </c>
      <c r="D42" s="99">
        <v>863.8</v>
      </c>
      <c r="E42" s="99">
        <v>21</v>
      </c>
      <c r="F42" s="99">
        <v>432.4</v>
      </c>
      <c r="G42" s="99">
        <v>317.60000000000002</v>
      </c>
      <c r="H42" s="99">
        <v>34.5</v>
      </c>
      <c r="I42" s="99">
        <v>718.3</v>
      </c>
      <c r="J42" s="99">
        <v>1056.5999999999999</v>
      </c>
      <c r="K42" s="47">
        <v>1385.1</v>
      </c>
      <c r="L42" s="99">
        <v>346.4</v>
      </c>
      <c r="M42" s="48">
        <v>19.8</v>
      </c>
      <c r="P42" s="163"/>
      <c r="Q42" s="163"/>
    </row>
    <row r="43" spans="1:17" ht="13.5" customHeight="1" x14ac:dyDescent="0.2">
      <c r="A43" s="6">
        <v>1990</v>
      </c>
      <c r="B43" s="99">
        <v>5370.4</v>
      </c>
      <c r="C43" s="47">
        <v>5370.4</v>
      </c>
      <c r="D43" s="99">
        <v>862.4</v>
      </c>
      <c r="E43" s="99">
        <v>24.7</v>
      </c>
      <c r="F43" s="99">
        <v>448.9</v>
      </c>
      <c r="G43" s="99">
        <v>610.79999999999995</v>
      </c>
      <c r="H43" s="99">
        <v>25.5</v>
      </c>
      <c r="I43" s="99">
        <v>746</v>
      </c>
      <c r="J43" s="99">
        <v>1047.9000000000001</v>
      </c>
      <c r="K43" s="47">
        <v>1212.3</v>
      </c>
      <c r="L43" s="99">
        <v>371.4</v>
      </c>
      <c r="M43" s="48">
        <v>20.5</v>
      </c>
      <c r="P43" s="163"/>
      <c r="Q43" s="163"/>
    </row>
    <row r="44" spans="1:17" ht="13.5" customHeight="1" x14ac:dyDescent="0.2">
      <c r="A44" s="6">
        <v>1991</v>
      </c>
      <c r="B44" s="98">
        <v>5727.7</v>
      </c>
      <c r="C44" s="46">
        <v>7097.2</v>
      </c>
      <c r="D44" s="98">
        <v>895.3</v>
      </c>
      <c r="E44" s="98">
        <v>31.3</v>
      </c>
      <c r="F44" s="98">
        <v>444.6</v>
      </c>
      <c r="G44" s="98">
        <v>1038.5999999999999</v>
      </c>
      <c r="H44" s="98">
        <v>34.700000000000003</v>
      </c>
      <c r="I44" s="98">
        <v>898.6</v>
      </c>
      <c r="J44" s="98">
        <v>1359.3</v>
      </c>
      <c r="K44" s="46">
        <v>1840.9</v>
      </c>
      <c r="L44" s="98">
        <v>491.2</v>
      </c>
      <c r="M44" s="100">
        <v>62.6</v>
      </c>
      <c r="P44" s="163"/>
      <c r="Q44" s="163"/>
    </row>
    <row r="45" spans="1:17" ht="13.5" customHeight="1" x14ac:dyDescent="0.2">
      <c r="A45" s="6">
        <v>1992</v>
      </c>
      <c r="B45" s="98">
        <v>4620.5</v>
      </c>
      <c r="C45" s="46">
        <v>6081.1</v>
      </c>
      <c r="D45" s="98">
        <v>895.9</v>
      </c>
      <c r="E45" s="98">
        <v>29.4</v>
      </c>
      <c r="F45" s="98">
        <v>372.4</v>
      </c>
      <c r="G45" s="98">
        <v>548.79999999999995</v>
      </c>
      <c r="H45" s="98">
        <v>20.399999999999999</v>
      </c>
      <c r="I45" s="98">
        <v>768.2</v>
      </c>
      <c r="J45" s="98">
        <v>1220.8</v>
      </c>
      <c r="K45" s="46">
        <v>1764.8</v>
      </c>
      <c r="L45" s="98">
        <v>421.2</v>
      </c>
      <c r="M45" s="100">
        <v>39.200000000000003</v>
      </c>
      <c r="P45" s="163"/>
      <c r="Q45" s="163"/>
    </row>
    <row r="46" spans="1:17" ht="13.5" customHeight="1" x14ac:dyDescent="0.2">
      <c r="A46" s="6">
        <v>1993</v>
      </c>
      <c r="B46" s="98">
        <v>6385.6</v>
      </c>
      <c r="C46" s="46">
        <v>7421.4</v>
      </c>
      <c r="D46" s="98">
        <v>932.1</v>
      </c>
      <c r="E46" s="98">
        <v>29.1</v>
      </c>
      <c r="F46" s="98">
        <v>336.2</v>
      </c>
      <c r="G46" s="98">
        <v>1188.5999999999999</v>
      </c>
      <c r="H46" s="98">
        <v>29.4</v>
      </c>
      <c r="I46" s="98">
        <v>818.4</v>
      </c>
      <c r="J46" s="98">
        <v>1222.8</v>
      </c>
      <c r="K46" s="46">
        <v>2431.4</v>
      </c>
      <c r="L46" s="98">
        <v>415.1</v>
      </c>
      <c r="M46" s="100">
        <v>18.3</v>
      </c>
      <c r="P46" s="163"/>
      <c r="Q46" s="163"/>
    </row>
    <row r="47" spans="1:17" ht="13.5" customHeight="1" x14ac:dyDescent="0.2">
      <c r="A47" s="6">
        <v>1994</v>
      </c>
      <c r="B47" s="98">
        <v>5710.2</v>
      </c>
      <c r="C47" s="46">
        <v>6715.5</v>
      </c>
      <c r="D47" s="98">
        <v>1011.1</v>
      </c>
      <c r="E47" s="98">
        <v>40.6</v>
      </c>
      <c r="F47" s="98">
        <v>657.6</v>
      </c>
      <c r="G47" s="98">
        <v>43.2</v>
      </c>
      <c r="H47" s="98">
        <v>46.8</v>
      </c>
      <c r="I47" s="98">
        <v>921.6</v>
      </c>
      <c r="J47" s="98">
        <v>1423.1</v>
      </c>
      <c r="K47" s="46">
        <v>2000.5</v>
      </c>
      <c r="L47" s="98">
        <v>544.79999999999995</v>
      </c>
      <c r="M47" s="100">
        <v>26.2</v>
      </c>
      <c r="P47" s="163"/>
      <c r="Q47" s="163"/>
    </row>
    <row r="48" spans="1:17" ht="13.5" customHeight="1" x14ac:dyDescent="0.2">
      <c r="A48" s="6">
        <v>1995</v>
      </c>
      <c r="B48" s="118">
        <v>9424.7000000000007</v>
      </c>
      <c r="C48" s="46">
        <v>10191.1</v>
      </c>
      <c r="D48" s="98">
        <v>1343.9</v>
      </c>
      <c r="E48" s="98">
        <v>43.9</v>
      </c>
      <c r="F48" s="98">
        <v>737.1</v>
      </c>
      <c r="G48" s="98">
        <v>51.5</v>
      </c>
      <c r="H48" s="98">
        <v>34.299999999999997</v>
      </c>
      <c r="I48" s="98">
        <v>1332.4</v>
      </c>
      <c r="J48" s="98">
        <v>2156.3000000000002</v>
      </c>
      <c r="K48" s="46">
        <v>3748.2</v>
      </c>
      <c r="L48" s="98">
        <v>699.7</v>
      </c>
      <c r="M48" s="100">
        <v>43.8</v>
      </c>
      <c r="P48" s="163"/>
      <c r="Q48" s="163"/>
    </row>
    <row r="49" spans="1:18" ht="13.5" customHeight="1" x14ac:dyDescent="0.2">
      <c r="A49" s="6">
        <v>1996</v>
      </c>
      <c r="B49" s="98">
        <v>11965.1</v>
      </c>
      <c r="C49" s="46">
        <v>12866.8</v>
      </c>
      <c r="D49" s="98">
        <v>1410.4</v>
      </c>
      <c r="E49" s="98">
        <v>68.7</v>
      </c>
      <c r="F49" s="98">
        <v>725.2</v>
      </c>
      <c r="G49" s="98">
        <v>2470.5</v>
      </c>
      <c r="H49" s="98">
        <v>68</v>
      </c>
      <c r="I49" s="98">
        <v>1290</v>
      </c>
      <c r="J49" s="98">
        <v>2072</v>
      </c>
      <c r="K49" s="46">
        <v>3944.7</v>
      </c>
      <c r="L49" s="98">
        <v>771.6</v>
      </c>
      <c r="M49" s="100">
        <v>45.7</v>
      </c>
      <c r="P49" s="163"/>
      <c r="Q49" s="163"/>
      <c r="R49" s="26"/>
    </row>
    <row r="50" spans="1:18" ht="13.5" customHeight="1" x14ac:dyDescent="0.2">
      <c r="A50" s="6">
        <v>1997</v>
      </c>
      <c r="B50" s="98">
        <v>18626.5</v>
      </c>
      <c r="C50" s="46">
        <v>18905.900000000001</v>
      </c>
      <c r="D50" s="98">
        <v>1559.1</v>
      </c>
      <c r="E50" s="98">
        <v>137.80000000000001</v>
      </c>
      <c r="F50" s="98">
        <v>780.2</v>
      </c>
      <c r="G50" s="98">
        <v>2449.6</v>
      </c>
      <c r="H50" s="98">
        <v>95.2</v>
      </c>
      <c r="I50" s="98">
        <v>1500.2</v>
      </c>
      <c r="J50" s="98">
        <v>2756.9</v>
      </c>
      <c r="K50" s="46">
        <v>8625.4</v>
      </c>
      <c r="L50" s="98">
        <v>961.3</v>
      </c>
      <c r="M50" s="100">
        <v>40.200000000000003</v>
      </c>
      <c r="P50" s="163"/>
      <c r="Q50" s="163"/>
    </row>
    <row r="51" spans="1:18" ht="13.5" customHeight="1" x14ac:dyDescent="0.2">
      <c r="A51" s="6">
        <v>1998</v>
      </c>
      <c r="B51" s="98">
        <v>18371.599999999999</v>
      </c>
      <c r="C51" s="46">
        <v>18966.8</v>
      </c>
      <c r="D51" s="98">
        <v>1699.6</v>
      </c>
      <c r="E51" s="98">
        <v>180.3</v>
      </c>
      <c r="F51" s="98">
        <v>773.5</v>
      </c>
      <c r="G51" s="98">
        <v>2483.3000000000002</v>
      </c>
      <c r="H51" s="98">
        <v>149.5</v>
      </c>
      <c r="I51" s="98">
        <v>1704.6</v>
      </c>
      <c r="J51" s="98">
        <v>3205.7</v>
      </c>
      <c r="K51" s="46">
        <v>7657.5</v>
      </c>
      <c r="L51" s="98">
        <v>1067.3</v>
      </c>
      <c r="M51" s="100">
        <v>45.5</v>
      </c>
      <c r="P51" s="163"/>
      <c r="Q51" s="163"/>
    </row>
    <row r="52" spans="1:18" ht="13.5" customHeight="1" x14ac:dyDescent="0.2">
      <c r="A52" s="6">
        <v>1999</v>
      </c>
      <c r="B52" s="98">
        <v>17135.3</v>
      </c>
      <c r="C52" s="46">
        <v>17263</v>
      </c>
      <c r="D52" s="98">
        <v>1651.8</v>
      </c>
      <c r="E52" s="98">
        <v>126.3</v>
      </c>
      <c r="F52" s="98">
        <v>352.3</v>
      </c>
      <c r="G52" s="98">
        <v>3628.3</v>
      </c>
      <c r="H52" s="98">
        <v>122.1</v>
      </c>
      <c r="I52" s="98">
        <v>1606.9</v>
      </c>
      <c r="J52" s="98">
        <v>2707.3</v>
      </c>
      <c r="K52" s="46">
        <v>5880.4</v>
      </c>
      <c r="L52" s="98">
        <v>1044.3</v>
      </c>
      <c r="M52" s="100">
        <v>143.30000000000001</v>
      </c>
      <c r="P52" s="163"/>
      <c r="Q52" s="163"/>
    </row>
    <row r="53" spans="1:18" ht="13.5" customHeight="1" x14ac:dyDescent="0.2">
      <c r="A53" s="6">
        <v>2000</v>
      </c>
      <c r="B53" s="98">
        <v>20742.5</v>
      </c>
      <c r="C53" s="46">
        <v>20841.900000000001</v>
      </c>
      <c r="D53" s="98">
        <v>1519.9</v>
      </c>
      <c r="E53" s="98">
        <v>118.9</v>
      </c>
      <c r="F53" s="98">
        <v>504.3</v>
      </c>
      <c r="G53" s="98">
        <v>6731.4</v>
      </c>
      <c r="H53" s="98">
        <v>65.099999999999994</v>
      </c>
      <c r="I53" s="98">
        <v>1642.7</v>
      </c>
      <c r="J53" s="98">
        <v>2759.4</v>
      </c>
      <c r="K53" s="46">
        <v>6375.5</v>
      </c>
      <c r="L53" s="98">
        <v>1066.8</v>
      </c>
      <c r="M53" s="100">
        <v>57.9</v>
      </c>
      <c r="P53" s="163"/>
      <c r="Q53" s="163"/>
    </row>
    <row r="54" spans="1:18" ht="13.5" customHeight="1" x14ac:dyDescent="0.2">
      <c r="A54" s="6">
        <v>2001</v>
      </c>
      <c r="B54" s="98">
        <v>22137</v>
      </c>
      <c r="C54" s="46">
        <v>22199.599999999999</v>
      </c>
      <c r="D54" s="98">
        <v>1830.9</v>
      </c>
      <c r="E54" s="98">
        <v>137.69999999999999</v>
      </c>
      <c r="F54" s="98">
        <v>409.2</v>
      </c>
      <c r="G54" s="98">
        <v>5737.2</v>
      </c>
      <c r="H54" s="98">
        <v>55.2</v>
      </c>
      <c r="I54" s="98">
        <v>1826.9</v>
      </c>
      <c r="J54" s="98">
        <v>3039.4</v>
      </c>
      <c r="K54" s="46">
        <v>7830.2</v>
      </c>
      <c r="L54" s="98">
        <v>1287</v>
      </c>
      <c r="M54" s="100">
        <v>45.9</v>
      </c>
      <c r="P54" s="163"/>
      <c r="Q54" s="163"/>
    </row>
    <row r="55" spans="1:18" ht="13.5" customHeight="1" x14ac:dyDescent="0.2">
      <c r="A55" s="6">
        <v>2002</v>
      </c>
      <c r="B55" s="98">
        <v>22809.3</v>
      </c>
      <c r="C55" s="46">
        <v>22873</v>
      </c>
      <c r="D55" s="98">
        <v>1681.3</v>
      </c>
      <c r="E55" s="98">
        <v>132.4</v>
      </c>
      <c r="F55" s="98">
        <v>775.1</v>
      </c>
      <c r="G55" s="98">
        <v>6324.9</v>
      </c>
      <c r="H55" s="98">
        <v>66.400000000000006</v>
      </c>
      <c r="I55" s="98">
        <v>1795.5</v>
      </c>
      <c r="J55" s="98">
        <v>2875.4</v>
      </c>
      <c r="K55" s="46">
        <v>7925.2</v>
      </c>
      <c r="L55" s="98">
        <v>1256.5</v>
      </c>
      <c r="M55" s="100">
        <v>40.299999999999997</v>
      </c>
      <c r="P55" s="163"/>
      <c r="Q55" s="163"/>
    </row>
    <row r="56" spans="1:18" ht="13.5" customHeight="1" x14ac:dyDescent="0.2">
      <c r="A56" s="6">
        <v>2003</v>
      </c>
      <c r="B56" s="98">
        <v>24433.1</v>
      </c>
      <c r="C56" s="46">
        <v>24501.4</v>
      </c>
      <c r="D56" s="98">
        <v>1919.2</v>
      </c>
      <c r="E56" s="98">
        <v>180.4</v>
      </c>
      <c r="F56" s="98">
        <v>999.3</v>
      </c>
      <c r="G56" s="98">
        <v>6665.5</v>
      </c>
      <c r="H56" s="98">
        <v>92.4</v>
      </c>
      <c r="I56" s="98">
        <v>1942.3</v>
      </c>
      <c r="J56" s="98">
        <v>3370.4</v>
      </c>
      <c r="K56" s="46">
        <v>7871.4</v>
      </c>
      <c r="L56" s="98">
        <v>1409.5</v>
      </c>
      <c r="M56" s="100">
        <v>51</v>
      </c>
      <c r="P56" s="163"/>
      <c r="Q56" s="163"/>
    </row>
    <row r="57" spans="1:18" ht="13.5" customHeight="1" x14ac:dyDescent="0.2">
      <c r="A57" s="6">
        <v>2004</v>
      </c>
      <c r="B57" s="98">
        <v>30574.799999999999</v>
      </c>
      <c r="C57" s="46">
        <v>30600.3</v>
      </c>
      <c r="D57" s="98">
        <v>2208.5</v>
      </c>
      <c r="E57" s="98">
        <v>177.7</v>
      </c>
      <c r="F57" s="98">
        <v>715</v>
      </c>
      <c r="G57" s="98">
        <v>7407.2</v>
      </c>
      <c r="H57" s="98">
        <v>104.8</v>
      </c>
      <c r="I57" s="98">
        <v>2130</v>
      </c>
      <c r="J57" s="98">
        <v>5075.1000000000004</v>
      </c>
      <c r="K57" s="46">
        <v>11262.6</v>
      </c>
      <c r="L57" s="98">
        <v>1490.1</v>
      </c>
      <c r="M57" s="100">
        <v>29.3</v>
      </c>
      <c r="P57" s="163"/>
      <c r="Q57" s="163"/>
    </row>
    <row r="58" spans="1:18" ht="13.5" customHeight="1" x14ac:dyDescent="0.2">
      <c r="A58" s="6">
        <v>2005</v>
      </c>
      <c r="B58" s="98">
        <v>35871.5</v>
      </c>
      <c r="C58" s="46">
        <v>35887.9</v>
      </c>
      <c r="D58" s="98">
        <v>2724.4</v>
      </c>
      <c r="E58" s="98">
        <v>264.5</v>
      </c>
      <c r="F58" s="98">
        <v>1665.5</v>
      </c>
      <c r="G58" s="98">
        <v>12483.4</v>
      </c>
      <c r="H58" s="98">
        <v>112.9</v>
      </c>
      <c r="I58" s="98">
        <v>2634.5</v>
      </c>
      <c r="J58" s="98">
        <v>4505.3999999999996</v>
      </c>
      <c r="K58" s="46">
        <v>9495.4</v>
      </c>
      <c r="L58" s="98">
        <v>1960.8</v>
      </c>
      <c r="M58" s="100">
        <v>41</v>
      </c>
      <c r="P58" s="163"/>
      <c r="Q58" s="163"/>
    </row>
    <row r="59" spans="1:18" ht="13.5" customHeight="1" x14ac:dyDescent="0.2">
      <c r="A59" s="6">
        <v>2006</v>
      </c>
      <c r="B59" s="98">
        <v>40873.9</v>
      </c>
      <c r="C59" s="46">
        <v>40891.800000000003</v>
      </c>
      <c r="D59" s="98">
        <v>2758.6</v>
      </c>
      <c r="E59" s="98">
        <v>248.2</v>
      </c>
      <c r="F59" s="98">
        <v>1876.8</v>
      </c>
      <c r="G59" s="98">
        <v>14329.7</v>
      </c>
      <c r="H59" s="98">
        <v>132.6</v>
      </c>
      <c r="I59" s="98">
        <v>3315.7</v>
      </c>
      <c r="J59" s="98">
        <v>5017.3999999999996</v>
      </c>
      <c r="K59" s="46">
        <v>10924.7</v>
      </c>
      <c r="L59" s="98">
        <v>2241</v>
      </c>
      <c r="M59" s="100">
        <v>47.1</v>
      </c>
      <c r="P59" s="163"/>
      <c r="Q59" s="163"/>
    </row>
    <row r="60" spans="1:18" ht="13.5" customHeight="1" x14ac:dyDescent="0.2">
      <c r="A60" s="6">
        <v>2007</v>
      </c>
      <c r="B60" s="98">
        <v>48385.7</v>
      </c>
      <c r="C60" s="46">
        <v>48431.5</v>
      </c>
      <c r="D60" s="98">
        <v>3410.6</v>
      </c>
      <c r="E60" s="98">
        <v>251.3</v>
      </c>
      <c r="F60" s="98">
        <v>3612</v>
      </c>
      <c r="G60" s="98">
        <v>16226.6</v>
      </c>
      <c r="H60" s="98">
        <v>184.6</v>
      </c>
      <c r="I60" s="98">
        <v>3661.6</v>
      </c>
      <c r="J60" s="98">
        <v>6347.9</v>
      </c>
      <c r="K60" s="46">
        <v>12127.5</v>
      </c>
      <c r="L60" s="98">
        <v>2561.6</v>
      </c>
      <c r="M60" s="100">
        <v>47.8</v>
      </c>
      <c r="P60" s="163"/>
      <c r="Q60" s="163"/>
    </row>
    <row r="61" spans="1:18" ht="13.5" customHeight="1" x14ac:dyDescent="0.2">
      <c r="A61" s="6">
        <v>2008</v>
      </c>
      <c r="B61" s="98">
        <v>59884.800000000003</v>
      </c>
      <c r="C61" s="46">
        <v>59914.1</v>
      </c>
      <c r="D61" s="98">
        <v>4224.8485624999994</v>
      </c>
      <c r="E61" s="98">
        <v>324.26323046875001</v>
      </c>
      <c r="F61" s="98">
        <v>3458.8445703124999</v>
      </c>
      <c r="G61" s="98">
        <v>20897.749249999997</v>
      </c>
      <c r="H61" s="98">
        <v>290.90155957031254</v>
      </c>
      <c r="I61" s="98">
        <v>4850.9790812499996</v>
      </c>
      <c r="J61" s="98">
        <v>8272.2667499999989</v>
      </c>
      <c r="K61" s="46">
        <v>14600.444187500001</v>
      </c>
      <c r="L61" s="98">
        <v>2941.5174843750001</v>
      </c>
      <c r="M61" s="100">
        <v>52.377499999999991</v>
      </c>
      <c r="P61" s="163"/>
      <c r="Q61" s="163"/>
    </row>
    <row r="62" spans="1:18" ht="13.5" customHeight="1" x14ac:dyDescent="0.2">
      <c r="A62" s="6">
        <v>2009</v>
      </c>
      <c r="B62" s="98">
        <v>43939</v>
      </c>
      <c r="C62" s="46">
        <v>43972.3</v>
      </c>
      <c r="D62" s="98">
        <v>3813.6964062500001</v>
      </c>
      <c r="E62" s="98">
        <v>340.28075292968748</v>
      </c>
      <c r="F62" s="98">
        <v>1353.2959394531249</v>
      </c>
      <c r="G62" s="98">
        <v>14482.484812500001</v>
      </c>
      <c r="H62" s="98">
        <v>207.40259082031247</v>
      </c>
      <c r="I62" s="98">
        <v>3444.2022499999994</v>
      </c>
      <c r="J62" s="98">
        <v>5749.3609375000005</v>
      </c>
      <c r="K62" s="46">
        <v>12139.541812500001</v>
      </c>
      <c r="L62" s="98">
        <v>2384.8189468749997</v>
      </c>
      <c r="M62" s="100">
        <v>57.120832006835947</v>
      </c>
      <c r="P62" s="163"/>
      <c r="Q62" s="163"/>
    </row>
    <row r="63" spans="1:18" ht="13.5" customHeight="1" x14ac:dyDescent="0.2">
      <c r="A63" s="6">
        <v>2010</v>
      </c>
      <c r="B63" s="98">
        <v>41248.9</v>
      </c>
      <c r="C63" s="46">
        <v>41283.1</v>
      </c>
      <c r="D63" s="98">
        <v>3967.9836250000008</v>
      </c>
      <c r="E63" s="98">
        <v>348.04578515625002</v>
      </c>
      <c r="F63" s="98">
        <v>2084.2982128906251</v>
      </c>
      <c r="G63" s="98">
        <v>13755.382937499999</v>
      </c>
      <c r="H63" s="98">
        <v>230.63354296875002</v>
      </c>
      <c r="I63" s="98">
        <v>3157.8898593750005</v>
      </c>
      <c r="J63" s="98">
        <v>4740.1428125000002</v>
      </c>
      <c r="K63" s="46">
        <v>10705.146000000001</v>
      </c>
      <c r="L63" s="98">
        <v>2261.4882406250003</v>
      </c>
      <c r="M63" s="100">
        <v>32.085500000000003</v>
      </c>
      <c r="P63" s="163"/>
      <c r="Q63" s="163"/>
    </row>
    <row r="64" spans="1:18" ht="22.5" customHeight="1" x14ac:dyDescent="0.2">
      <c r="A64" s="232" t="s">
        <v>67</v>
      </c>
      <c r="B64" s="233"/>
      <c r="C64" s="233"/>
      <c r="D64" s="233"/>
      <c r="E64" s="233"/>
      <c r="F64" s="233"/>
      <c r="G64" s="233"/>
      <c r="H64" s="233"/>
      <c r="I64" s="233"/>
      <c r="J64" s="233"/>
      <c r="K64" s="233"/>
      <c r="L64" s="233"/>
      <c r="M64" s="233"/>
    </row>
    <row r="65" spans="3:13" x14ac:dyDescent="0.2">
      <c r="C65" s="177"/>
      <c r="D65" s="177"/>
      <c r="E65" s="177"/>
      <c r="F65" s="177"/>
      <c r="G65" s="177"/>
      <c r="H65" s="177"/>
      <c r="I65" s="177"/>
      <c r="J65" s="177"/>
      <c r="K65" s="177"/>
      <c r="L65" s="177"/>
      <c r="M65" s="177"/>
    </row>
    <row r="66" spans="3:13" x14ac:dyDescent="0.2">
      <c r="C66" s="177"/>
      <c r="D66" s="177"/>
      <c r="E66" s="177"/>
      <c r="F66" s="177"/>
      <c r="G66" s="177"/>
      <c r="H66" s="177"/>
      <c r="I66" s="177"/>
      <c r="J66" s="177"/>
      <c r="K66" s="177"/>
      <c r="L66" s="177"/>
      <c r="M66" s="177"/>
    </row>
    <row r="67" spans="3:13" x14ac:dyDescent="0.2">
      <c r="C67" s="177"/>
      <c r="D67" s="177"/>
      <c r="E67" s="177"/>
      <c r="F67" s="177"/>
      <c r="G67" s="177"/>
      <c r="H67" s="177"/>
      <c r="I67" s="177"/>
      <c r="J67" s="177"/>
      <c r="K67" s="177"/>
      <c r="L67" s="177"/>
      <c r="M67" s="177"/>
    </row>
    <row r="68" spans="3:13" x14ac:dyDescent="0.2">
      <c r="C68" s="177"/>
      <c r="D68" s="177"/>
      <c r="E68" s="177"/>
      <c r="F68" s="177"/>
      <c r="G68" s="177"/>
      <c r="H68" s="177"/>
      <c r="I68" s="177"/>
      <c r="J68" s="177"/>
      <c r="K68" s="177"/>
      <c r="L68" s="177"/>
      <c r="M68" s="177"/>
    </row>
    <row r="69" spans="3:13" x14ac:dyDescent="0.2">
      <c r="D69" s="26"/>
      <c r="E69" s="26"/>
      <c r="F69" s="26"/>
      <c r="G69" s="26"/>
      <c r="H69" s="26"/>
      <c r="I69" s="26"/>
      <c r="J69" s="26"/>
      <c r="K69" s="26"/>
      <c r="L69" s="26"/>
      <c r="M69" s="26"/>
    </row>
    <row r="70" spans="3:13" x14ac:dyDescent="0.2">
      <c r="D70" s="26"/>
      <c r="E70" s="26"/>
      <c r="F70" s="26"/>
      <c r="G70" s="26"/>
      <c r="H70" s="26"/>
      <c r="I70" s="26"/>
      <c r="J70" s="26"/>
      <c r="K70" s="26"/>
      <c r="L70" s="26"/>
      <c r="M70" s="26"/>
    </row>
    <row r="71" spans="3:13" x14ac:dyDescent="0.2">
      <c r="D71" s="26"/>
      <c r="E71" s="26"/>
      <c r="F71" s="26"/>
      <c r="G71" s="26"/>
      <c r="H71" s="26"/>
      <c r="I71" s="26"/>
      <c r="J71" s="26"/>
      <c r="K71" s="26"/>
      <c r="L71" s="26"/>
      <c r="M71" s="26"/>
    </row>
    <row r="72" spans="3:13" x14ac:dyDescent="0.2">
      <c r="D72" s="26"/>
      <c r="E72" s="26"/>
      <c r="F72" s="26"/>
      <c r="G72" s="26"/>
      <c r="H72" s="26"/>
      <c r="I72" s="26"/>
      <c r="J72" s="26"/>
      <c r="K72" s="26"/>
      <c r="L72" s="26"/>
      <c r="M72" s="26"/>
    </row>
    <row r="73" spans="3:13" x14ac:dyDescent="0.2">
      <c r="D73" s="26"/>
      <c r="E73" s="26"/>
      <c r="F73" s="26"/>
      <c r="G73" s="26"/>
      <c r="H73" s="26"/>
      <c r="I73" s="26"/>
      <c r="J73" s="26"/>
      <c r="K73" s="26"/>
      <c r="L73" s="26"/>
      <c r="M73" s="26"/>
    </row>
    <row r="74" spans="3:13" x14ac:dyDescent="0.2">
      <c r="D74" s="26"/>
      <c r="E74" s="26"/>
      <c r="F74" s="26"/>
      <c r="G74" s="26"/>
      <c r="H74" s="26"/>
      <c r="I74" s="26"/>
      <c r="J74" s="26"/>
      <c r="K74" s="26"/>
      <c r="L74" s="26"/>
      <c r="M74" s="26"/>
    </row>
    <row r="75" spans="3:13" x14ac:dyDescent="0.2">
      <c r="D75" s="26"/>
      <c r="E75" s="26"/>
      <c r="F75" s="26"/>
      <c r="G75" s="26"/>
      <c r="H75" s="26"/>
      <c r="I75" s="26"/>
      <c r="J75" s="26"/>
      <c r="K75" s="26"/>
      <c r="L75" s="26"/>
      <c r="M75" s="26"/>
    </row>
    <row r="76" spans="3:13" x14ac:dyDescent="0.2">
      <c r="D76" s="26"/>
      <c r="E76" s="26"/>
      <c r="F76" s="26"/>
      <c r="G76" s="26"/>
      <c r="H76" s="26"/>
      <c r="I76" s="26"/>
      <c r="J76" s="26"/>
      <c r="K76" s="26"/>
      <c r="L76" s="26"/>
      <c r="M76" s="26"/>
    </row>
    <row r="77" spans="3:13" x14ac:dyDescent="0.2">
      <c r="D77" s="26"/>
      <c r="E77" s="26"/>
      <c r="F77" s="26"/>
      <c r="G77" s="26"/>
      <c r="H77" s="26"/>
      <c r="I77" s="26"/>
      <c r="J77" s="26"/>
      <c r="K77" s="26"/>
      <c r="L77" s="26"/>
      <c r="M77" s="26"/>
    </row>
    <row r="78" spans="3:13" x14ac:dyDescent="0.2">
      <c r="D78" s="26"/>
      <c r="E78" s="26"/>
      <c r="F78" s="26"/>
      <c r="G78" s="26"/>
      <c r="H78" s="26"/>
      <c r="I78" s="26"/>
      <c r="J78" s="26"/>
      <c r="K78" s="26"/>
      <c r="L78" s="26"/>
      <c r="M78" s="26"/>
    </row>
    <row r="79" spans="3:13" x14ac:dyDescent="0.2">
      <c r="D79" s="26"/>
      <c r="E79" s="26"/>
      <c r="F79" s="26"/>
      <c r="G79" s="26"/>
      <c r="H79" s="26"/>
      <c r="I79" s="26"/>
      <c r="J79" s="26"/>
      <c r="K79" s="26"/>
      <c r="L79" s="26"/>
      <c r="M79" s="26"/>
    </row>
  </sheetData>
  <customSheetViews>
    <customSheetView guid="{A7CAF2C5-39F9-42DB-8D54-87F1C45428C1}" showPageBreaks="1" printArea="1" topLeftCell="A46">
      <selection activeCell="A68" sqref="A68"/>
      <pageMargins left="0.25" right="0.17" top="0.75" bottom="0.75" header="0.3" footer="0.3"/>
      <pageSetup paperSize="5" scale="85" orientation="portrait" r:id="rId1"/>
    </customSheetView>
    <customSheetView guid="{D5D9EAF4-7BA9-49E3-BE1A-B3C48A27549A}" showPageBreaks="1" printArea="1" topLeftCell="C36">
      <selection activeCell="O8" sqref="O8:P55"/>
      <pageMargins left="0.25" right="0.17" top="0.75" bottom="0.75" header="0.3" footer="0.3"/>
      <pageSetup paperSize="5" scale="85" orientation="portrait" r:id="rId2"/>
    </customSheetView>
    <customSheetView guid="{E6060216-00C8-46FF-98E3-81B4F8C2F5D4}" scale="90" topLeftCell="A25">
      <selection activeCell="A48" sqref="A48:IV48"/>
      <pageMargins left="0.25" right="0.17" top="0.75" bottom="0.75" header="0.3" footer="0.3"/>
      <pageSetup paperSize="5" scale="85" orientation="portrait" r:id="rId3"/>
    </customSheetView>
    <customSheetView guid="{DFD43025-E9E3-4843-AC2B-F650B990DBED}" scale="90" topLeftCell="A25">
      <selection activeCell="A48" sqref="A48:IV48"/>
      <pageMargins left="0.25" right="0.17" top="0.75" bottom="0.75" header="0.3" footer="0.3"/>
      <pageSetup paperSize="5" scale="85" orientation="portrait" r:id="rId4"/>
    </customSheetView>
    <customSheetView guid="{7E99A118-CF9C-4DA4-93C3-66837DF09715}" topLeftCell="C36">
      <selection activeCell="O8" sqref="O8:P55"/>
      <pageMargins left="0.25" right="0.17" top="0.75" bottom="0.75" header="0.3" footer="0.3"/>
      <pageSetup paperSize="5" scale="85" orientation="portrait" r:id="rId5"/>
    </customSheetView>
    <customSheetView guid="{F84C4122-9287-413C-B343-7D23815E91BD}" scale="90" topLeftCell="A25">
      <selection activeCell="A48" sqref="A48:IV48"/>
      <pageMargins left="0.25" right="0.17" top="0.75" bottom="0.75" header="0.3" footer="0.3"/>
      <pageSetup paperSize="5" scale="85" orientation="portrait" r:id="rId6"/>
    </customSheetView>
    <customSheetView guid="{7D0DA75E-CE30-4207-8E0D-B057D58B8072}" showPageBreaks="1" printArea="1">
      <pane xSplit="1" ySplit="7" topLeftCell="B49" activePane="bottomRight" state="frozen"/>
      <selection pane="bottomRight" activeCell="C87" sqref="C87"/>
      <pageMargins left="0.25" right="0.17" top="0.75" bottom="0.75" header="0.3" footer="0.3"/>
      <pageSetup paperSize="9" scale="85" orientation="landscape" r:id="rId7"/>
    </customSheetView>
    <customSheetView guid="{CF5A155D-0946-463C-A625-7E288FCAB939}" showPageBreaks="1" printArea="1">
      <pane xSplit="1" ySplit="7" topLeftCell="B49" activePane="bottomRight" state="frozen"/>
      <selection pane="bottomRight" activeCell="C87" sqref="C87"/>
      <pageMargins left="0.25" right="0.17" top="0.75" bottom="0.75" header="0.3" footer="0.3"/>
      <pageSetup paperSize="9" scale="85" orientation="landscape" r:id="rId8"/>
    </customSheetView>
  </customSheetViews>
  <mergeCells count="16">
    <mergeCell ref="A1:M1"/>
    <mergeCell ref="A2:M2"/>
    <mergeCell ref="A3:M3"/>
    <mergeCell ref="A5:A7"/>
    <mergeCell ref="B5:B7"/>
    <mergeCell ref="J5:J7"/>
    <mergeCell ref="K5:K7"/>
    <mergeCell ref="L5:L7"/>
    <mergeCell ref="M5:M7"/>
    <mergeCell ref="I5:I7"/>
    <mergeCell ref="C5:C7"/>
    <mergeCell ref="D5:D7"/>
    <mergeCell ref="E5:E7"/>
    <mergeCell ref="F5:F7"/>
    <mergeCell ref="G5:G7"/>
    <mergeCell ref="H5:H7"/>
  </mergeCells>
  <hyperlinks>
    <hyperlink ref="A2" location="_ftn1" display="_ftn1"/>
  </hyperlinks>
  <pageMargins left="0.25" right="0.17" top="0.75" bottom="0.75" header="0.3" footer="0.3"/>
  <pageSetup paperSize="9" scale="85"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workbookViewId="0">
      <pane xSplit="1" ySplit="6" topLeftCell="B37" activePane="bottomRight" state="frozen"/>
      <selection pane="topRight" activeCell="B1" sqref="B1"/>
      <selection pane="bottomLeft" activeCell="A7" sqref="A7"/>
      <selection pane="bottomRight" activeCell="A2" sqref="A2:J2"/>
    </sheetView>
  </sheetViews>
  <sheetFormatPr defaultColWidth="9.140625" defaultRowHeight="12.75" x14ac:dyDescent="0.2"/>
  <cols>
    <col min="1" max="1" width="13" style="2" customWidth="1"/>
    <col min="2" max="10" width="11.7109375" style="2" customWidth="1"/>
    <col min="11" max="11" width="8.85546875" style="2" bestFit="1" customWidth="1"/>
    <col min="12" max="12" width="10.140625" style="2" customWidth="1"/>
    <col min="13" max="15" width="9.140625" style="120"/>
    <col min="16" max="16" width="9.140625" style="2"/>
    <col min="17" max="19" width="9.140625" style="94"/>
    <col min="20" max="16384" width="9.140625" style="2"/>
  </cols>
  <sheetData>
    <row r="1" spans="1:19" x14ac:dyDescent="0.2">
      <c r="A1" s="273" t="s">
        <v>27</v>
      </c>
      <c r="B1" s="273"/>
      <c r="C1" s="273"/>
      <c r="D1" s="273"/>
      <c r="E1" s="273"/>
      <c r="F1" s="273"/>
      <c r="G1" s="273"/>
      <c r="H1" s="273"/>
      <c r="I1" s="273"/>
      <c r="J1" s="273"/>
    </row>
    <row r="2" spans="1:19" x14ac:dyDescent="0.2">
      <c r="A2" s="277" t="s">
        <v>28</v>
      </c>
      <c r="B2" s="277"/>
      <c r="C2" s="277"/>
      <c r="D2" s="277"/>
      <c r="E2" s="277"/>
      <c r="F2" s="277"/>
      <c r="G2" s="277"/>
      <c r="H2" s="277"/>
      <c r="I2" s="277"/>
      <c r="J2" s="277"/>
    </row>
    <row r="3" spans="1:19" x14ac:dyDescent="0.2">
      <c r="A3" s="277" t="s">
        <v>2</v>
      </c>
      <c r="B3" s="277"/>
      <c r="C3" s="277"/>
      <c r="D3" s="277"/>
      <c r="E3" s="277"/>
      <c r="F3" s="277"/>
      <c r="G3" s="277"/>
      <c r="H3" s="277"/>
      <c r="I3" s="277"/>
      <c r="J3" s="277"/>
    </row>
    <row r="5" spans="1:19" ht="21" customHeight="1" x14ac:dyDescent="0.2">
      <c r="A5" s="278" t="s">
        <v>22</v>
      </c>
      <c r="B5" s="280" t="s">
        <v>29</v>
      </c>
      <c r="C5" s="281"/>
      <c r="D5" s="282"/>
      <c r="E5" s="280" t="s">
        <v>30</v>
      </c>
      <c r="F5" s="281"/>
      <c r="G5" s="282"/>
      <c r="H5" s="280" t="s">
        <v>31</v>
      </c>
      <c r="I5" s="281"/>
      <c r="J5" s="282"/>
      <c r="M5" s="33"/>
      <c r="N5" s="33"/>
      <c r="O5" s="33"/>
      <c r="Q5" s="34"/>
      <c r="R5" s="34"/>
      <c r="S5" s="34"/>
    </row>
    <row r="6" spans="1:19" ht="19.5" customHeight="1" x14ac:dyDescent="0.2">
      <c r="A6" s="279"/>
      <c r="B6" s="92" t="s">
        <v>32</v>
      </c>
      <c r="C6" s="92" t="s">
        <v>33</v>
      </c>
      <c r="D6" s="92" t="s">
        <v>34</v>
      </c>
      <c r="E6" s="92" t="s">
        <v>32</v>
      </c>
      <c r="F6" s="92" t="s">
        <v>35</v>
      </c>
      <c r="G6" s="92" t="s">
        <v>34</v>
      </c>
      <c r="H6" s="92" t="s">
        <v>32</v>
      </c>
      <c r="I6" s="92" t="s">
        <v>33</v>
      </c>
      <c r="J6" s="92" t="s">
        <v>34</v>
      </c>
      <c r="K6" s="29"/>
      <c r="L6" s="35"/>
    </row>
    <row r="7" spans="1:19" x14ac:dyDescent="0.2">
      <c r="A7" s="5">
        <v>1955</v>
      </c>
      <c r="B7" s="50">
        <v>284.89999999999998</v>
      </c>
      <c r="C7" s="49">
        <v>294.7</v>
      </c>
      <c r="D7" s="49">
        <v>-9.8000000000000114</v>
      </c>
      <c r="E7" s="50">
        <v>72.099999999999994</v>
      </c>
      <c r="F7" s="50">
        <v>211.2</v>
      </c>
      <c r="G7" s="50">
        <v>-139.1</v>
      </c>
      <c r="H7" s="32" t="s">
        <v>15</v>
      </c>
      <c r="I7" s="102">
        <v>294.7</v>
      </c>
      <c r="J7" s="32" t="s">
        <v>15</v>
      </c>
      <c r="L7" s="95"/>
      <c r="M7" s="121"/>
      <c r="O7" s="121"/>
    </row>
    <row r="8" spans="1:19" x14ac:dyDescent="0.2">
      <c r="A8" s="5">
        <v>1956</v>
      </c>
      <c r="B8" s="50">
        <v>330.4</v>
      </c>
      <c r="C8" s="49">
        <v>301.5</v>
      </c>
      <c r="D8" s="49">
        <v>28.9</v>
      </c>
      <c r="E8" s="50">
        <v>68</v>
      </c>
      <c r="F8" s="50">
        <v>214.8</v>
      </c>
      <c r="G8" s="50">
        <v>-146.80000000000001</v>
      </c>
      <c r="H8" s="32" t="s">
        <v>15</v>
      </c>
      <c r="I8" s="102">
        <v>301.5</v>
      </c>
      <c r="J8" s="32" t="s">
        <v>15</v>
      </c>
      <c r="K8" s="95"/>
      <c r="L8" s="95"/>
      <c r="M8" s="121"/>
      <c r="O8" s="121"/>
    </row>
    <row r="9" spans="1:19" x14ac:dyDescent="0.2">
      <c r="A9" s="5">
        <v>1957</v>
      </c>
      <c r="B9" s="50">
        <v>393</v>
      </c>
      <c r="C9" s="45">
        <v>355.8</v>
      </c>
      <c r="D9" s="49">
        <v>37.200000000000003</v>
      </c>
      <c r="E9" s="50">
        <v>75.800000000000011</v>
      </c>
      <c r="F9" s="50">
        <v>259.10000000000002</v>
      </c>
      <c r="G9" s="50">
        <v>-183.3</v>
      </c>
      <c r="H9" s="32" t="s">
        <v>15</v>
      </c>
      <c r="I9" s="102">
        <v>355.8</v>
      </c>
      <c r="J9" s="32" t="s">
        <v>15</v>
      </c>
      <c r="M9" s="121"/>
      <c r="O9" s="121"/>
    </row>
    <row r="10" spans="1:19" x14ac:dyDescent="0.2">
      <c r="A10" s="5">
        <v>1958</v>
      </c>
      <c r="B10" s="50">
        <v>425.4</v>
      </c>
      <c r="C10" s="49">
        <v>412.5</v>
      </c>
      <c r="D10" s="49">
        <v>12.899999999999977</v>
      </c>
      <c r="E10" s="50">
        <v>84.399999999999977</v>
      </c>
      <c r="F10" s="50">
        <v>285.60000000000002</v>
      </c>
      <c r="G10" s="50">
        <v>-201.20000000000005</v>
      </c>
      <c r="H10" s="32" t="s">
        <v>15</v>
      </c>
      <c r="I10" s="102">
        <v>412.5</v>
      </c>
      <c r="J10" s="32" t="s">
        <v>15</v>
      </c>
      <c r="M10" s="121"/>
      <c r="O10" s="121"/>
    </row>
    <row r="11" spans="1:19" x14ac:dyDescent="0.2">
      <c r="A11" s="5">
        <v>1959</v>
      </c>
      <c r="B11" s="50">
        <v>449.5</v>
      </c>
      <c r="C11" s="49">
        <v>448.6</v>
      </c>
      <c r="D11" s="49">
        <v>0.89999999999997726</v>
      </c>
      <c r="E11" s="50">
        <v>84.800000000000011</v>
      </c>
      <c r="F11" s="50">
        <v>304.2</v>
      </c>
      <c r="G11" s="50">
        <v>-219.39999999999998</v>
      </c>
      <c r="H11" s="32" t="s">
        <v>15</v>
      </c>
      <c r="I11" s="102">
        <v>448.6</v>
      </c>
      <c r="J11" s="32" t="s">
        <v>15</v>
      </c>
      <c r="M11" s="121"/>
      <c r="O11" s="121"/>
    </row>
    <row r="12" spans="1:19" x14ac:dyDescent="0.2">
      <c r="A12" s="5">
        <v>1960</v>
      </c>
      <c r="B12" s="50">
        <v>491.8</v>
      </c>
      <c r="C12" s="49">
        <v>504.6</v>
      </c>
      <c r="D12" s="49">
        <v>-12.800000000000011</v>
      </c>
      <c r="E12" s="50">
        <v>98.300000000000011</v>
      </c>
      <c r="F12" s="50">
        <v>333.4</v>
      </c>
      <c r="G12" s="50">
        <v>-235.09999999999997</v>
      </c>
      <c r="H12" s="32" t="s">
        <v>15</v>
      </c>
      <c r="I12" s="102">
        <v>504.6</v>
      </c>
      <c r="J12" s="32" t="s">
        <v>15</v>
      </c>
      <c r="M12" s="121"/>
      <c r="O12" s="121"/>
    </row>
    <row r="13" spans="1:19" x14ac:dyDescent="0.2">
      <c r="A13" s="5">
        <v>1961</v>
      </c>
      <c r="B13" s="50">
        <v>593.9</v>
      </c>
      <c r="C13" s="49">
        <v>584.6</v>
      </c>
      <c r="D13" s="49">
        <v>9.2999999999999545</v>
      </c>
      <c r="E13" s="50">
        <v>99.399999999999977</v>
      </c>
      <c r="F13" s="50">
        <v>312.89999999999998</v>
      </c>
      <c r="G13" s="50">
        <v>-213.5</v>
      </c>
      <c r="H13" s="32" t="s">
        <v>15</v>
      </c>
      <c r="I13" s="102">
        <v>340.1</v>
      </c>
      <c r="J13" s="32" t="s">
        <v>15</v>
      </c>
      <c r="K13" s="95"/>
      <c r="M13" s="121"/>
      <c r="O13" s="121"/>
    </row>
    <row r="14" spans="1:19" x14ac:dyDescent="0.2">
      <c r="A14" s="5">
        <v>1962</v>
      </c>
      <c r="B14" s="50">
        <v>592.70000000000005</v>
      </c>
      <c r="C14" s="49">
        <v>606.4</v>
      </c>
      <c r="D14" s="49">
        <v>-13.699999999999932</v>
      </c>
      <c r="E14" s="50">
        <v>97.900000000000034</v>
      </c>
      <c r="F14" s="50">
        <v>327.8</v>
      </c>
      <c r="G14" s="50">
        <v>-229.89999999999998</v>
      </c>
      <c r="H14" s="32" t="s">
        <v>15</v>
      </c>
      <c r="I14" s="102">
        <v>355.7</v>
      </c>
      <c r="J14" s="32" t="s">
        <v>15</v>
      </c>
      <c r="M14" s="121"/>
      <c r="O14" s="121"/>
    </row>
    <row r="15" spans="1:19" x14ac:dyDescent="0.2">
      <c r="A15" s="5">
        <v>1963</v>
      </c>
      <c r="B15" s="50">
        <v>641.5</v>
      </c>
      <c r="C15" s="49">
        <v>647.20000000000005</v>
      </c>
      <c r="D15" s="49">
        <v>-5.7000000000000455</v>
      </c>
      <c r="E15" s="50">
        <v>114.70000000000005</v>
      </c>
      <c r="F15" s="50">
        <v>344.2</v>
      </c>
      <c r="G15" s="50">
        <v>-229.49999999999994</v>
      </c>
      <c r="H15" s="32" t="s">
        <v>15</v>
      </c>
      <c r="I15" s="102">
        <v>374.6</v>
      </c>
      <c r="J15" s="32" t="s">
        <v>15</v>
      </c>
      <c r="M15" s="121"/>
      <c r="O15" s="121"/>
    </row>
    <row r="16" spans="1:19" x14ac:dyDescent="0.2">
      <c r="A16" s="5">
        <v>1964</v>
      </c>
      <c r="B16" s="50">
        <v>699.9</v>
      </c>
      <c r="C16" s="49">
        <v>731.4</v>
      </c>
      <c r="D16" s="49">
        <v>-31.5</v>
      </c>
      <c r="E16" s="50">
        <v>125.5</v>
      </c>
      <c r="F16" s="50">
        <v>359.7</v>
      </c>
      <c r="G16" s="50">
        <v>-234.2</v>
      </c>
      <c r="H16" s="32" t="s">
        <v>15</v>
      </c>
      <c r="I16" s="102">
        <v>414</v>
      </c>
      <c r="J16" s="32" t="s">
        <v>15</v>
      </c>
      <c r="M16" s="121"/>
      <c r="O16" s="121"/>
    </row>
    <row r="17" spans="1:19" x14ac:dyDescent="0.2">
      <c r="A17" s="5">
        <v>1965</v>
      </c>
      <c r="B17" s="50">
        <v>691.3</v>
      </c>
      <c r="C17" s="49">
        <v>817.8</v>
      </c>
      <c r="D17" s="49">
        <v>-126.5</v>
      </c>
      <c r="E17" s="50">
        <v>127.39999999999998</v>
      </c>
      <c r="F17" s="50">
        <v>416.8</v>
      </c>
      <c r="G17" s="50">
        <v>-289.40000000000003</v>
      </c>
      <c r="H17" s="32" t="s">
        <v>15</v>
      </c>
      <c r="I17" s="102">
        <v>423.2</v>
      </c>
      <c r="J17" s="32" t="s">
        <v>15</v>
      </c>
      <c r="M17" s="121"/>
      <c r="O17" s="121"/>
    </row>
    <row r="18" spans="1:19" x14ac:dyDescent="0.2">
      <c r="A18" s="8">
        <v>1966</v>
      </c>
      <c r="B18" s="46">
        <v>735.9</v>
      </c>
      <c r="C18" s="44">
        <v>778.6</v>
      </c>
      <c r="D18" s="44">
        <v>-42.7</v>
      </c>
      <c r="E18" s="46">
        <v>153.6</v>
      </c>
      <c r="F18" s="46">
        <v>387.3</v>
      </c>
      <c r="G18" s="46">
        <v>-233.7</v>
      </c>
      <c r="H18" s="101">
        <v>366.8</v>
      </c>
      <c r="I18" s="101">
        <v>395</v>
      </c>
      <c r="J18" s="101">
        <v>-28.2</v>
      </c>
      <c r="K18" s="122"/>
      <c r="M18" s="121"/>
      <c r="O18" s="121"/>
      <c r="Q18" s="123"/>
      <c r="S18" s="123"/>
    </row>
    <row r="19" spans="1:19" x14ac:dyDescent="0.2">
      <c r="A19" s="8">
        <v>1967</v>
      </c>
      <c r="B19" s="46">
        <v>765.7</v>
      </c>
      <c r="C19" s="44">
        <v>725.3</v>
      </c>
      <c r="D19" s="44">
        <v>40.4</v>
      </c>
      <c r="E19" s="46">
        <v>171.2</v>
      </c>
      <c r="F19" s="46">
        <v>369.5</v>
      </c>
      <c r="G19" s="46">
        <v>-198.3</v>
      </c>
      <c r="H19" s="101">
        <v>417.8</v>
      </c>
      <c r="I19" s="101">
        <v>374.9</v>
      </c>
      <c r="J19" s="101">
        <v>42.9</v>
      </c>
      <c r="K19" s="122"/>
      <c r="M19" s="121"/>
      <c r="O19" s="121"/>
      <c r="Q19" s="123"/>
      <c r="S19" s="123"/>
    </row>
    <row r="20" spans="1:19" x14ac:dyDescent="0.2">
      <c r="A20" s="8">
        <v>1968</v>
      </c>
      <c r="B20" s="46">
        <v>945.6</v>
      </c>
      <c r="C20" s="44">
        <v>856.4</v>
      </c>
      <c r="D20" s="44">
        <v>89.2</v>
      </c>
      <c r="E20" s="46">
        <v>206.6</v>
      </c>
      <c r="F20" s="46">
        <v>387.9</v>
      </c>
      <c r="G20" s="46">
        <v>-181.3</v>
      </c>
      <c r="H20" s="101">
        <v>413.9</v>
      </c>
      <c r="I20" s="101">
        <v>399.3</v>
      </c>
      <c r="J20" s="101">
        <v>14.6</v>
      </c>
      <c r="K20" s="122"/>
      <c r="L20" s="95"/>
      <c r="M20" s="121"/>
      <c r="O20" s="121"/>
      <c r="Q20" s="123"/>
      <c r="S20" s="123"/>
    </row>
    <row r="21" spans="1:19" x14ac:dyDescent="0.2">
      <c r="A21" s="8">
        <v>1969</v>
      </c>
      <c r="B21" s="46">
        <v>950.3</v>
      </c>
      <c r="C21" s="44">
        <v>968.5</v>
      </c>
      <c r="D21" s="44">
        <v>-18.2</v>
      </c>
      <c r="E21" s="46">
        <v>217</v>
      </c>
      <c r="F21" s="46">
        <v>456.3</v>
      </c>
      <c r="G21" s="46">
        <v>-239.3</v>
      </c>
      <c r="H21" s="46">
        <v>503.4</v>
      </c>
      <c r="I21" s="46">
        <v>474</v>
      </c>
      <c r="J21" s="46">
        <v>29.4</v>
      </c>
      <c r="K21" s="26"/>
      <c r="M21" s="121"/>
      <c r="O21" s="121"/>
      <c r="Q21" s="123"/>
      <c r="S21" s="123"/>
    </row>
    <row r="22" spans="1:19" x14ac:dyDescent="0.2">
      <c r="A22" s="8">
        <v>1970</v>
      </c>
      <c r="B22" s="46">
        <v>963.3</v>
      </c>
      <c r="C22" s="44">
        <v>1087.2</v>
      </c>
      <c r="D22" s="44">
        <v>-123.9</v>
      </c>
      <c r="E22" s="46">
        <v>219.1</v>
      </c>
      <c r="F22" s="46">
        <v>508.7</v>
      </c>
      <c r="G22" s="46">
        <v>-289.60000000000002</v>
      </c>
      <c r="H22" s="46">
        <v>487.3</v>
      </c>
      <c r="I22" s="46">
        <v>557.1</v>
      </c>
      <c r="J22" s="46">
        <v>-70</v>
      </c>
      <c r="K22" s="26"/>
      <c r="M22" s="121"/>
      <c r="O22" s="121"/>
      <c r="Q22" s="123"/>
      <c r="S22" s="123"/>
    </row>
    <row r="23" spans="1:19" x14ac:dyDescent="0.2">
      <c r="A23" s="8">
        <v>1971</v>
      </c>
      <c r="B23" s="46">
        <v>1041.5999999999999</v>
      </c>
      <c r="C23" s="44">
        <v>1329.2</v>
      </c>
      <c r="D23" s="44">
        <v>-287.60000000000002</v>
      </c>
      <c r="E23" s="46">
        <v>235.6</v>
      </c>
      <c r="F23" s="46">
        <v>663.7</v>
      </c>
      <c r="G23" s="46">
        <v>-428.1</v>
      </c>
      <c r="H23" s="46">
        <v>467.9</v>
      </c>
      <c r="I23" s="46">
        <v>704.9</v>
      </c>
      <c r="J23" s="46">
        <v>-238.1</v>
      </c>
      <c r="K23" s="95"/>
      <c r="M23" s="121"/>
      <c r="O23" s="121"/>
      <c r="Q23" s="123"/>
      <c r="S23" s="123"/>
    </row>
    <row r="24" spans="1:19" x14ac:dyDescent="0.2">
      <c r="A24" s="8">
        <v>1972</v>
      </c>
      <c r="B24" s="46">
        <v>1071.5</v>
      </c>
      <c r="C24" s="44">
        <v>1471.1</v>
      </c>
      <c r="D24" s="44">
        <v>-399.6</v>
      </c>
      <c r="E24" s="46">
        <v>238.4</v>
      </c>
      <c r="F24" s="46">
        <v>766.3</v>
      </c>
      <c r="G24" s="46">
        <v>-527.9</v>
      </c>
      <c r="H24" s="46">
        <v>524.79999999999995</v>
      </c>
      <c r="I24" s="46">
        <v>814.5</v>
      </c>
      <c r="J24" s="46">
        <v>-289.7</v>
      </c>
      <c r="M24" s="121"/>
      <c r="O24" s="121"/>
      <c r="Q24" s="123"/>
      <c r="S24" s="123"/>
    </row>
    <row r="25" spans="1:19" x14ac:dyDescent="0.2">
      <c r="A25" s="8">
        <v>1973</v>
      </c>
      <c r="B25" s="46">
        <v>1374.9</v>
      </c>
      <c r="C25" s="44">
        <v>1564</v>
      </c>
      <c r="D25" s="44">
        <v>-189.1</v>
      </c>
      <c r="E25" s="46">
        <v>244.9</v>
      </c>
      <c r="F25" s="46">
        <v>770.1</v>
      </c>
      <c r="G25" s="46">
        <v>-525.20000000000005</v>
      </c>
      <c r="H25" s="46">
        <v>697.7</v>
      </c>
      <c r="I25" s="46">
        <v>802.2</v>
      </c>
      <c r="J25" s="46">
        <v>-106.4</v>
      </c>
      <c r="M25" s="121"/>
      <c r="O25" s="121"/>
      <c r="Q25" s="123"/>
      <c r="S25" s="123"/>
    </row>
    <row r="26" spans="1:19" x14ac:dyDescent="0.2">
      <c r="A26" s="8">
        <v>1974</v>
      </c>
      <c r="B26" s="46">
        <v>4166.3</v>
      </c>
      <c r="C26" s="44">
        <v>3777.8</v>
      </c>
      <c r="D26" s="44">
        <v>388.5</v>
      </c>
      <c r="E26" s="46">
        <v>406.9</v>
      </c>
      <c r="F26" s="46">
        <v>1061.4000000000001</v>
      </c>
      <c r="G26" s="46">
        <v>-654.5</v>
      </c>
      <c r="H26" s="46">
        <v>1973.5</v>
      </c>
      <c r="I26" s="46">
        <v>1089</v>
      </c>
      <c r="J26" s="46">
        <v>882.8</v>
      </c>
      <c r="M26" s="121"/>
      <c r="O26" s="121"/>
      <c r="Q26" s="123"/>
      <c r="S26" s="123"/>
    </row>
    <row r="27" spans="1:19" x14ac:dyDescent="0.2">
      <c r="A27" s="8">
        <v>1975</v>
      </c>
      <c r="B27" s="46">
        <v>3878.5</v>
      </c>
      <c r="C27" s="44">
        <v>3243.7</v>
      </c>
      <c r="D27" s="44">
        <v>634.79999999999995</v>
      </c>
      <c r="E27" s="46">
        <v>502.2</v>
      </c>
      <c r="F27" s="46">
        <v>1603.5</v>
      </c>
      <c r="G27" s="46">
        <v>-1101.3</v>
      </c>
      <c r="H27" s="46">
        <v>2206.4</v>
      </c>
      <c r="I27" s="46">
        <v>1615.1</v>
      </c>
      <c r="J27" s="46">
        <v>591.20000000000005</v>
      </c>
      <c r="M27" s="121"/>
      <c r="O27" s="121"/>
      <c r="Q27" s="123"/>
      <c r="S27" s="123"/>
    </row>
    <row r="28" spans="1:19" x14ac:dyDescent="0.2">
      <c r="A28" s="8">
        <v>1976</v>
      </c>
      <c r="B28" s="46">
        <v>5394.9</v>
      </c>
      <c r="C28" s="44">
        <v>4908.8</v>
      </c>
      <c r="D28" s="44">
        <v>486.1</v>
      </c>
      <c r="E28" s="46">
        <v>502.8</v>
      </c>
      <c r="F28" s="46">
        <v>2072.3000000000002</v>
      </c>
      <c r="G28" s="46">
        <v>-1569.5</v>
      </c>
      <c r="H28" s="46">
        <v>2643.1</v>
      </c>
      <c r="I28" s="46">
        <v>2106.9</v>
      </c>
      <c r="J28" s="46">
        <v>523.79999999999995</v>
      </c>
      <c r="M28" s="121"/>
      <c r="O28" s="121"/>
      <c r="Q28" s="123"/>
      <c r="S28" s="123"/>
    </row>
    <row r="29" spans="1:19" x14ac:dyDescent="0.2">
      <c r="A29" s="8">
        <v>1977</v>
      </c>
      <c r="B29" s="46">
        <v>5241.8999999999996</v>
      </c>
      <c r="C29" s="44">
        <v>4371.7</v>
      </c>
      <c r="D29" s="44">
        <v>870.2</v>
      </c>
      <c r="E29" s="46">
        <v>438.7</v>
      </c>
      <c r="F29" s="46">
        <v>2305.4</v>
      </c>
      <c r="G29" s="46">
        <v>-1866.7</v>
      </c>
      <c r="H29" s="46">
        <v>2891.5</v>
      </c>
      <c r="I29" s="46">
        <v>2355.6999999999998</v>
      </c>
      <c r="J29" s="46">
        <v>566.70000000000005</v>
      </c>
      <c r="M29" s="121"/>
      <c r="O29" s="121"/>
      <c r="Q29" s="123"/>
      <c r="S29" s="123"/>
    </row>
    <row r="30" spans="1:19" x14ac:dyDescent="0.2">
      <c r="A30" s="8">
        <v>1978</v>
      </c>
      <c r="B30" s="46">
        <v>4902.5</v>
      </c>
      <c r="C30" s="44">
        <v>4721</v>
      </c>
      <c r="D30" s="44">
        <v>181.5</v>
      </c>
      <c r="E30" s="46">
        <v>511.7</v>
      </c>
      <c r="F30" s="46">
        <v>2805.9</v>
      </c>
      <c r="G30" s="46">
        <v>-2294.1999999999998</v>
      </c>
      <c r="H30" s="46">
        <v>2999.5</v>
      </c>
      <c r="I30" s="46">
        <v>2856.3</v>
      </c>
      <c r="J30" s="46">
        <v>174</v>
      </c>
      <c r="K30" s="95"/>
      <c r="M30" s="121"/>
      <c r="O30" s="121"/>
      <c r="Q30" s="123"/>
      <c r="S30" s="123"/>
    </row>
    <row r="31" spans="1:19" x14ac:dyDescent="0.2">
      <c r="A31" s="8">
        <v>1979</v>
      </c>
      <c r="B31" s="46">
        <v>6264.7</v>
      </c>
      <c r="C31" s="44">
        <v>5067.1000000000004</v>
      </c>
      <c r="D31" s="44">
        <v>1197.5999999999999</v>
      </c>
      <c r="E31" s="46">
        <v>481</v>
      </c>
      <c r="F31" s="46">
        <v>3622.5</v>
      </c>
      <c r="G31" s="46">
        <v>-3141.5</v>
      </c>
      <c r="H31" s="46">
        <v>4245</v>
      </c>
      <c r="I31" s="46">
        <v>3640.4</v>
      </c>
      <c r="J31" s="46">
        <v>598.4</v>
      </c>
      <c r="M31" s="121"/>
      <c r="O31" s="121"/>
      <c r="Q31" s="123"/>
      <c r="S31" s="123"/>
    </row>
    <row r="32" spans="1:19" x14ac:dyDescent="0.2">
      <c r="A32" s="8">
        <v>1980</v>
      </c>
      <c r="B32" s="46">
        <v>9804.1</v>
      </c>
      <c r="C32" s="44">
        <v>7664.9</v>
      </c>
      <c r="D32" s="44">
        <v>2139.1999999999998</v>
      </c>
      <c r="E32" s="46">
        <v>614.70000000000005</v>
      </c>
      <c r="F32" s="46">
        <v>4750.6000000000004</v>
      </c>
      <c r="G32" s="46">
        <v>-4135.8999999999996</v>
      </c>
      <c r="H32" s="46">
        <v>6536.5</v>
      </c>
      <c r="I32" s="46">
        <v>4795.5</v>
      </c>
      <c r="J32" s="46">
        <v>1754.6</v>
      </c>
      <c r="K32" s="95"/>
      <c r="L32" s="95"/>
      <c r="M32" s="121"/>
      <c r="O32" s="121"/>
      <c r="Q32" s="123"/>
      <c r="S32" s="123"/>
    </row>
    <row r="33" spans="1:19" x14ac:dyDescent="0.2">
      <c r="A33" s="8">
        <v>1981</v>
      </c>
      <c r="B33" s="46">
        <v>9033.5</v>
      </c>
      <c r="C33" s="44">
        <v>7461.9</v>
      </c>
      <c r="D33" s="44">
        <v>1571.6</v>
      </c>
      <c r="E33" s="46">
        <v>883.6</v>
      </c>
      <c r="F33" s="46">
        <v>4753.7</v>
      </c>
      <c r="G33" s="46">
        <v>-3870.1</v>
      </c>
      <c r="H33" s="46">
        <v>6533.8</v>
      </c>
      <c r="I33" s="46">
        <v>4741.7</v>
      </c>
      <c r="J33" s="46">
        <v>1755.2</v>
      </c>
      <c r="K33" s="95"/>
      <c r="L33" s="95"/>
      <c r="M33" s="121"/>
      <c r="O33" s="121"/>
      <c r="Q33" s="123"/>
      <c r="S33" s="123"/>
    </row>
    <row r="34" spans="1:19" x14ac:dyDescent="0.2">
      <c r="A34" s="8">
        <v>1982</v>
      </c>
      <c r="B34" s="46">
        <v>7405</v>
      </c>
      <c r="C34" s="44">
        <v>8878.4</v>
      </c>
      <c r="D34" s="44">
        <v>-1473.4</v>
      </c>
      <c r="E34" s="46">
        <v>864.6</v>
      </c>
      <c r="F34" s="46">
        <v>6637.3</v>
      </c>
      <c r="G34" s="46">
        <v>-5772.7</v>
      </c>
      <c r="H34" s="46">
        <v>5529</v>
      </c>
      <c r="I34" s="46">
        <v>6683.5</v>
      </c>
      <c r="J34" s="46">
        <v>-1149.2</v>
      </c>
      <c r="K34" s="95"/>
      <c r="L34" s="95"/>
      <c r="M34" s="121"/>
      <c r="O34" s="121"/>
      <c r="Q34" s="123"/>
      <c r="S34" s="123"/>
    </row>
    <row r="35" spans="1:19" x14ac:dyDescent="0.2">
      <c r="A35" s="8">
        <v>1983</v>
      </c>
      <c r="B35" s="46">
        <v>5646.3</v>
      </c>
      <c r="C35" s="44">
        <v>6190.8</v>
      </c>
      <c r="D35" s="44">
        <v>-544.5</v>
      </c>
      <c r="E35" s="46">
        <v>931.8</v>
      </c>
      <c r="F35" s="46">
        <v>5998.2</v>
      </c>
      <c r="G35" s="46">
        <v>-5066.3999999999996</v>
      </c>
      <c r="H35" s="46">
        <v>5270.4</v>
      </c>
      <c r="I35" s="46">
        <v>6038.2</v>
      </c>
      <c r="J35" s="46">
        <v>-773.6</v>
      </c>
      <c r="L35" s="95"/>
      <c r="M35" s="121"/>
      <c r="O35" s="121"/>
      <c r="Q35" s="123"/>
      <c r="S35" s="123"/>
    </row>
    <row r="36" spans="1:19" x14ac:dyDescent="0.2">
      <c r="A36" s="8">
        <v>1984</v>
      </c>
      <c r="B36" s="46">
        <v>5216.2</v>
      </c>
      <c r="C36" s="44">
        <v>4605.8999999999996</v>
      </c>
      <c r="D36" s="44">
        <v>610.29999999999995</v>
      </c>
      <c r="E36" s="46">
        <v>980.5</v>
      </c>
      <c r="F36" s="46">
        <v>4571.3</v>
      </c>
      <c r="G36" s="46">
        <v>-3590.8</v>
      </c>
      <c r="H36" s="46">
        <v>5216.2</v>
      </c>
      <c r="I36" s="46">
        <v>4605.8999999999996</v>
      </c>
      <c r="J36" s="46">
        <v>610.29999999999995</v>
      </c>
      <c r="M36" s="121"/>
      <c r="O36" s="121"/>
      <c r="Q36" s="123"/>
      <c r="S36" s="123"/>
    </row>
    <row r="37" spans="1:19" x14ac:dyDescent="0.2">
      <c r="A37" s="8">
        <v>1985</v>
      </c>
      <c r="B37" s="46">
        <v>5247.1</v>
      </c>
      <c r="C37" s="44">
        <v>3738.9</v>
      </c>
      <c r="D37" s="44">
        <v>1508.2</v>
      </c>
      <c r="E37" s="46">
        <v>1066.2</v>
      </c>
      <c r="F37" s="46">
        <v>3614.9</v>
      </c>
      <c r="G37" s="46">
        <v>-2548.6999999999998</v>
      </c>
      <c r="H37" s="46">
        <v>5247.1</v>
      </c>
      <c r="I37" s="46">
        <v>3739</v>
      </c>
      <c r="J37" s="46">
        <v>1508.1</v>
      </c>
      <c r="L37" s="95"/>
      <c r="M37" s="121"/>
      <c r="O37" s="121"/>
      <c r="Q37" s="123"/>
      <c r="S37" s="123"/>
    </row>
    <row r="38" spans="1:19" x14ac:dyDescent="0.2">
      <c r="A38" s="8">
        <v>1986</v>
      </c>
      <c r="B38" s="46">
        <v>4988.6000000000004</v>
      </c>
      <c r="C38" s="44">
        <v>4939.8999999999996</v>
      </c>
      <c r="D38" s="44">
        <v>48.7</v>
      </c>
      <c r="E38" s="46">
        <v>1459.3</v>
      </c>
      <c r="F38" s="46">
        <v>4800</v>
      </c>
      <c r="G38" s="46">
        <v>-3340.7</v>
      </c>
      <c r="H38" s="46">
        <v>4988.6000000000004</v>
      </c>
      <c r="I38" s="46">
        <v>4939.8999999999996</v>
      </c>
      <c r="J38" s="46">
        <v>48.7</v>
      </c>
      <c r="M38" s="121"/>
      <c r="O38" s="121"/>
      <c r="Q38" s="123"/>
      <c r="S38" s="123"/>
    </row>
    <row r="39" spans="1:19" x14ac:dyDescent="0.2">
      <c r="A39" s="8">
        <v>1987</v>
      </c>
      <c r="B39" s="46">
        <v>5264.6</v>
      </c>
      <c r="C39" s="44">
        <v>4387.5</v>
      </c>
      <c r="D39" s="44">
        <v>877.1</v>
      </c>
      <c r="E39" s="46">
        <v>1515.5</v>
      </c>
      <c r="F39" s="46">
        <v>4198.8999999999996</v>
      </c>
      <c r="G39" s="46">
        <v>-2683.4</v>
      </c>
      <c r="H39" s="46">
        <v>5264.6</v>
      </c>
      <c r="I39" s="46">
        <v>4387.5</v>
      </c>
      <c r="J39" s="46">
        <v>877.1</v>
      </c>
      <c r="M39" s="121"/>
      <c r="O39" s="121"/>
      <c r="Q39" s="123"/>
      <c r="S39" s="123"/>
    </row>
    <row r="40" spans="1:19" x14ac:dyDescent="0.2">
      <c r="A40" s="8">
        <v>1988</v>
      </c>
      <c r="B40" s="46">
        <v>5423.5</v>
      </c>
      <c r="C40" s="44">
        <v>4291.5</v>
      </c>
      <c r="D40" s="44">
        <v>1132</v>
      </c>
      <c r="E40" s="46">
        <v>2143.9</v>
      </c>
      <c r="F40" s="46">
        <v>3797.2</v>
      </c>
      <c r="G40" s="46">
        <v>-1653.3</v>
      </c>
      <c r="H40" s="46">
        <v>5423.5</v>
      </c>
      <c r="I40" s="46">
        <v>4291.5</v>
      </c>
      <c r="J40" s="46">
        <v>1132</v>
      </c>
      <c r="M40" s="121"/>
      <c r="O40" s="121"/>
      <c r="Q40" s="123"/>
      <c r="S40" s="123"/>
    </row>
    <row r="41" spans="1:19" x14ac:dyDescent="0.2">
      <c r="A41" s="8">
        <v>1989</v>
      </c>
      <c r="B41" s="46">
        <v>6706.9</v>
      </c>
      <c r="C41" s="44">
        <v>5195.3999999999996</v>
      </c>
      <c r="D41" s="44">
        <v>1511.5</v>
      </c>
      <c r="E41" s="46">
        <v>2617</v>
      </c>
      <c r="F41" s="46">
        <v>4877.8</v>
      </c>
      <c r="G41" s="46">
        <v>-2260.8000000000002</v>
      </c>
      <c r="H41" s="46">
        <v>6706.9</v>
      </c>
      <c r="I41" s="46">
        <v>5195.3999999999996</v>
      </c>
      <c r="J41" s="46">
        <v>1511.5</v>
      </c>
      <c r="M41" s="121"/>
      <c r="O41" s="121"/>
      <c r="Q41" s="123"/>
      <c r="S41" s="123"/>
    </row>
    <row r="42" spans="1:19" x14ac:dyDescent="0.2">
      <c r="A42" s="8">
        <v>1990</v>
      </c>
      <c r="B42" s="46">
        <v>8850.9</v>
      </c>
      <c r="C42" s="44">
        <v>5370.4</v>
      </c>
      <c r="D42" s="44">
        <v>3480.5</v>
      </c>
      <c r="E42" s="46">
        <v>2917.6</v>
      </c>
      <c r="F42" s="46">
        <v>4759.6000000000004</v>
      </c>
      <c r="G42" s="46">
        <v>-1842</v>
      </c>
      <c r="H42" s="46">
        <v>8850.9</v>
      </c>
      <c r="I42" s="46">
        <v>5370.4</v>
      </c>
      <c r="J42" s="46">
        <v>3480.5</v>
      </c>
      <c r="M42" s="121"/>
      <c r="O42" s="121"/>
      <c r="Q42" s="123"/>
      <c r="S42" s="123"/>
    </row>
    <row r="43" spans="1:19" x14ac:dyDescent="0.2">
      <c r="A43" s="8">
        <v>1991</v>
      </c>
      <c r="B43" s="46">
        <v>8434.9</v>
      </c>
      <c r="C43" s="44">
        <v>7097.2</v>
      </c>
      <c r="D43" s="44">
        <v>1337.7</v>
      </c>
      <c r="E43" s="46">
        <v>2928.8</v>
      </c>
      <c r="F43" s="46">
        <v>6028.5</v>
      </c>
      <c r="G43" s="46">
        <v>-3099.7</v>
      </c>
      <c r="H43" s="46">
        <v>7328.4</v>
      </c>
      <c r="I43" s="46">
        <v>5727.7</v>
      </c>
      <c r="J43" s="46">
        <v>1600.7</v>
      </c>
      <c r="K43" s="95"/>
      <c r="L43" s="95"/>
      <c r="M43" s="121"/>
      <c r="O43" s="121"/>
      <c r="Q43" s="123"/>
      <c r="S43" s="123"/>
    </row>
    <row r="44" spans="1:19" x14ac:dyDescent="0.2">
      <c r="A44" s="8">
        <v>1992</v>
      </c>
      <c r="B44" s="46">
        <v>7942.9</v>
      </c>
      <c r="C44" s="44">
        <v>6081.1</v>
      </c>
      <c r="D44" s="44">
        <v>1861.8</v>
      </c>
      <c r="E44" s="46">
        <v>2843.6</v>
      </c>
      <c r="F44" s="46">
        <v>5532.2</v>
      </c>
      <c r="G44" s="46">
        <v>-2688.7</v>
      </c>
      <c r="H44" s="46">
        <v>7328.2</v>
      </c>
      <c r="I44" s="46">
        <v>4620.5</v>
      </c>
      <c r="J44" s="46">
        <v>2394.6999999999998</v>
      </c>
      <c r="M44" s="121"/>
      <c r="O44" s="121"/>
      <c r="Q44" s="123"/>
      <c r="S44" s="123"/>
    </row>
    <row r="45" spans="1:19" x14ac:dyDescent="0.2">
      <c r="A45" s="8">
        <v>1993</v>
      </c>
      <c r="B45" s="46">
        <v>8534.6</v>
      </c>
      <c r="C45" s="44">
        <v>7421.4</v>
      </c>
      <c r="D45" s="44">
        <v>1113.2</v>
      </c>
      <c r="E45" s="46">
        <v>3714.4</v>
      </c>
      <c r="F45" s="46">
        <v>6232.8</v>
      </c>
      <c r="G45" s="46">
        <v>-2518.4</v>
      </c>
      <c r="H45" s="46">
        <v>7722.6</v>
      </c>
      <c r="I45" s="46">
        <v>6385.6</v>
      </c>
      <c r="J45" s="46">
        <v>1337</v>
      </c>
      <c r="M45" s="121"/>
      <c r="O45" s="121"/>
      <c r="Q45" s="123"/>
      <c r="S45" s="123"/>
    </row>
    <row r="46" spans="1:19" x14ac:dyDescent="0.2">
      <c r="A46" s="8">
        <v>1994</v>
      </c>
      <c r="B46" s="46">
        <v>11575.4</v>
      </c>
      <c r="C46" s="44">
        <v>6715.5</v>
      </c>
      <c r="D46" s="44">
        <v>4859.8999999999996</v>
      </c>
      <c r="E46" s="46">
        <v>5884.9</v>
      </c>
      <c r="F46" s="46">
        <v>6672.3</v>
      </c>
      <c r="G46" s="46">
        <v>-787.4</v>
      </c>
      <c r="H46" s="46">
        <v>10537.6</v>
      </c>
      <c r="I46" s="46">
        <v>5710.2</v>
      </c>
      <c r="J46" s="46">
        <v>4827.3999999999996</v>
      </c>
      <c r="M46" s="121"/>
      <c r="O46" s="121"/>
      <c r="Q46" s="123"/>
      <c r="S46" s="123"/>
    </row>
    <row r="47" spans="1:19" x14ac:dyDescent="0.2">
      <c r="A47" s="8">
        <v>1995</v>
      </c>
      <c r="B47" s="46">
        <v>14608.6</v>
      </c>
      <c r="C47" s="44">
        <v>10191.1</v>
      </c>
      <c r="D47" s="44">
        <v>4417.5</v>
      </c>
      <c r="E47" s="46">
        <v>7618.4</v>
      </c>
      <c r="F47" s="46">
        <v>10139.6</v>
      </c>
      <c r="G47" s="46">
        <v>-2521.1999999999998</v>
      </c>
      <c r="H47" s="46">
        <v>14225.1</v>
      </c>
      <c r="I47" s="46">
        <v>9424.7000000000007</v>
      </c>
      <c r="J47" s="46">
        <v>4800.3999999999996</v>
      </c>
      <c r="L47" s="26"/>
      <c r="M47" s="121"/>
      <c r="O47" s="121"/>
      <c r="Q47" s="123"/>
      <c r="S47" s="123"/>
    </row>
    <row r="48" spans="1:19" x14ac:dyDescent="0.2">
      <c r="A48" s="8">
        <v>1996</v>
      </c>
      <c r="B48" s="46">
        <v>15014.4</v>
      </c>
      <c r="C48" s="44">
        <v>12866.8</v>
      </c>
      <c r="D48" s="44">
        <v>2147.6</v>
      </c>
      <c r="E48" s="46">
        <v>7467.4</v>
      </c>
      <c r="F48" s="46">
        <v>10396.299999999999</v>
      </c>
      <c r="G48" s="46">
        <v>-2928.9</v>
      </c>
      <c r="H48" s="46">
        <v>14264.7</v>
      </c>
      <c r="I48" s="46">
        <v>11965.1</v>
      </c>
      <c r="J48" s="46">
        <v>2299.6</v>
      </c>
      <c r="M48" s="121"/>
      <c r="O48" s="121"/>
      <c r="Q48" s="123"/>
      <c r="S48" s="123"/>
    </row>
    <row r="49" spans="1:19" x14ac:dyDescent="0.2">
      <c r="A49" s="8">
        <v>1997</v>
      </c>
      <c r="B49" s="46">
        <v>15887.3</v>
      </c>
      <c r="C49" s="44">
        <v>18905.900000000001</v>
      </c>
      <c r="D49" s="44">
        <v>-3018.6</v>
      </c>
      <c r="E49" s="46">
        <v>8567.7000000000007</v>
      </c>
      <c r="F49" s="46">
        <v>16456.3</v>
      </c>
      <c r="G49" s="46">
        <v>-7888.6</v>
      </c>
      <c r="H49" s="46">
        <v>15449.3</v>
      </c>
      <c r="I49" s="46">
        <v>18626.5</v>
      </c>
      <c r="J49" s="46">
        <v>-3177.2</v>
      </c>
      <c r="M49" s="121"/>
      <c r="O49" s="121"/>
      <c r="Q49" s="123"/>
      <c r="S49" s="123"/>
    </row>
    <row r="50" spans="1:19" x14ac:dyDescent="0.2">
      <c r="A50" s="8">
        <v>1998</v>
      </c>
      <c r="B50" s="46">
        <v>14220.5</v>
      </c>
      <c r="C50" s="44">
        <v>18966.8</v>
      </c>
      <c r="D50" s="44">
        <v>-4746.2</v>
      </c>
      <c r="E50" s="46">
        <v>7910.2</v>
      </c>
      <c r="F50" s="46">
        <v>16483.5</v>
      </c>
      <c r="G50" s="46">
        <v>-8573.2999999999993</v>
      </c>
      <c r="H50" s="46">
        <v>13807.7</v>
      </c>
      <c r="I50" s="46">
        <v>18371.599999999999</v>
      </c>
      <c r="J50" s="46">
        <v>-4563.8999999999996</v>
      </c>
      <c r="M50" s="121"/>
      <c r="O50" s="121"/>
      <c r="Q50" s="123"/>
      <c r="S50" s="123"/>
    </row>
    <row r="51" spans="1:19" x14ac:dyDescent="0.2">
      <c r="A51" s="8">
        <v>1999</v>
      </c>
      <c r="B51" s="46">
        <v>17661.2</v>
      </c>
      <c r="C51" s="44">
        <v>17263</v>
      </c>
      <c r="D51" s="44">
        <v>398.2</v>
      </c>
      <c r="E51" s="46">
        <v>8106.4</v>
      </c>
      <c r="F51" s="46">
        <v>13634.7</v>
      </c>
      <c r="G51" s="46">
        <v>-5528.3</v>
      </c>
      <c r="H51" s="46">
        <v>17453.400000000001</v>
      </c>
      <c r="I51" s="46">
        <v>17135.3</v>
      </c>
      <c r="J51" s="46">
        <v>318.10000000000002</v>
      </c>
      <c r="M51" s="121"/>
      <c r="O51" s="121"/>
      <c r="Q51" s="123"/>
      <c r="S51" s="123"/>
    </row>
    <row r="52" spans="1:19" x14ac:dyDescent="0.2">
      <c r="A52" s="8">
        <v>2000</v>
      </c>
      <c r="B52" s="46">
        <v>26923.5</v>
      </c>
      <c r="C52" s="44">
        <v>20841.900000000001</v>
      </c>
      <c r="D52" s="44">
        <v>6081.6</v>
      </c>
      <c r="E52" s="46">
        <v>9348.7000000000007</v>
      </c>
      <c r="F52" s="46">
        <v>14110.5</v>
      </c>
      <c r="G52" s="46">
        <v>-4761.8</v>
      </c>
      <c r="H52" s="46">
        <v>26828.3</v>
      </c>
      <c r="I52" s="46">
        <v>20742.5</v>
      </c>
      <c r="J52" s="46">
        <v>6089.5</v>
      </c>
      <c r="M52" s="121"/>
      <c r="O52" s="121"/>
      <c r="Q52" s="123"/>
      <c r="S52" s="123"/>
    </row>
    <row r="53" spans="1:19" x14ac:dyDescent="0.2">
      <c r="A53" s="8">
        <v>2001</v>
      </c>
      <c r="B53" s="46">
        <v>26709</v>
      </c>
      <c r="C53" s="44">
        <v>22199.599999999999</v>
      </c>
      <c r="D53" s="44">
        <v>4509.3999999999996</v>
      </c>
      <c r="E53" s="46">
        <v>10315.200000000001</v>
      </c>
      <c r="F53" s="46">
        <v>16462.400000000001</v>
      </c>
      <c r="G53" s="46">
        <v>-6147.2</v>
      </c>
      <c r="H53" s="46">
        <v>26648.6</v>
      </c>
      <c r="I53" s="46">
        <v>22137</v>
      </c>
      <c r="J53" s="46">
        <v>4330.8999999999996</v>
      </c>
      <c r="M53" s="121"/>
      <c r="O53" s="121"/>
      <c r="Q53" s="123"/>
      <c r="S53" s="123"/>
    </row>
    <row r="54" spans="1:19" x14ac:dyDescent="0.2">
      <c r="A54" s="8">
        <v>2002</v>
      </c>
      <c r="B54" s="46">
        <v>24062.3</v>
      </c>
      <c r="C54" s="44">
        <v>22873</v>
      </c>
      <c r="D54" s="44">
        <v>1189.3</v>
      </c>
      <c r="E54" s="46">
        <v>9604.9</v>
      </c>
      <c r="F54" s="46">
        <v>16548</v>
      </c>
      <c r="G54" s="46">
        <v>-6943.1</v>
      </c>
      <c r="H54" s="46">
        <v>24000.799999999999</v>
      </c>
      <c r="I54" s="46">
        <v>22809.3</v>
      </c>
      <c r="J54" s="46">
        <v>1198.9000000000001</v>
      </c>
      <c r="M54" s="121"/>
      <c r="O54" s="121"/>
      <c r="Q54" s="123"/>
      <c r="S54" s="123"/>
    </row>
    <row r="55" spans="1:19" x14ac:dyDescent="0.2">
      <c r="A55" s="8">
        <v>2003</v>
      </c>
      <c r="B55" s="46">
        <v>32600.3</v>
      </c>
      <c r="C55" s="44">
        <v>24501.4</v>
      </c>
      <c r="D55" s="44">
        <v>8098.9</v>
      </c>
      <c r="E55" s="46">
        <v>10864.9</v>
      </c>
      <c r="F55" s="46">
        <v>17835.900000000001</v>
      </c>
      <c r="G55" s="46">
        <v>-6971</v>
      </c>
      <c r="H55" s="46">
        <v>32531.5</v>
      </c>
      <c r="I55" s="46">
        <v>24433.1</v>
      </c>
      <c r="J55" s="46">
        <v>8098.4</v>
      </c>
      <c r="M55" s="121"/>
      <c r="O55" s="121"/>
      <c r="Q55" s="123"/>
      <c r="S55" s="123"/>
    </row>
    <row r="56" spans="1:19" x14ac:dyDescent="0.2">
      <c r="A56" s="8">
        <v>2004</v>
      </c>
      <c r="B56" s="46">
        <v>40144.400000000001</v>
      </c>
      <c r="C56" s="44">
        <v>30600.3</v>
      </c>
      <c r="D56" s="44">
        <v>9544.1</v>
      </c>
      <c r="E56" s="46">
        <v>15934.9</v>
      </c>
      <c r="F56" s="46">
        <v>23193.1</v>
      </c>
      <c r="G56" s="46">
        <v>-7258.2</v>
      </c>
      <c r="H56" s="46">
        <v>40131.9</v>
      </c>
      <c r="I56" s="46">
        <v>30574.799999999999</v>
      </c>
      <c r="J56" s="46">
        <v>9557.1</v>
      </c>
      <c r="M56" s="121"/>
      <c r="O56" s="121"/>
      <c r="Q56" s="123"/>
      <c r="S56" s="123"/>
    </row>
    <row r="57" spans="1:19" x14ac:dyDescent="0.2">
      <c r="A57" s="8">
        <v>2005</v>
      </c>
      <c r="B57" s="46">
        <v>62629.7</v>
      </c>
      <c r="C57" s="44">
        <v>35887.9</v>
      </c>
      <c r="D57" s="44">
        <v>26741.8</v>
      </c>
      <c r="E57" s="46">
        <v>19133.599999999999</v>
      </c>
      <c r="F57" s="46">
        <v>23404.400000000001</v>
      </c>
      <c r="G57" s="46">
        <v>-4270.7</v>
      </c>
      <c r="H57" s="46">
        <v>62609.5</v>
      </c>
      <c r="I57" s="46">
        <v>35871.5</v>
      </c>
      <c r="J57" s="46">
        <v>26738</v>
      </c>
      <c r="K57" s="95"/>
      <c r="L57" s="26"/>
      <c r="M57" s="121"/>
      <c r="O57" s="121"/>
      <c r="Q57" s="123"/>
      <c r="S57" s="123"/>
    </row>
    <row r="58" spans="1:19" x14ac:dyDescent="0.2">
      <c r="A58" s="8">
        <v>2006</v>
      </c>
      <c r="B58" s="46">
        <v>88469.6</v>
      </c>
      <c r="C58" s="44">
        <v>40891.800000000003</v>
      </c>
      <c r="D58" s="44">
        <v>47577.8</v>
      </c>
      <c r="E58" s="46">
        <v>20829.8</v>
      </c>
      <c r="F58" s="46">
        <v>26562.1</v>
      </c>
      <c r="G58" s="46">
        <v>-5732.3</v>
      </c>
      <c r="H58" s="46">
        <v>88437.7</v>
      </c>
      <c r="I58" s="46">
        <v>40873.9</v>
      </c>
      <c r="J58" s="46">
        <v>47563.8</v>
      </c>
      <c r="L58" s="26"/>
      <c r="M58" s="121"/>
      <c r="O58" s="121"/>
      <c r="Q58" s="123"/>
      <c r="S58" s="123"/>
    </row>
    <row r="59" spans="1:19" x14ac:dyDescent="0.2">
      <c r="A59" s="8">
        <v>2007</v>
      </c>
      <c r="B59" s="46">
        <v>83267</v>
      </c>
      <c r="C59" s="44">
        <v>48431.5</v>
      </c>
      <c r="D59" s="44">
        <v>34835.5</v>
      </c>
      <c r="E59" s="46">
        <v>27494.400000000001</v>
      </c>
      <c r="F59" s="46">
        <v>32092</v>
      </c>
      <c r="G59" s="46">
        <v>-4597.5</v>
      </c>
      <c r="H59" s="46">
        <v>83242.5</v>
      </c>
      <c r="I59" s="46">
        <v>48385.7</v>
      </c>
      <c r="J59" s="46">
        <v>34856.699999999997</v>
      </c>
      <c r="L59" s="26"/>
      <c r="M59" s="121"/>
      <c r="O59" s="121"/>
      <c r="Q59" s="123"/>
      <c r="S59" s="123"/>
    </row>
    <row r="60" spans="1:19" x14ac:dyDescent="0.2">
      <c r="A60" s="8">
        <v>2008</v>
      </c>
      <c r="B60" s="46">
        <v>116661.9</v>
      </c>
      <c r="C60" s="44">
        <v>59914.1</v>
      </c>
      <c r="D60" s="44">
        <v>56747.8</v>
      </c>
      <c r="E60" s="46">
        <v>34915.4</v>
      </c>
      <c r="F60" s="46">
        <v>39016.400000000001</v>
      </c>
      <c r="G60" s="46">
        <v>-4101</v>
      </c>
      <c r="H60" s="46">
        <v>116639.1</v>
      </c>
      <c r="I60" s="46">
        <v>59884.800000000003</v>
      </c>
      <c r="J60" s="46">
        <v>56754.3</v>
      </c>
      <c r="L60" s="26"/>
      <c r="M60" s="121"/>
      <c r="O60" s="121"/>
      <c r="Q60" s="123"/>
      <c r="S60" s="123"/>
    </row>
    <row r="61" spans="1:19" x14ac:dyDescent="0.2">
      <c r="A61" s="8">
        <v>2009</v>
      </c>
      <c r="B61" s="46">
        <v>58091.9</v>
      </c>
      <c r="C61" s="44">
        <v>43972.3</v>
      </c>
      <c r="D61" s="44">
        <v>14119.6</v>
      </c>
      <c r="E61" s="46">
        <v>13963.4</v>
      </c>
      <c r="F61" s="46">
        <v>29489.8</v>
      </c>
      <c r="G61" s="46">
        <v>-15526.4</v>
      </c>
      <c r="H61" s="46">
        <v>58059.3</v>
      </c>
      <c r="I61" s="46">
        <v>43939</v>
      </c>
      <c r="J61" s="46">
        <v>14120.2</v>
      </c>
      <c r="L61" s="26"/>
      <c r="M61" s="121"/>
      <c r="O61" s="121"/>
      <c r="Q61" s="123"/>
      <c r="S61" s="123"/>
    </row>
    <row r="62" spans="1:19" x14ac:dyDescent="0.2">
      <c r="A62" s="8">
        <v>2010</v>
      </c>
      <c r="B62" s="46">
        <v>71343.899999999994</v>
      </c>
      <c r="C62" s="44">
        <v>41283.1</v>
      </c>
      <c r="D62" s="44">
        <v>30060.799999999999</v>
      </c>
      <c r="E62" s="46">
        <v>27618.2</v>
      </c>
      <c r="F62" s="46">
        <v>27527.8</v>
      </c>
      <c r="G62" s="46">
        <v>90.5</v>
      </c>
      <c r="H62" s="46">
        <v>71320.899999999994</v>
      </c>
      <c r="I62" s="46">
        <v>41248.9</v>
      </c>
      <c r="J62" s="46">
        <v>30072</v>
      </c>
      <c r="K62" s="26"/>
      <c r="L62" s="26"/>
      <c r="M62" s="121"/>
      <c r="O62" s="121"/>
      <c r="Q62" s="123"/>
      <c r="S62" s="123"/>
    </row>
    <row r="63" spans="1:19" ht="21" customHeight="1" x14ac:dyDescent="0.2">
      <c r="A63" s="233" t="s">
        <v>138</v>
      </c>
      <c r="B63" s="233"/>
      <c r="C63" s="233"/>
      <c r="D63" s="233"/>
      <c r="E63" s="233"/>
      <c r="F63" s="233"/>
      <c r="G63" s="233"/>
      <c r="H63" s="233"/>
      <c r="I63" s="233"/>
      <c r="J63" s="233"/>
    </row>
    <row r="64" spans="1:19" x14ac:dyDescent="0.2">
      <c r="B64" s="3"/>
      <c r="C64" s="3"/>
      <c r="D64" s="3"/>
      <c r="E64" s="3"/>
      <c r="F64" s="3"/>
      <c r="G64" s="3"/>
      <c r="H64" s="3"/>
      <c r="I64" s="3"/>
      <c r="J64" s="3"/>
    </row>
    <row r="65" spans="1:10" x14ac:dyDescent="0.2">
      <c r="A65" s="9"/>
      <c r="B65" s="3"/>
      <c r="C65" s="3"/>
      <c r="D65" s="3"/>
      <c r="E65" s="3"/>
      <c r="F65" s="3"/>
      <c r="G65" s="3"/>
      <c r="H65" s="3"/>
      <c r="I65" s="3"/>
      <c r="J65" s="3"/>
    </row>
    <row r="66" spans="1:10" x14ac:dyDescent="0.2">
      <c r="A66" s="9"/>
      <c r="B66" s="3"/>
      <c r="C66" s="3"/>
      <c r="D66" s="3"/>
      <c r="E66" s="3"/>
      <c r="F66" s="3"/>
      <c r="G66" s="3"/>
      <c r="H66" s="3"/>
      <c r="I66" s="3"/>
      <c r="J66" s="3"/>
    </row>
    <row r="67" spans="1:10" x14ac:dyDescent="0.2">
      <c r="A67" s="9"/>
      <c r="B67" s="3"/>
      <c r="C67" s="3"/>
      <c r="D67" s="3"/>
      <c r="E67" s="3"/>
      <c r="F67" s="3"/>
      <c r="G67" s="3"/>
      <c r="H67" s="3"/>
      <c r="I67" s="3"/>
      <c r="J67" s="3"/>
    </row>
    <row r="68" spans="1:10" x14ac:dyDescent="0.2">
      <c r="A68" s="9"/>
      <c r="B68" s="3"/>
      <c r="C68" s="3"/>
      <c r="D68" s="3"/>
      <c r="E68" s="3"/>
      <c r="F68" s="3"/>
      <c r="G68" s="3"/>
      <c r="H68" s="3"/>
      <c r="I68" s="3"/>
      <c r="J68" s="3"/>
    </row>
    <row r="69" spans="1:10" x14ac:dyDescent="0.2">
      <c r="A69" s="9"/>
      <c r="B69" s="3"/>
      <c r="C69" s="3"/>
      <c r="D69" s="3"/>
      <c r="E69" s="3"/>
      <c r="F69" s="3"/>
      <c r="G69" s="3"/>
      <c r="H69" s="3"/>
      <c r="I69" s="3"/>
      <c r="J69" s="3"/>
    </row>
    <row r="70" spans="1:10" x14ac:dyDescent="0.2">
      <c r="A70" s="9"/>
      <c r="B70" s="3"/>
      <c r="C70" s="3"/>
      <c r="D70" s="3"/>
      <c r="E70" s="3"/>
      <c r="F70" s="3"/>
      <c r="G70" s="3"/>
      <c r="H70" s="3"/>
      <c r="I70" s="3"/>
      <c r="J70" s="3"/>
    </row>
    <row r="71" spans="1:10" x14ac:dyDescent="0.2">
      <c r="A71" s="9"/>
      <c r="B71" s="3"/>
      <c r="C71" s="3"/>
      <c r="D71" s="3"/>
      <c r="E71" s="3"/>
      <c r="F71" s="3"/>
      <c r="G71" s="3"/>
      <c r="H71" s="3"/>
      <c r="I71" s="3"/>
      <c r="J71" s="3"/>
    </row>
    <row r="72" spans="1:10" x14ac:dyDescent="0.2">
      <c r="A72" s="9"/>
      <c r="B72" s="3"/>
      <c r="C72" s="3"/>
      <c r="D72" s="3"/>
      <c r="E72" s="3"/>
      <c r="F72" s="3"/>
      <c r="G72" s="3"/>
      <c r="H72" s="3"/>
      <c r="I72" s="3"/>
      <c r="J72" s="3"/>
    </row>
    <row r="73" spans="1:10" x14ac:dyDescent="0.2">
      <c r="A73" s="9"/>
      <c r="B73" s="3"/>
      <c r="C73" s="3"/>
      <c r="D73" s="3"/>
      <c r="E73" s="3"/>
      <c r="F73" s="3"/>
      <c r="G73" s="3"/>
      <c r="H73" s="3"/>
      <c r="I73" s="3"/>
      <c r="J73" s="3"/>
    </row>
    <row r="74" spans="1:10" x14ac:dyDescent="0.2">
      <c r="A74" s="9"/>
      <c r="B74" s="3"/>
      <c r="C74" s="3"/>
      <c r="D74" s="3"/>
      <c r="E74" s="3"/>
      <c r="F74" s="3"/>
      <c r="G74" s="3"/>
      <c r="H74" s="3"/>
      <c r="I74" s="3"/>
      <c r="J74" s="3"/>
    </row>
    <row r="75" spans="1:10" x14ac:dyDescent="0.2">
      <c r="A75" s="9"/>
      <c r="B75" s="3"/>
      <c r="C75" s="3"/>
      <c r="D75" s="3"/>
      <c r="E75" s="3"/>
      <c r="F75" s="3"/>
      <c r="G75" s="3"/>
      <c r="H75" s="3"/>
      <c r="I75" s="3"/>
      <c r="J75" s="3"/>
    </row>
    <row r="76" spans="1:10" x14ac:dyDescent="0.2">
      <c r="A76" s="9"/>
      <c r="B76" s="3"/>
      <c r="C76" s="3"/>
      <c r="D76" s="3"/>
      <c r="E76" s="3"/>
      <c r="F76" s="3"/>
      <c r="G76" s="3"/>
      <c r="H76" s="3"/>
      <c r="I76" s="3"/>
      <c r="J76" s="3"/>
    </row>
    <row r="77" spans="1:10" x14ac:dyDescent="0.2">
      <c r="A77" s="9"/>
      <c r="B77" s="3"/>
      <c r="C77" s="3"/>
      <c r="D77" s="3"/>
      <c r="E77" s="3"/>
      <c r="F77" s="3"/>
      <c r="G77" s="3"/>
      <c r="H77" s="3"/>
      <c r="I77" s="3"/>
      <c r="J77" s="3"/>
    </row>
    <row r="78" spans="1:10" x14ac:dyDescent="0.2">
      <c r="A78" s="9"/>
      <c r="B78" s="3"/>
      <c r="C78" s="3"/>
      <c r="D78" s="3"/>
      <c r="E78" s="3"/>
      <c r="F78" s="3"/>
      <c r="G78" s="3"/>
      <c r="H78" s="3"/>
      <c r="I78" s="3"/>
      <c r="J78" s="3"/>
    </row>
    <row r="79" spans="1:10" x14ac:dyDescent="0.2">
      <c r="A79" s="9"/>
      <c r="B79" s="3"/>
      <c r="C79" s="3"/>
      <c r="D79" s="3"/>
      <c r="E79" s="3"/>
      <c r="F79" s="3"/>
      <c r="G79" s="3"/>
      <c r="H79" s="3"/>
      <c r="I79" s="3"/>
      <c r="J79" s="3"/>
    </row>
    <row r="80" spans="1:10" x14ac:dyDescent="0.2">
      <c r="A80" s="9"/>
      <c r="B80" s="3"/>
      <c r="C80" s="3"/>
      <c r="D80" s="3"/>
      <c r="E80" s="3"/>
      <c r="F80" s="3"/>
      <c r="G80" s="3"/>
      <c r="H80" s="3"/>
      <c r="I80" s="3"/>
      <c r="J80" s="3"/>
    </row>
    <row r="81" spans="1:10" x14ac:dyDescent="0.2">
      <c r="A81" s="9"/>
      <c r="B81" s="3"/>
      <c r="C81" s="3"/>
      <c r="D81" s="3"/>
      <c r="E81" s="3"/>
      <c r="F81" s="3"/>
      <c r="G81" s="3"/>
      <c r="H81" s="3"/>
      <c r="I81" s="3"/>
      <c r="J81" s="3"/>
    </row>
    <row r="82" spans="1:10" x14ac:dyDescent="0.2">
      <c r="A82" s="9"/>
      <c r="B82" s="3"/>
      <c r="C82" s="3"/>
      <c r="D82" s="3"/>
      <c r="E82" s="3"/>
      <c r="F82" s="3"/>
      <c r="G82" s="3"/>
      <c r="H82" s="3"/>
      <c r="I82" s="3"/>
      <c r="J82" s="3"/>
    </row>
    <row r="83" spans="1:10" x14ac:dyDescent="0.2">
      <c r="A83" s="9"/>
      <c r="B83" s="3"/>
      <c r="C83" s="3"/>
      <c r="D83" s="3"/>
      <c r="E83" s="3"/>
      <c r="F83" s="3"/>
      <c r="G83" s="3"/>
      <c r="H83" s="3"/>
      <c r="I83" s="3"/>
      <c r="J83" s="3"/>
    </row>
    <row r="84" spans="1:10" x14ac:dyDescent="0.2">
      <c r="A84" s="9"/>
      <c r="B84" s="3"/>
      <c r="C84" s="3"/>
      <c r="D84" s="3"/>
      <c r="E84" s="3"/>
      <c r="F84" s="3"/>
      <c r="G84" s="3"/>
      <c r="H84" s="3"/>
      <c r="I84" s="3"/>
      <c r="J84" s="3"/>
    </row>
    <row r="85" spans="1:10" x14ac:dyDescent="0.2">
      <c r="A85" s="9"/>
      <c r="B85" s="3"/>
      <c r="C85" s="3"/>
      <c r="D85" s="3"/>
      <c r="E85" s="3"/>
      <c r="F85" s="3"/>
      <c r="G85" s="3"/>
      <c r="H85" s="3"/>
      <c r="I85" s="3"/>
      <c r="J85" s="3"/>
    </row>
    <row r="86" spans="1:10" x14ac:dyDescent="0.2">
      <c r="A86" s="9"/>
      <c r="B86" s="3"/>
      <c r="C86" s="3"/>
      <c r="D86" s="3"/>
      <c r="E86" s="3"/>
      <c r="F86" s="3"/>
      <c r="G86" s="3"/>
      <c r="H86" s="3"/>
      <c r="I86" s="3"/>
      <c r="J86" s="3"/>
    </row>
    <row r="87" spans="1:10" x14ac:dyDescent="0.2">
      <c r="A87" s="9"/>
      <c r="B87" s="3"/>
      <c r="C87" s="3"/>
      <c r="D87" s="3"/>
      <c r="E87" s="3"/>
      <c r="F87" s="3"/>
      <c r="G87" s="3"/>
      <c r="H87" s="3"/>
      <c r="I87" s="3"/>
      <c r="J87" s="3"/>
    </row>
    <row r="88" spans="1:10" x14ac:dyDescent="0.2">
      <c r="A88" s="9"/>
      <c r="B88" s="3"/>
      <c r="C88" s="3"/>
      <c r="D88" s="3"/>
      <c r="E88" s="3"/>
      <c r="F88" s="3"/>
      <c r="G88" s="3"/>
      <c r="H88" s="3"/>
      <c r="I88" s="3"/>
      <c r="J88" s="3"/>
    </row>
    <row r="89" spans="1:10" x14ac:dyDescent="0.2">
      <c r="A89" s="9"/>
      <c r="B89" s="3"/>
      <c r="C89" s="3"/>
      <c r="D89" s="3"/>
      <c r="E89" s="3"/>
      <c r="F89" s="3"/>
      <c r="G89" s="3"/>
      <c r="H89" s="3"/>
      <c r="I89" s="3"/>
      <c r="J89" s="3"/>
    </row>
    <row r="90" spans="1:10" x14ac:dyDescent="0.2">
      <c r="A90" s="9"/>
      <c r="B90" s="3"/>
      <c r="C90" s="3"/>
      <c r="D90" s="3"/>
      <c r="E90" s="3"/>
      <c r="F90" s="3"/>
      <c r="G90" s="3"/>
      <c r="H90" s="3"/>
      <c r="I90" s="3"/>
      <c r="J90" s="3"/>
    </row>
    <row r="91" spans="1:10" x14ac:dyDescent="0.2">
      <c r="A91" s="9"/>
      <c r="B91" s="3"/>
      <c r="C91" s="3"/>
      <c r="D91" s="3"/>
      <c r="E91" s="3"/>
      <c r="F91" s="3"/>
      <c r="G91" s="3"/>
      <c r="H91" s="3"/>
      <c r="I91" s="3"/>
      <c r="J91" s="3"/>
    </row>
    <row r="92" spans="1:10" x14ac:dyDescent="0.2">
      <c r="A92" s="9"/>
      <c r="B92" s="3"/>
      <c r="C92" s="3"/>
      <c r="D92" s="3"/>
      <c r="E92" s="3"/>
      <c r="F92" s="3"/>
      <c r="G92" s="3"/>
      <c r="H92" s="3"/>
      <c r="I92" s="3"/>
      <c r="J92" s="3"/>
    </row>
    <row r="93" spans="1:10" x14ac:dyDescent="0.2">
      <c r="A93" s="9"/>
      <c r="B93" s="3"/>
      <c r="C93" s="3"/>
      <c r="D93" s="3"/>
      <c r="E93" s="3"/>
      <c r="F93" s="3"/>
      <c r="G93" s="3"/>
      <c r="H93" s="3"/>
      <c r="I93" s="3"/>
      <c r="J93" s="3"/>
    </row>
    <row r="94" spans="1:10" x14ac:dyDescent="0.2">
      <c r="A94" s="9"/>
      <c r="B94" s="3"/>
      <c r="C94" s="3"/>
      <c r="D94" s="3"/>
      <c r="E94" s="3"/>
      <c r="F94" s="3"/>
      <c r="G94" s="3"/>
      <c r="H94" s="3"/>
      <c r="I94" s="3"/>
      <c r="J94" s="3"/>
    </row>
    <row r="95" spans="1:10" x14ac:dyDescent="0.2">
      <c r="A95" s="9"/>
      <c r="B95" s="3"/>
      <c r="C95" s="3"/>
      <c r="D95" s="3"/>
      <c r="E95" s="3"/>
      <c r="F95" s="3"/>
      <c r="G95" s="3"/>
      <c r="H95" s="3"/>
      <c r="I95" s="3"/>
      <c r="J95" s="3"/>
    </row>
    <row r="96" spans="1:10" x14ac:dyDescent="0.2">
      <c r="A96" s="9"/>
      <c r="B96" s="3"/>
      <c r="C96" s="3"/>
      <c r="D96" s="3"/>
      <c r="E96" s="3"/>
      <c r="F96" s="3"/>
      <c r="G96" s="3"/>
      <c r="H96" s="3"/>
      <c r="I96" s="3"/>
      <c r="J96" s="3"/>
    </row>
    <row r="97" spans="1:10" x14ac:dyDescent="0.2">
      <c r="A97" s="9"/>
      <c r="B97" s="3"/>
      <c r="C97" s="3"/>
      <c r="D97" s="3"/>
      <c r="E97" s="3"/>
      <c r="F97" s="3"/>
      <c r="G97" s="3"/>
      <c r="H97" s="3"/>
      <c r="I97" s="3"/>
      <c r="J97" s="3"/>
    </row>
    <row r="98" spans="1:10" x14ac:dyDescent="0.2">
      <c r="A98" s="9"/>
      <c r="B98" s="3"/>
      <c r="C98" s="3"/>
      <c r="D98" s="3"/>
      <c r="E98" s="3"/>
      <c r="F98" s="3"/>
      <c r="G98" s="3"/>
      <c r="H98" s="3"/>
      <c r="I98" s="3"/>
      <c r="J98" s="3"/>
    </row>
    <row r="99" spans="1:10" x14ac:dyDescent="0.2">
      <c r="A99" s="9"/>
      <c r="B99" s="3"/>
      <c r="C99" s="3"/>
      <c r="D99" s="3"/>
      <c r="E99" s="3"/>
      <c r="F99" s="3"/>
      <c r="G99" s="3"/>
      <c r="H99" s="3"/>
      <c r="I99" s="3"/>
      <c r="J99" s="3"/>
    </row>
    <row r="100" spans="1:10" x14ac:dyDescent="0.2">
      <c r="A100" s="9"/>
      <c r="B100" s="3"/>
      <c r="C100" s="3"/>
      <c r="D100" s="3"/>
      <c r="E100" s="3"/>
      <c r="F100" s="3"/>
      <c r="G100" s="3"/>
      <c r="H100" s="3"/>
      <c r="I100" s="3"/>
      <c r="J100" s="3"/>
    </row>
    <row r="101" spans="1:10" x14ac:dyDescent="0.2">
      <c r="A101" s="9"/>
      <c r="B101" s="3"/>
      <c r="C101" s="3"/>
      <c r="D101" s="3"/>
      <c r="E101" s="3"/>
      <c r="F101" s="3"/>
      <c r="G101" s="3"/>
      <c r="H101" s="3"/>
      <c r="I101" s="3"/>
      <c r="J101" s="3"/>
    </row>
    <row r="102" spans="1:10" x14ac:dyDescent="0.2">
      <c r="A102" s="9"/>
      <c r="B102" s="3"/>
      <c r="C102" s="3"/>
      <c r="D102" s="3"/>
      <c r="E102" s="3"/>
      <c r="F102" s="3"/>
      <c r="G102" s="3"/>
      <c r="H102" s="3"/>
      <c r="I102" s="3"/>
      <c r="J102" s="3"/>
    </row>
    <row r="103" spans="1:10" x14ac:dyDescent="0.2">
      <c r="A103" s="9"/>
      <c r="B103" s="3"/>
      <c r="C103" s="3"/>
      <c r="D103" s="3"/>
      <c r="E103" s="3"/>
      <c r="F103" s="3"/>
      <c r="G103" s="3"/>
      <c r="H103" s="3"/>
      <c r="I103" s="3"/>
      <c r="J103" s="3"/>
    </row>
    <row r="104" spans="1:10" x14ac:dyDescent="0.2">
      <c r="A104" s="9"/>
      <c r="B104" s="3"/>
      <c r="C104" s="3"/>
      <c r="D104" s="3"/>
      <c r="E104" s="3"/>
      <c r="F104" s="3"/>
      <c r="G104" s="3"/>
      <c r="H104" s="3"/>
      <c r="I104" s="3"/>
      <c r="J104" s="3"/>
    </row>
    <row r="105" spans="1:10" x14ac:dyDescent="0.2">
      <c r="A105" s="9"/>
      <c r="B105" s="3"/>
      <c r="C105" s="3"/>
      <c r="D105" s="3"/>
      <c r="E105" s="3"/>
      <c r="F105" s="3"/>
      <c r="G105" s="3"/>
      <c r="H105" s="3"/>
      <c r="I105" s="3"/>
      <c r="J105" s="3"/>
    </row>
    <row r="106" spans="1:10" x14ac:dyDescent="0.2">
      <c r="A106" s="9"/>
      <c r="B106" s="3"/>
      <c r="C106" s="3"/>
      <c r="D106" s="3"/>
      <c r="E106" s="3"/>
      <c r="F106" s="3"/>
      <c r="G106" s="3"/>
      <c r="H106" s="3"/>
      <c r="I106" s="3"/>
      <c r="J106" s="3"/>
    </row>
    <row r="107" spans="1:10" x14ac:dyDescent="0.2">
      <c r="A107" s="9"/>
      <c r="B107" s="3"/>
      <c r="C107" s="3"/>
      <c r="D107" s="3"/>
      <c r="E107" s="3"/>
      <c r="F107" s="3"/>
      <c r="G107" s="3"/>
      <c r="H107" s="3"/>
      <c r="I107" s="3"/>
      <c r="J107" s="3"/>
    </row>
    <row r="108" spans="1:10" x14ac:dyDescent="0.2">
      <c r="A108" s="9"/>
      <c r="B108" s="3"/>
      <c r="C108" s="3"/>
      <c r="D108" s="3"/>
      <c r="E108" s="3"/>
      <c r="F108" s="3"/>
      <c r="G108" s="3"/>
      <c r="H108" s="3"/>
      <c r="I108" s="3"/>
      <c r="J108" s="3"/>
    </row>
    <row r="109" spans="1:10" x14ac:dyDescent="0.2">
      <c r="A109" s="9"/>
      <c r="B109" s="3"/>
      <c r="C109" s="3"/>
      <c r="D109" s="3"/>
      <c r="E109" s="3"/>
      <c r="F109" s="3"/>
      <c r="G109" s="3"/>
      <c r="H109" s="3"/>
      <c r="I109" s="3"/>
      <c r="J109" s="3"/>
    </row>
    <row r="110" spans="1:10" x14ac:dyDescent="0.2">
      <c r="A110" s="9"/>
      <c r="B110" s="3"/>
      <c r="C110" s="3"/>
      <c r="D110" s="3"/>
      <c r="E110" s="3"/>
      <c r="F110" s="3"/>
      <c r="G110" s="3"/>
      <c r="H110" s="3"/>
      <c r="I110" s="3"/>
      <c r="J110" s="3"/>
    </row>
    <row r="111" spans="1:10" x14ac:dyDescent="0.2">
      <c r="A111" s="9"/>
      <c r="B111" s="3"/>
      <c r="C111" s="3"/>
      <c r="D111" s="3"/>
      <c r="E111" s="3"/>
      <c r="F111" s="3"/>
      <c r="G111" s="3"/>
      <c r="H111" s="3"/>
      <c r="I111" s="3"/>
      <c r="J111" s="3"/>
    </row>
    <row r="112" spans="1:10" x14ac:dyDescent="0.2">
      <c r="A112" s="9"/>
      <c r="B112" s="3"/>
      <c r="C112" s="3"/>
      <c r="D112" s="3"/>
      <c r="E112" s="3"/>
      <c r="F112" s="3"/>
      <c r="G112" s="3"/>
      <c r="H112" s="3"/>
      <c r="I112" s="3"/>
      <c r="J112" s="3"/>
    </row>
    <row r="113" spans="1:10" x14ac:dyDescent="0.2">
      <c r="A113" s="9"/>
      <c r="B113" s="3"/>
      <c r="C113" s="3"/>
      <c r="D113" s="3"/>
      <c r="E113" s="3"/>
      <c r="F113" s="3"/>
      <c r="G113" s="3"/>
      <c r="H113" s="3"/>
      <c r="I113" s="3"/>
      <c r="J113" s="3"/>
    </row>
    <row r="114" spans="1:10" x14ac:dyDescent="0.2">
      <c r="A114" s="9"/>
      <c r="B114" s="3"/>
      <c r="C114" s="3"/>
      <c r="D114" s="3"/>
      <c r="E114" s="3"/>
      <c r="F114" s="3"/>
      <c r="G114" s="3"/>
      <c r="H114" s="3"/>
      <c r="I114" s="3"/>
      <c r="J114" s="3"/>
    </row>
    <row r="115" spans="1:10" x14ac:dyDescent="0.2">
      <c r="A115" s="9"/>
      <c r="B115" s="3"/>
      <c r="C115" s="3"/>
      <c r="D115" s="3"/>
      <c r="E115" s="3"/>
      <c r="F115" s="3"/>
      <c r="G115" s="3"/>
      <c r="H115" s="3"/>
      <c r="I115" s="3"/>
      <c r="J115" s="3"/>
    </row>
    <row r="116" spans="1:10" x14ac:dyDescent="0.2">
      <c r="A116" s="9"/>
      <c r="B116" s="3"/>
      <c r="C116" s="3"/>
      <c r="D116" s="3"/>
      <c r="E116" s="3"/>
      <c r="F116" s="3"/>
      <c r="G116" s="3"/>
      <c r="H116" s="3"/>
      <c r="I116" s="3"/>
      <c r="J116" s="3"/>
    </row>
    <row r="117" spans="1:10" x14ac:dyDescent="0.2">
      <c r="A117" s="9"/>
      <c r="B117" s="3"/>
      <c r="C117" s="3"/>
      <c r="D117" s="3"/>
      <c r="E117" s="3"/>
      <c r="F117" s="3"/>
      <c r="G117" s="3"/>
      <c r="H117" s="3"/>
      <c r="I117" s="3"/>
      <c r="J117" s="3"/>
    </row>
    <row r="118" spans="1:10" x14ac:dyDescent="0.2">
      <c r="A118" s="9"/>
      <c r="B118" s="3"/>
      <c r="C118" s="3"/>
      <c r="D118" s="3"/>
      <c r="E118" s="3"/>
      <c r="F118" s="3"/>
      <c r="G118" s="3"/>
      <c r="H118" s="3"/>
      <c r="I118" s="3"/>
      <c r="J118" s="3"/>
    </row>
    <row r="119" spans="1:10" x14ac:dyDescent="0.2">
      <c r="A119" s="9"/>
      <c r="B119" s="3"/>
      <c r="C119" s="3"/>
      <c r="D119" s="3"/>
      <c r="E119" s="3"/>
      <c r="F119" s="3"/>
      <c r="G119" s="3"/>
      <c r="H119" s="3"/>
      <c r="I119" s="3"/>
      <c r="J119" s="3"/>
    </row>
    <row r="120" spans="1:10" x14ac:dyDescent="0.2">
      <c r="A120" s="9"/>
      <c r="B120" s="3"/>
      <c r="C120" s="3"/>
      <c r="D120" s="3"/>
      <c r="E120" s="3"/>
      <c r="F120" s="3"/>
      <c r="G120" s="3"/>
      <c r="H120" s="3"/>
      <c r="I120" s="3"/>
      <c r="J120" s="3"/>
    </row>
    <row r="121" spans="1:10" x14ac:dyDescent="0.2">
      <c r="A121" s="9"/>
      <c r="B121" s="3"/>
      <c r="C121" s="3"/>
      <c r="D121" s="3"/>
      <c r="E121" s="3"/>
      <c r="F121" s="3"/>
      <c r="G121" s="3"/>
      <c r="H121" s="3"/>
      <c r="I121" s="3"/>
      <c r="J121" s="3"/>
    </row>
    <row r="122" spans="1:10" x14ac:dyDescent="0.2">
      <c r="A122" s="9"/>
      <c r="B122" s="3"/>
      <c r="C122" s="3"/>
      <c r="D122" s="3"/>
      <c r="E122" s="3"/>
      <c r="F122" s="3"/>
      <c r="G122" s="3"/>
      <c r="H122" s="3"/>
      <c r="I122" s="3"/>
      <c r="J122" s="3"/>
    </row>
    <row r="123" spans="1:10" x14ac:dyDescent="0.2">
      <c r="A123" s="9"/>
      <c r="B123" s="3"/>
      <c r="C123" s="3"/>
      <c r="D123" s="3"/>
      <c r="E123" s="3"/>
      <c r="F123" s="3"/>
      <c r="G123" s="3"/>
      <c r="H123" s="3"/>
      <c r="I123" s="3"/>
      <c r="J123" s="3"/>
    </row>
    <row r="124" spans="1:10" x14ac:dyDescent="0.2">
      <c r="A124" s="9"/>
      <c r="B124" s="3"/>
      <c r="C124" s="3"/>
      <c r="D124" s="3"/>
      <c r="E124" s="3"/>
      <c r="F124" s="3"/>
      <c r="G124" s="3"/>
      <c r="H124" s="3"/>
      <c r="I124" s="3"/>
      <c r="J124" s="3"/>
    </row>
    <row r="125" spans="1:10" x14ac:dyDescent="0.2">
      <c r="A125" s="9"/>
      <c r="B125" s="3"/>
      <c r="C125" s="3"/>
      <c r="D125" s="3"/>
      <c r="E125" s="3"/>
      <c r="F125" s="3"/>
      <c r="G125" s="3"/>
      <c r="H125" s="3"/>
      <c r="I125" s="3"/>
      <c r="J125" s="3"/>
    </row>
    <row r="126" spans="1:10" x14ac:dyDescent="0.2">
      <c r="A126" s="9"/>
      <c r="B126" s="3"/>
      <c r="C126" s="3"/>
      <c r="D126" s="3"/>
      <c r="E126" s="3"/>
      <c r="F126" s="3"/>
      <c r="G126" s="3"/>
      <c r="H126" s="3"/>
      <c r="I126" s="3"/>
      <c r="J126" s="3"/>
    </row>
    <row r="127" spans="1:10" x14ac:dyDescent="0.2">
      <c r="A127" s="9"/>
      <c r="B127" s="3"/>
      <c r="C127" s="3"/>
      <c r="D127" s="3"/>
      <c r="E127" s="3"/>
      <c r="F127" s="3"/>
      <c r="G127" s="3"/>
      <c r="H127" s="3"/>
      <c r="I127" s="3"/>
      <c r="J127" s="3"/>
    </row>
    <row r="128" spans="1:10" x14ac:dyDescent="0.2">
      <c r="A128" s="9"/>
      <c r="B128" s="3"/>
      <c r="C128" s="3"/>
      <c r="D128" s="3"/>
      <c r="E128" s="3"/>
      <c r="F128" s="3"/>
      <c r="G128" s="3"/>
      <c r="H128" s="3"/>
      <c r="I128" s="3"/>
      <c r="J128" s="3"/>
    </row>
    <row r="129" spans="1:10" x14ac:dyDescent="0.2">
      <c r="A129" s="9"/>
      <c r="B129" s="3"/>
      <c r="C129" s="3"/>
      <c r="D129" s="3"/>
      <c r="E129" s="3"/>
      <c r="F129" s="3"/>
      <c r="G129" s="3"/>
      <c r="H129" s="3"/>
      <c r="I129" s="3"/>
      <c r="J129" s="3"/>
    </row>
    <row r="130" spans="1:10" x14ac:dyDescent="0.2">
      <c r="A130" s="9"/>
      <c r="B130" s="3"/>
      <c r="C130" s="3"/>
      <c r="D130" s="3"/>
      <c r="E130" s="3"/>
      <c r="F130" s="3"/>
      <c r="G130" s="3"/>
      <c r="H130" s="3"/>
      <c r="I130" s="3"/>
      <c r="J130" s="3"/>
    </row>
    <row r="131" spans="1:10" x14ac:dyDescent="0.2">
      <c r="A131" s="9"/>
      <c r="B131" s="3"/>
      <c r="C131" s="3"/>
      <c r="D131" s="3"/>
      <c r="E131" s="3"/>
      <c r="F131" s="3"/>
      <c r="G131" s="3"/>
      <c r="H131" s="3"/>
      <c r="I131" s="3"/>
      <c r="J131" s="3"/>
    </row>
    <row r="132" spans="1:10" x14ac:dyDescent="0.2">
      <c r="A132" s="9"/>
      <c r="B132" s="3"/>
      <c r="C132" s="3"/>
      <c r="D132" s="3"/>
      <c r="E132" s="3"/>
      <c r="F132" s="3"/>
      <c r="G132" s="3"/>
      <c r="H132" s="3"/>
      <c r="I132" s="3"/>
      <c r="J132" s="3"/>
    </row>
    <row r="133" spans="1:10" x14ac:dyDescent="0.2">
      <c r="A133" s="9"/>
      <c r="B133" s="3"/>
      <c r="C133" s="3"/>
      <c r="D133" s="3"/>
      <c r="E133" s="3"/>
      <c r="F133" s="3"/>
      <c r="G133" s="3"/>
      <c r="H133" s="3"/>
      <c r="I133" s="3"/>
      <c r="J133" s="3"/>
    </row>
    <row r="134" spans="1:10" x14ac:dyDescent="0.2">
      <c r="A134" s="9"/>
      <c r="B134" s="3"/>
      <c r="C134" s="3"/>
      <c r="D134" s="3"/>
      <c r="E134" s="3"/>
      <c r="F134" s="3"/>
      <c r="G134" s="3"/>
      <c r="H134" s="3"/>
      <c r="I134" s="3"/>
      <c r="J134" s="3"/>
    </row>
    <row r="135" spans="1:10" x14ac:dyDescent="0.2">
      <c r="A135" s="9"/>
      <c r="B135" s="3"/>
      <c r="C135" s="3"/>
      <c r="D135" s="3"/>
      <c r="E135" s="3"/>
      <c r="F135" s="3"/>
      <c r="G135" s="3"/>
      <c r="H135" s="3"/>
      <c r="I135" s="3"/>
      <c r="J135" s="3"/>
    </row>
    <row r="136" spans="1:10" x14ac:dyDescent="0.2">
      <c r="A136" s="9"/>
      <c r="B136" s="3"/>
      <c r="C136" s="3"/>
      <c r="D136" s="3"/>
      <c r="E136" s="3"/>
      <c r="F136" s="3"/>
      <c r="G136" s="3"/>
      <c r="H136" s="3"/>
      <c r="I136" s="3"/>
      <c r="J136" s="3"/>
    </row>
    <row r="137" spans="1:10" x14ac:dyDescent="0.2">
      <c r="A137" s="9"/>
      <c r="B137" s="3"/>
      <c r="C137" s="3"/>
      <c r="D137" s="3"/>
      <c r="E137" s="3"/>
      <c r="F137" s="3"/>
      <c r="G137" s="3"/>
      <c r="H137" s="3"/>
      <c r="I137" s="3"/>
      <c r="J137" s="3"/>
    </row>
    <row r="138" spans="1:10" x14ac:dyDescent="0.2">
      <c r="A138" s="9"/>
      <c r="B138" s="3"/>
      <c r="C138" s="3"/>
      <c r="D138" s="3"/>
      <c r="E138" s="3"/>
      <c r="F138" s="3"/>
      <c r="G138" s="3"/>
      <c r="H138" s="3"/>
      <c r="I138" s="3"/>
      <c r="J138" s="3"/>
    </row>
    <row r="139" spans="1:10" x14ac:dyDescent="0.2">
      <c r="A139" s="9"/>
      <c r="B139" s="3"/>
      <c r="C139" s="3"/>
      <c r="D139" s="3"/>
      <c r="E139" s="3"/>
      <c r="F139" s="3"/>
      <c r="G139" s="3"/>
      <c r="H139" s="3"/>
      <c r="I139" s="3"/>
      <c r="J139" s="3"/>
    </row>
    <row r="140" spans="1:10" x14ac:dyDescent="0.2">
      <c r="A140" s="9"/>
      <c r="B140" s="3"/>
      <c r="C140" s="3"/>
      <c r="D140" s="3"/>
      <c r="E140" s="3"/>
      <c r="F140" s="3"/>
      <c r="G140" s="3"/>
      <c r="H140" s="3"/>
      <c r="I140" s="3"/>
      <c r="J140" s="3"/>
    </row>
    <row r="141" spans="1:10" x14ac:dyDescent="0.2">
      <c r="A141" s="9"/>
      <c r="B141" s="3"/>
      <c r="C141" s="3"/>
      <c r="D141" s="3"/>
      <c r="E141" s="3"/>
      <c r="F141" s="3"/>
      <c r="G141" s="3"/>
      <c r="H141" s="3"/>
      <c r="I141" s="3"/>
      <c r="J141" s="3"/>
    </row>
    <row r="142" spans="1:10" x14ac:dyDescent="0.2">
      <c r="A142" s="9"/>
      <c r="B142" s="3"/>
      <c r="C142" s="3"/>
      <c r="D142" s="3"/>
      <c r="E142" s="3"/>
      <c r="F142" s="3"/>
      <c r="G142" s="3"/>
      <c r="H142" s="3"/>
      <c r="I142" s="3"/>
      <c r="J142" s="3"/>
    </row>
    <row r="143" spans="1:10" x14ac:dyDescent="0.2">
      <c r="A143" s="9"/>
      <c r="B143" s="3"/>
      <c r="C143" s="3"/>
      <c r="D143" s="3"/>
      <c r="E143" s="3"/>
      <c r="F143" s="3"/>
      <c r="G143" s="3"/>
      <c r="H143" s="3"/>
      <c r="I143" s="3"/>
      <c r="J143" s="3"/>
    </row>
    <row r="144" spans="1:10" x14ac:dyDescent="0.2">
      <c r="A144" s="9"/>
      <c r="B144" s="3"/>
      <c r="C144" s="3"/>
      <c r="D144" s="3"/>
      <c r="E144" s="3"/>
      <c r="F144" s="3"/>
      <c r="G144" s="3"/>
      <c r="H144" s="3"/>
      <c r="I144" s="3"/>
      <c r="J144" s="3"/>
    </row>
    <row r="145" spans="1:10" x14ac:dyDescent="0.2">
      <c r="A145" s="9"/>
      <c r="B145" s="3"/>
      <c r="C145" s="3"/>
      <c r="D145" s="3"/>
      <c r="E145" s="3"/>
      <c r="F145" s="3"/>
      <c r="G145" s="3"/>
      <c r="H145" s="3"/>
      <c r="I145" s="3"/>
      <c r="J145" s="3"/>
    </row>
    <row r="146" spans="1:10" x14ac:dyDescent="0.2">
      <c r="A146" s="9"/>
      <c r="B146" s="3"/>
      <c r="C146" s="3"/>
      <c r="D146" s="3"/>
      <c r="E146" s="3"/>
      <c r="F146" s="3"/>
      <c r="G146" s="3"/>
      <c r="H146" s="3"/>
      <c r="I146" s="3"/>
      <c r="J146" s="3"/>
    </row>
    <row r="147" spans="1:10" x14ac:dyDescent="0.2">
      <c r="A147" s="9"/>
      <c r="B147" s="3"/>
      <c r="C147" s="3"/>
      <c r="D147" s="3"/>
      <c r="E147" s="3"/>
      <c r="F147" s="3"/>
      <c r="G147" s="3"/>
      <c r="H147" s="3"/>
      <c r="I147" s="3"/>
      <c r="J147" s="3"/>
    </row>
    <row r="148" spans="1:10" x14ac:dyDescent="0.2">
      <c r="A148" s="9"/>
      <c r="B148" s="3"/>
      <c r="C148" s="3"/>
      <c r="D148" s="3"/>
      <c r="E148" s="3"/>
      <c r="F148" s="3"/>
      <c r="G148" s="3"/>
      <c r="H148" s="3"/>
      <c r="I148" s="3"/>
      <c r="J148" s="3"/>
    </row>
    <row r="149" spans="1:10" x14ac:dyDescent="0.2">
      <c r="A149" s="9"/>
      <c r="B149" s="3"/>
      <c r="C149" s="3"/>
      <c r="D149" s="3"/>
      <c r="E149" s="3"/>
      <c r="F149" s="3"/>
      <c r="G149" s="3"/>
      <c r="H149" s="3"/>
      <c r="I149" s="3"/>
      <c r="J149" s="3"/>
    </row>
    <row r="150" spans="1:10" x14ac:dyDescent="0.2">
      <c r="A150" s="9"/>
      <c r="B150" s="3"/>
      <c r="C150" s="3"/>
      <c r="D150" s="3"/>
      <c r="E150" s="3"/>
      <c r="F150" s="3"/>
      <c r="G150" s="3"/>
      <c r="H150" s="3"/>
      <c r="I150" s="3"/>
      <c r="J150" s="3"/>
    </row>
    <row r="151" spans="1:10" x14ac:dyDescent="0.2">
      <c r="A151" s="9"/>
      <c r="B151" s="3"/>
      <c r="C151" s="3"/>
      <c r="D151" s="3"/>
      <c r="E151" s="3"/>
      <c r="F151" s="3"/>
      <c r="G151" s="3"/>
      <c r="H151" s="3"/>
      <c r="I151" s="3"/>
      <c r="J151" s="3"/>
    </row>
    <row r="152" spans="1:10" x14ac:dyDescent="0.2">
      <c r="A152" s="9"/>
      <c r="B152" s="3"/>
      <c r="C152" s="3"/>
      <c r="D152" s="3"/>
      <c r="E152" s="3"/>
      <c r="F152" s="3"/>
      <c r="G152" s="3"/>
      <c r="H152" s="3"/>
      <c r="I152" s="3"/>
      <c r="J152" s="3"/>
    </row>
    <row r="153" spans="1:10" x14ac:dyDescent="0.2">
      <c r="A153" s="9"/>
      <c r="B153" s="3"/>
      <c r="C153" s="3"/>
      <c r="D153" s="3"/>
      <c r="E153" s="3"/>
      <c r="F153" s="3"/>
      <c r="G153" s="3"/>
      <c r="H153" s="3"/>
      <c r="I153" s="3"/>
      <c r="J153" s="3"/>
    </row>
    <row r="154" spans="1:10" x14ac:dyDescent="0.2">
      <c r="A154" s="9"/>
      <c r="B154" s="3"/>
      <c r="C154" s="3"/>
      <c r="D154" s="3"/>
      <c r="E154" s="3"/>
      <c r="F154" s="3"/>
      <c r="G154" s="3"/>
      <c r="H154" s="3"/>
      <c r="I154" s="3"/>
      <c r="J154" s="3"/>
    </row>
    <row r="155" spans="1:10" x14ac:dyDescent="0.2">
      <c r="A155" s="9"/>
      <c r="B155" s="3"/>
      <c r="C155" s="3"/>
      <c r="D155" s="3"/>
      <c r="E155" s="3"/>
      <c r="F155" s="3"/>
      <c r="G155" s="3"/>
      <c r="H155" s="3"/>
      <c r="I155" s="3"/>
      <c r="J155" s="3"/>
    </row>
    <row r="156" spans="1:10" x14ac:dyDescent="0.2">
      <c r="A156" s="9"/>
      <c r="B156" s="3"/>
      <c r="C156" s="3"/>
      <c r="D156" s="3"/>
      <c r="E156" s="3"/>
      <c r="F156" s="3"/>
      <c r="G156" s="3"/>
      <c r="H156" s="3"/>
      <c r="I156" s="3"/>
      <c r="J156" s="3"/>
    </row>
    <row r="157" spans="1:10" x14ac:dyDescent="0.2">
      <c r="A157" s="9"/>
      <c r="B157" s="3"/>
      <c r="C157" s="3"/>
      <c r="D157" s="3"/>
      <c r="E157" s="3"/>
      <c r="F157" s="3"/>
      <c r="G157" s="3"/>
      <c r="H157" s="3"/>
      <c r="I157" s="3"/>
      <c r="J157" s="3"/>
    </row>
    <row r="158" spans="1:10" x14ac:dyDescent="0.2">
      <c r="A158" s="9"/>
      <c r="B158" s="3"/>
      <c r="C158" s="3"/>
      <c r="D158" s="3"/>
      <c r="E158" s="3"/>
      <c r="F158" s="3"/>
      <c r="G158" s="3"/>
      <c r="H158" s="3"/>
      <c r="I158" s="3"/>
      <c r="J158" s="3"/>
    </row>
    <row r="159" spans="1:10" x14ac:dyDescent="0.2">
      <c r="A159" s="9"/>
      <c r="B159" s="3"/>
      <c r="C159" s="3"/>
      <c r="D159" s="3"/>
      <c r="E159" s="3"/>
      <c r="F159" s="3"/>
      <c r="G159" s="3"/>
      <c r="H159" s="3"/>
      <c r="I159" s="3"/>
      <c r="J159" s="3"/>
    </row>
    <row r="160" spans="1:10" x14ac:dyDescent="0.2">
      <c r="A160" s="9"/>
      <c r="B160" s="3"/>
      <c r="C160" s="3"/>
      <c r="D160" s="3"/>
      <c r="E160" s="3"/>
      <c r="F160" s="3"/>
      <c r="G160" s="3"/>
      <c r="H160" s="3"/>
      <c r="I160" s="3"/>
      <c r="J160" s="3"/>
    </row>
    <row r="161" spans="1:10" x14ac:dyDescent="0.2">
      <c r="A161" s="9"/>
      <c r="B161" s="3"/>
      <c r="C161" s="3"/>
      <c r="D161" s="3"/>
      <c r="E161" s="3"/>
      <c r="F161" s="3"/>
      <c r="G161" s="3"/>
      <c r="H161" s="3"/>
      <c r="I161" s="3"/>
      <c r="J161" s="3"/>
    </row>
    <row r="162" spans="1:10" x14ac:dyDescent="0.2">
      <c r="A162" s="9"/>
      <c r="B162" s="3"/>
      <c r="C162" s="3"/>
      <c r="D162" s="3"/>
      <c r="E162" s="3"/>
      <c r="F162" s="3"/>
      <c r="G162" s="3"/>
      <c r="H162" s="3"/>
      <c r="I162" s="3"/>
      <c r="J162" s="3"/>
    </row>
    <row r="163" spans="1:10" x14ac:dyDescent="0.2">
      <c r="A163" s="9"/>
      <c r="B163" s="3"/>
      <c r="C163" s="3"/>
      <c r="D163" s="3"/>
      <c r="E163" s="3"/>
      <c r="F163" s="3"/>
      <c r="G163" s="3"/>
      <c r="H163" s="3"/>
      <c r="I163" s="3"/>
      <c r="J163" s="3"/>
    </row>
    <row r="164" spans="1:10" x14ac:dyDescent="0.2">
      <c r="A164" s="9"/>
      <c r="B164" s="3"/>
      <c r="C164" s="3"/>
      <c r="D164" s="3"/>
      <c r="E164" s="3"/>
      <c r="F164" s="3"/>
      <c r="G164" s="3"/>
      <c r="H164" s="3"/>
      <c r="I164" s="3"/>
      <c r="J164" s="3"/>
    </row>
    <row r="165" spans="1:10" x14ac:dyDescent="0.2">
      <c r="A165" s="9"/>
      <c r="B165" s="3"/>
      <c r="C165" s="3"/>
      <c r="D165" s="3"/>
      <c r="E165" s="3"/>
      <c r="F165" s="3"/>
      <c r="G165" s="3"/>
      <c r="H165" s="3"/>
      <c r="I165" s="3"/>
      <c r="J165" s="3"/>
    </row>
    <row r="166" spans="1:10" x14ac:dyDescent="0.2">
      <c r="A166" s="9"/>
      <c r="B166" s="3"/>
      <c r="C166" s="3"/>
      <c r="D166" s="3"/>
      <c r="E166" s="3"/>
      <c r="F166" s="3"/>
      <c r="G166" s="3"/>
      <c r="H166" s="3"/>
      <c r="I166" s="3"/>
      <c r="J166" s="3"/>
    </row>
    <row r="167" spans="1:10" x14ac:dyDescent="0.2">
      <c r="A167" s="9"/>
      <c r="B167" s="3"/>
      <c r="C167" s="3"/>
      <c r="D167" s="3"/>
      <c r="E167" s="3"/>
      <c r="F167" s="3"/>
      <c r="G167" s="3"/>
      <c r="H167" s="3"/>
      <c r="I167" s="3"/>
      <c r="J167" s="3"/>
    </row>
    <row r="168" spans="1:10" x14ac:dyDescent="0.2">
      <c r="A168" s="9"/>
      <c r="B168" s="3"/>
      <c r="C168" s="3"/>
      <c r="D168" s="3"/>
      <c r="E168" s="3"/>
      <c r="F168" s="3"/>
      <c r="G168" s="3"/>
      <c r="H168" s="3"/>
      <c r="I168" s="3"/>
      <c r="J168" s="3"/>
    </row>
    <row r="169" spans="1:10" x14ac:dyDescent="0.2">
      <c r="A169" s="9"/>
      <c r="B169" s="3"/>
      <c r="C169" s="3"/>
      <c r="D169" s="3"/>
      <c r="E169" s="3"/>
      <c r="F169" s="3"/>
      <c r="G169" s="3"/>
      <c r="H169" s="3"/>
      <c r="I169" s="3"/>
      <c r="J169" s="3"/>
    </row>
    <row r="170" spans="1:10" x14ac:dyDescent="0.2">
      <c r="A170" s="9"/>
      <c r="B170" s="3"/>
      <c r="C170" s="3"/>
      <c r="D170" s="3"/>
      <c r="E170" s="3"/>
      <c r="F170" s="3"/>
      <c r="G170" s="3"/>
      <c r="H170" s="3"/>
      <c r="I170" s="3"/>
      <c r="J170" s="3"/>
    </row>
    <row r="171" spans="1:10" x14ac:dyDescent="0.2">
      <c r="A171" s="9"/>
      <c r="B171" s="3"/>
      <c r="C171" s="3"/>
      <c r="D171" s="3"/>
      <c r="E171" s="3"/>
      <c r="F171" s="3"/>
      <c r="G171" s="3"/>
      <c r="H171" s="3"/>
      <c r="I171" s="3"/>
      <c r="J171" s="3"/>
    </row>
    <row r="172" spans="1:10" x14ac:dyDescent="0.2">
      <c r="A172" s="9"/>
      <c r="B172" s="3"/>
      <c r="C172" s="3"/>
      <c r="D172" s="3"/>
      <c r="E172" s="3"/>
      <c r="F172" s="3"/>
      <c r="G172" s="3"/>
      <c r="H172" s="3"/>
      <c r="I172" s="3"/>
      <c r="J172" s="3"/>
    </row>
    <row r="173" spans="1:10" x14ac:dyDescent="0.2">
      <c r="A173" s="9"/>
      <c r="B173" s="3"/>
      <c r="C173" s="3"/>
      <c r="D173" s="3"/>
      <c r="E173" s="3"/>
      <c r="F173" s="3"/>
      <c r="G173" s="3"/>
      <c r="H173" s="3"/>
      <c r="I173" s="3"/>
      <c r="J173" s="3"/>
    </row>
    <row r="174" spans="1:10" x14ac:dyDescent="0.2">
      <c r="A174" s="9"/>
      <c r="B174" s="3"/>
      <c r="C174" s="3"/>
      <c r="D174" s="3"/>
      <c r="E174" s="3"/>
      <c r="F174" s="3"/>
      <c r="G174" s="3"/>
      <c r="H174" s="3"/>
      <c r="I174" s="3"/>
      <c r="J174" s="3"/>
    </row>
    <row r="175" spans="1:10" x14ac:dyDescent="0.2">
      <c r="A175" s="9"/>
      <c r="B175" s="3"/>
      <c r="C175" s="3"/>
      <c r="D175" s="3"/>
      <c r="E175" s="3"/>
      <c r="F175" s="3"/>
      <c r="G175" s="3"/>
      <c r="H175" s="3"/>
      <c r="I175" s="3"/>
      <c r="J175" s="3"/>
    </row>
    <row r="176" spans="1:10" x14ac:dyDescent="0.2">
      <c r="A176" s="9"/>
      <c r="B176" s="3"/>
      <c r="C176" s="3"/>
      <c r="D176" s="3"/>
      <c r="E176" s="3"/>
      <c r="F176" s="3"/>
      <c r="G176" s="3"/>
      <c r="H176" s="3"/>
      <c r="I176" s="3"/>
      <c r="J176" s="3"/>
    </row>
    <row r="177" spans="1:10" x14ac:dyDescent="0.2">
      <c r="A177" s="9"/>
      <c r="B177" s="3"/>
      <c r="C177" s="3"/>
      <c r="D177" s="3"/>
      <c r="E177" s="3"/>
      <c r="F177" s="3"/>
      <c r="G177" s="3"/>
      <c r="H177" s="3"/>
      <c r="I177" s="3"/>
      <c r="J177" s="3"/>
    </row>
    <row r="178" spans="1:10" x14ac:dyDescent="0.2">
      <c r="A178" s="9"/>
      <c r="B178" s="3"/>
      <c r="C178" s="3"/>
      <c r="D178" s="3"/>
      <c r="E178" s="3"/>
      <c r="F178" s="3"/>
      <c r="G178" s="3"/>
      <c r="H178" s="3"/>
      <c r="I178" s="3"/>
      <c r="J178" s="3"/>
    </row>
    <row r="179" spans="1:10" x14ac:dyDescent="0.2">
      <c r="A179" s="9"/>
      <c r="B179" s="3"/>
      <c r="C179" s="3"/>
      <c r="D179" s="3"/>
      <c r="E179" s="3"/>
      <c r="F179" s="3"/>
      <c r="G179" s="3"/>
      <c r="H179" s="3"/>
      <c r="I179" s="3"/>
      <c r="J179" s="3"/>
    </row>
    <row r="180" spans="1:10" x14ac:dyDescent="0.2">
      <c r="A180" s="9"/>
      <c r="B180" s="3"/>
      <c r="C180" s="3"/>
      <c r="D180" s="3"/>
      <c r="E180" s="3"/>
      <c r="F180" s="3"/>
      <c r="G180" s="3"/>
      <c r="H180" s="3"/>
      <c r="I180" s="3"/>
      <c r="J180" s="3"/>
    </row>
    <row r="181" spans="1:10" x14ac:dyDescent="0.2">
      <c r="A181" s="9"/>
      <c r="B181" s="3"/>
      <c r="C181" s="3"/>
      <c r="D181" s="3"/>
      <c r="E181" s="3"/>
      <c r="F181" s="3"/>
      <c r="G181" s="3"/>
      <c r="H181" s="3"/>
      <c r="I181" s="3"/>
      <c r="J181" s="3"/>
    </row>
    <row r="182" spans="1:10" x14ac:dyDescent="0.2">
      <c r="A182" s="9"/>
      <c r="B182" s="3"/>
      <c r="C182" s="3"/>
      <c r="D182" s="3"/>
      <c r="E182" s="3"/>
      <c r="F182" s="3"/>
      <c r="G182" s="3"/>
      <c r="H182" s="3"/>
      <c r="I182" s="3"/>
      <c r="J182" s="3"/>
    </row>
    <row r="183" spans="1:10" x14ac:dyDescent="0.2">
      <c r="A183" s="9"/>
      <c r="B183" s="3"/>
      <c r="C183" s="3"/>
      <c r="D183" s="3"/>
      <c r="E183" s="3"/>
      <c r="F183" s="3"/>
      <c r="G183" s="3"/>
      <c r="H183" s="3"/>
      <c r="I183" s="3"/>
      <c r="J183" s="3"/>
    </row>
    <row r="184" spans="1:10" x14ac:dyDescent="0.2">
      <c r="A184" s="9"/>
      <c r="B184" s="3"/>
      <c r="C184" s="3"/>
      <c r="D184" s="3"/>
      <c r="E184" s="3"/>
      <c r="F184" s="3"/>
      <c r="G184" s="3"/>
      <c r="H184" s="3"/>
      <c r="I184" s="3"/>
      <c r="J184" s="3"/>
    </row>
    <row r="185" spans="1:10" x14ac:dyDescent="0.2">
      <c r="A185" s="9"/>
      <c r="B185" s="3"/>
      <c r="C185" s="3"/>
      <c r="D185" s="3"/>
      <c r="E185" s="3"/>
      <c r="F185" s="3"/>
      <c r="G185" s="3"/>
      <c r="H185" s="3"/>
      <c r="I185" s="3"/>
      <c r="J185" s="3"/>
    </row>
    <row r="186" spans="1:10" x14ac:dyDescent="0.2">
      <c r="A186" s="9"/>
      <c r="B186" s="3"/>
      <c r="C186" s="3"/>
      <c r="D186" s="3"/>
      <c r="E186" s="3"/>
      <c r="F186" s="3"/>
      <c r="G186" s="3"/>
      <c r="H186" s="3"/>
      <c r="I186" s="3"/>
      <c r="J186" s="3"/>
    </row>
    <row r="187" spans="1:10" x14ac:dyDescent="0.2">
      <c r="A187" s="9"/>
      <c r="B187" s="3"/>
      <c r="C187" s="3"/>
      <c r="D187" s="3"/>
      <c r="E187" s="3"/>
      <c r="F187" s="3"/>
      <c r="G187" s="3"/>
      <c r="H187" s="3"/>
      <c r="I187" s="3"/>
      <c r="J187" s="3"/>
    </row>
    <row r="188" spans="1:10" x14ac:dyDescent="0.2">
      <c r="A188" s="9"/>
      <c r="B188" s="3"/>
      <c r="C188" s="3"/>
      <c r="D188" s="3"/>
      <c r="E188" s="3"/>
      <c r="F188" s="3"/>
      <c r="G188" s="3"/>
      <c r="H188" s="3"/>
      <c r="I188" s="3"/>
      <c r="J188" s="3"/>
    </row>
    <row r="189" spans="1:10" x14ac:dyDescent="0.2">
      <c r="A189" s="9"/>
      <c r="B189" s="3"/>
      <c r="C189" s="3"/>
      <c r="D189" s="3"/>
      <c r="E189" s="3"/>
      <c r="F189" s="3"/>
      <c r="G189" s="3"/>
      <c r="H189" s="3"/>
      <c r="I189" s="3"/>
      <c r="J189" s="3"/>
    </row>
    <row r="190" spans="1:10" x14ac:dyDescent="0.2">
      <c r="A190" s="9"/>
      <c r="B190" s="3"/>
      <c r="C190" s="3"/>
      <c r="D190" s="3"/>
      <c r="E190" s="3"/>
      <c r="F190" s="3"/>
      <c r="G190" s="3"/>
      <c r="H190" s="3"/>
      <c r="I190" s="3"/>
      <c r="J190" s="3"/>
    </row>
    <row r="191" spans="1:10" x14ac:dyDescent="0.2">
      <c r="A191" s="9"/>
      <c r="B191" s="3"/>
      <c r="C191" s="3"/>
      <c r="D191" s="3"/>
      <c r="E191" s="3"/>
      <c r="F191" s="3"/>
      <c r="G191" s="3"/>
      <c r="H191" s="3"/>
      <c r="I191" s="3"/>
      <c r="J191" s="3"/>
    </row>
    <row r="192" spans="1:10" x14ac:dyDescent="0.2">
      <c r="A192" s="9"/>
      <c r="B192" s="3"/>
      <c r="C192" s="3"/>
      <c r="D192" s="3"/>
      <c r="E192" s="3"/>
      <c r="F192" s="3"/>
      <c r="G192" s="3"/>
      <c r="H192" s="3"/>
      <c r="I192" s="3"/>
      <c r="J192" s="3"/>
    </row>
    <row r="193" spans="1:10" x14ac:dyDescent="0.2">
      <c r="A193" s="9"/>
      <c r="B193" s="3"/>
      <c r="C193" s="3"/>
      <c r="D193" s="3"/>
      <c r="E193" s="3"/>
      <c r="F193" s="3"/>
      <c r="G193" s="3"/>
      <c r="H193" s="3"/>
      <c r="I193" s="3"/>
      <c r="J193" s="3"/>
    </row>
    <row r="194" spans="1:10" x14ac:dyDescent="0.2">
      <c r="A194" s="9"/>
      <c r="B194" s="3"/>
      <c r="C194" s="3"/>
      <c r="D194" s="3"/>
      <c r="E194" s="3"/>
      <c r="F194" s="3"/>
      <c r="G194" s="3"/>
      <c r="H194" s="3"/>
      <c r="I194" s="3"/>
      <c r="J194" s="3"/>
    </row>
    <row r="195" spans="1:10" x14ac:dyDescent="0.2">
      <c r="A195" s="9"/>
      <c r="B195" s="3"/>
      <c r="C195" s="3"/>
      <c r="D195" s="3"/>
      <c r="E195" s="3"/>
      <c r="F195" s="3"/>
      <c r="G195" s="3"/>
      <c r="H195" s="3"/>
      <c r="I195" s="3"/>
      <c r="J195" s="3"/>
    </row>
    <row r="196" spans="1:10" x14ac:dyDescent="0.2">
      <c r="A196" s="9"/>
      <c r="B196" s="3"/>
      <c r="C196" s="3"/>
      <c r="D196" s="3"/>
      <c r="E196" s="3"/>
      <c r="F196" s="3"/>
      <c r="G196" s="3"/>
      <c r="H196" s="3"/>
      <c r="I196" s="3"/>
      <c r="J196" s="3"/>
    </row>
    <row r="197" spans="1:10" x14ac:dyDescent="0.2">
      <c r="A197" s="9"/>
      <c r="B197" s="3"/>
      <c r="C197" s="3"/>
      <c r="D197" s="3"/>
      <c r="E197" s="3"/>
      <c r="F197" s="3"/>
      <c r="G197" s="3"/>
      <c r="H197" s="3"/>
      <c r="I197" s="3"/>
      <c r="J197" s="3"/>
    </row>
    <row r="198" spans="1:10" x14ac:dyDescent="0.2">
      <c r="A198" s="9"/>
      <c r="B198" s="3"/>
      <c r="C198" s="3"/>
      <c r="D198" s="3"/>
      <c r="E198" s="3"/>
      <c r="F198" s="3"/>
      <c r="G198" s="3"/>
      <c r="H198" s="3"/>
      <c r="I198" s="3"/>
      <c r="J198" s="3"/>
    </row>
    <row r="199" spans="1:10" x14ac:dyDescent="0.2">
      <c r="A199" s="9"/>
      <c r="B199" s="3"/>
      <c r="C199" s="3"/>
      <c r="D199" s="3"/>
      <c r="E199" s="3"/>
      <c r="F199" s="3"/>
      <c r="G199" s="3"/>
      <c r="H199" s="3"/>
      <c r="I199" s="3"/>
      <c r="J199" s="3"/>
    </row>
    <row r="200" spans="1:10" x14ac:dyDescent="0.2">
      <c r="A200" s="9"/>
      <c r="B200" s="3"/>
      <c r="C200" s="3"/>
      <c r="D200" s="3"/>
      <c r="E200" s="3"/>
      <c r="F200" s="3"/>
      <c r="G200" s="3"/>
      <c r="H200" s="3"/>
      <c r="I200" s="3"/>
      <c r="J200" s="3"/>
    </row>
    <row r="201" spans="1:10" x14ac:dyDescent="0.2">
      <c r="A201" s="9"/>
      <c r="B201" s="3"/>
      <c r="C201" s="3"/>
      <c r="D201" s="3"/>
      <c r="E201" s="3"/>
      <c r="F201" s="3"/>
      <c r="G201" s="3"/>
      <c r="H201" s="3"/>
      <c r="I201" s="3"/>
      <c r="J201" s="3"/>
    </row>
    <row r="202" spans="1:10" x14ac:dyDescent="0.2">
      <c r="A202" s="9"/>
      <c r="B202" s="3"/>
      <c r="C202" s="3"/>
      <c r="D202" s="3"/>
      <c r="E202" s="3"/>
      <c r="F202" s="3"/>
      <c r="G202" s="3"/>
      <c r="H202" s="3"/>
      <c r="I202" s="3"/>
      <c r="J202" s="3"/>
    </row>
    <row r="203" spans="1:10" x14ac:dyDescent="0.2">
      <c r="A203" s="9"/>
      <c r="B203" s="3"/>
      <c r="C203" s="3"/>
      <c r="D203" s="3"/>
      <c r="E203" s="3"/>
      <c r="F203" s="3"/>
      <c r="G203" s="3"/>
      <c r="H203" s="3"/>
      <c r="I203" s="3"/>
      <c r="J203" s="3"/>
    </row>
    <row r="204" spans="1:10" x14ac:dyDescent="0.2">
      <c r="A204" s="9"/>
      <c r="B204" s="3"/>
      <c r="C204" s="3"/>
      <c r="D204" s="3"/>
      <c r="E204" s="3"/>
      <c r="F204" s="3"/>
      <c r="G204" s="3"/>
      <c r="H204" s="3"/>
      <c r="I204" s="3"/>
      <c r="J204" s="3"/>
    </row>
    <row r="205" spans="1:10" x14ac:dyDescent="0.2">
      <c r="A205" s="9"/>
      <c r="B205" s="3"/>
      <c r="C205" s="3"/>
      <c r="D205" s="3"/>
      <c r="E205" s="3"/>
      <c r="F205" s="3"/>
      <c r="G205" s="3"/>
      <c r="H205" s="3"/>
      <c r="I205" s="3"/>
      <c r="J205" s="3"/>
    </row>
    <row r="206" spans="1:10" x14ac:dyDescent="0.2">
      <c r="A206" s="9"/>
      <c r="B206" s="3"/>
      <c r="C206" s="3"/>
      <c r="D206" s="3"/>
      <c r="E206" s="3"/>
      <c r="F206" s="3"/>
      <c r="G206" s="3"/>
      <c r="H206" s="3"/>
      <c r="I206" s="3"/>
      <c r="J206" s="3"/>
    </row>
    <row r="207" spans="1:10" x14ac:dyDescent="0.2">
      <c r="A207" s="9"/>
      <c r="B207" s="3"/>
      <c r="C207" s="3"/>
      <c r="D207" s="3"/>
      <c r="E207" s="3"/>
      <c r="F207" s="3"/>
      <c r="G207" s="3"/>
      <c r="H207" s="3"/>
      <c r="I207" s="3"/>
      <c r="J207" s="3"/>
    </row>
    <row r="208" spans="1:10" x14ac:dyDescent="0.2">
      <c r="A208" s="9"/>
      <c r="B208" s="3"/>
      <c r="C208" s="3"/>
      <c r="D208" s="3"/>
      <c r="E208" s="3"/>
      <c r="F208" s="3"/>
      <c r="G208" s="3"/>
      <c r="H208" s="3"/>
      <c r="I208" s="3"/>
      <c r="J208" s="3"/>
    </row>
    <row r="209" spans="1:10" x14ac:dyDescent="0.2">
      <c r="A209" s="9"/>
      <c r="B209" s="3"/>
      <c r="C209" s="3"/>
      <c r="D209" s="3"/>
      <c r="E209" s="3"/>
      <c r="F209" s="3"/>
      <c r="G209" s="3"/>
      <c r="H209" s="3"/>
      <c r="I209" s="3"/>
      <c r="J209" s="3"/>
    </row>
    <row r="210" spans="1:10" x14ac:dyDescent="0.2">
      <c r="A210" s="9"/>
      <c r="B210" s="3"/>
      <c r="C210" s="3"/>
      <c r="D210" s="3"/>
      <c r="E210" s="3"/>
      <c r="F210" s="3"/>
      <c r="G210" s="3"/>
      <c r="H210" s="3"/>
      <c r="I210" s="3"/>
      <c r="J210" s="3"/>
    </row>
    <row r="211" spans="1:10" x14ac:dyDescent="0.2">
      <c r="A211" s="9"/>
      <c r="B211" s="3"/>
      <c r="C211" s="3"/>
      <c r="D211" s="3"/>
      <c r="E211" s="3"/>
      <c r="F211" s="3"/>
      <c r="G211" s="3"/>
      <c r="H211" s="3"/>
      <c r="I211" s="3"/>
      <c r="J211" s="3"/>
    </row>
    <row r="212" spans="1:10" x14ac:dyDescent="0.2">
      <c r="A212" s="9"/>
      <c r="B212" s="3"/>
      <c r="C212" s="3"/>
      <c r="D212" s="3"/>
      <c r="E212" s="3"/>
      <c r="F212" s="3"/>
      <c r="G212" s="3"/>
      <c r="H212" s="3"/>
      <c r="I212" s="3"/>
      <c r="J212" s="3"/>
    </row>
    <row r="213" spans="1:10" x14ac:dyDescent="0.2">
      <c r="A213" s="9"/>
      <c r="B213" s="3"/>
      <c r="C213" s="3"/>
      <c r="D213" s="3"/>
      <c r="E213" s="3"/>
      <c r="F213" s="3"/>
      <c r="G213" s="3"/>
      <c r="H213" s="3"/>
      <c r="I213" s="3"/>
      <c r="J213" s="3"/>
    </row>
    <row r="214" spans="1:10" x14ac:dyDescent="0.2">
      <c r="A214" s="9"/>
      <c r="B214" s="3"/>
      <c r="C214" s="3"/>
      <c r="D214" s="3"/>
      <c r="E214" s="3"/>
      <c r="F214" s="3"/>
      <c r="G214" s="3"/>
      <c r="H214" s="3"/>
      <c r="I214" s="3"/>
      <c r="J214" s="3"/>
    </row>
    <row r="215" spans="1:10" x14ac:dyDescent="0.2">
      <c r="A215" s="9"/>
      <c r="B215" s="3"/>
      <c r="C215" s="3"/>
      <c r="D215" s="3"/>
      <c r="E215" s="3"/>
      <c r="F215" s="3"/>
      <c r="G215" s="3"/>
      <c r="H215" s="3"/>
      <c r="I215" s="3"/>
      <c r="J215" s="3"/>
    </row>
    <row r="216" spans="1:10" x14ac:dyDescent="0.2">
      <c r="A216" s="9"/>
      <c r="B216" s="3"/>
      <c r="C216" s="3"/>
      <c r="D216" s="3"/>
      <c r="E216" s="3"/>
      <c r="F216" s="3"/>
      <c r="G216" s="3"/>
      <c r="H216" s="3"/>
      <c r="I216" s="3"/>
      <c r="J216" s="3"/>
    </row>
    <row r="217" spans="1:10" x14ac:dyDescent="0.2">
      <c r="A217" s="9"/>
      <c r="B217" s="3"/>
      <c r="C217" s="3"/>
      <c r="D217" s="3"/>
      <c r="E217" s="3"/>
      <c r="F217" s="3"/>
      <c r="G217" s="3"/>
      <c r="H217" s="3"/>
      <c r="I217" s="3"/>
      <c r="J217" s="3"/>
    </row>
    <row r="218" spans="1:10" x14ac:dyDescent="0.2">
      <c r="A218" s="9"/>
      <c r="B218" s="3"/>
      <c r="C218" s="3"/>
      <c r="D218" s="3"/>
      <c r="E218" s="3"/>
      <c r="F218" s="3"/>
      <c r="G218" s="3"/>
      <c r="H218" s="3"/>
      <c r="I218" s="3"/>
      <c r="J218" s="3"/>
    </row>
    <row r="219" spans="1:10" x14ac:dyDescent="0.2">
      <c r="A219" s="9"/>
      <c r="B219" s="3"/>
      <c r="C219" s="3"/>
      <c r="D219" s="3"/>
      <c r="E219" s="3"/>
      <c r="F219" s="3"/>
      <c r="G219" s="3"/>
      <c r="H219" s="3"/>
      <c r="I219" s="3"/>
      <c r="J219" s="3"/>
    </row>
    <row r="220" spans="1:10" x14ac:dyDescent="0.2">
      <c r="A220" s="9"/>
      <c r="B220" s="3"/>
      <c r="C220" s="3"/>
      <c r="D220" s="3"/>
      <c r="E220" s="3"/>
      <c r="F220" s="3"/>
      <c r="G220" s="3"/>
      <c r="H220" s="3"/>
      <c r="I220" s="3"/>
      <c r="J220" s="3"/>
    </row>
    <row r="221" spans="1:10" x14ac:dyDescent="0.2">
      <c r="A221" s="9"/>
      <c r="B221" s="3"/>
      <c r="C221" s="3"/>
      <c r="D221" s="3"/>
      <c r="E221" s="3"/>
      <c r="F221" s="3"/>
      <c r="G221" s="3"/>
      <c r="H221" s="3"/>
      <c r="I221" s="3"/>
      <c r="J221" s="3"/>
    </row>
    <row r="222" spans="1:10" x14ac:dyDescent="0.2">
      <c r="A222" s="9"/>
      <c r="B222" s="3"/>
      <c r="C222" s="3"/>
      <c r="D222" s="3"/>
      <c r="E222" s="3"/>
      <c r="F222" s="3"/>
      <c r="G222" s="3"/>
      <c r="H222" s="3"/>
      <c r="I222" s="3"/>
      <c r="J222" s="3"/>
    </row>
    <row r="223" spans="1:10" x14ac:dyDescent="0.2">
      <c r="A223" s="9"/>
      <c r="B223" s="3"/>
      <c r="C223" s="3"/>
      <c r="D223" s="3"/>
      <c r="E223" s="3"/>
      <c r="F223" s="3"/>
      <c r="G223" s="3"/>
      <c r="H223" s="3"/>
      <c r="I223" s="3"/>
      <c r="J223" s="3"/>
    </row>
    <row r="224" spans="1:10" x14ac:dyDescent="0.2">
      <c r="A224" s="9"/>
      <c r="B224" s="3"/>
      <c r="C224" s="3"/>
      <c r="D224" s="3"/>
      <c r="E224" s="3"/>
      <c r="F224" s="3"/>
      <c r="G224" s="3"/>
      <c r="H224" s="3"/>
      <c r="I224" s="3"/>
      <c r="J224" s="3"/>
    </row>
    <row r="225" spans="1:10" x14ac:dyDescent="0.2">
      <c r="A225" s="9"/>
      <c r="B225" s="3"/>
      <c r="C225" s="3"/>
      <c r="D225" s="3"/>
      <c r="E225" s="3"/>
      <c r="F225" s="3"/>
      <c r="G225" s="3"/>
      <c r="H225" s="3"/>
      <c r="I225" s="3"/>
      <c r="J225" s="3"/>
    </row>
    <row r="226" spans="1:10" x14ac:dyDescent="0.2">
      <c r="A226" s="9"/>
      <c r="B226" s="3"/>
      <c r="C226" s="3"/>
      <c r="D226" s="3"/>
      <c r="E226" s="3"/>
      <c r="F226" s="3"/>
      <c r="G226" s="3"/>
      <c r="H226" s="3"/>
      <c r="I226" s="3"/>
      <c r="J226" s="3"/>
    </row>
    <row r="227" spans="1:10" x14ac:dyDescent="0.2">
      <c r="A227" s="9"/>
      <c r="B227" s="3"/>
      <c r="C227" s="3"/>
      <c r="D227" s="3"/>
      <c r="E227" s="3"/>
      <c r="F227" s="3"/>
      <c r="G227" s="3"/>
      <c r="H227" s="3"/>
      <c r="I227" s="3"/>
      <c r="J227" s="3"/>
    </row>
    <row r="228" spans="1:10" x14ac:dyDescent="0.2">
      <c r="A228" s="9"/>
      <c r="B228" s="3"/>
      <c r="C228" s="3"/>
      <c r="D228" s="3"/>
      <c r="E228" s="3"/>
      <c r="F228" s="3"/>
      <c r="G228" s="3"/>
      <c r="H228" s="3"/>
      <c r="I228" s="3"/>
      <c r="J228" s="3"/>
    </row>
    <row r="229" spans="1:10" x14ac:dyDescent="0.2">
      <c r="A229" s="9"/>
      <c r="B229" s="3"/>
      <c r="C229" s="3"/>
      <c r="D229" s="3"/>
      <c r="E229" s="3"/>
      <c r="F229" s="3"/>
      <c r="G229" s="3"/>
      <c r="H229" s="3"/>
      <c r="I229" s="3"/>
      <c r="J229" s="3"/>
    </row>
    <row r="230" spans="1:10" x14ac:dyDescent="0.2">
      <c r="A230" s="9"/>
      <c r="B230" s="3"/>
      <c r="C230" s="3"/>
      <c r="D230" s="3"/>
      <c r="E230" s="3"/>
      <c r="F230" s="3"/>
      <c r="G230" s="3"/>
      <c r="H230" s="3"/>
      <c r="I230" s="3"/>
      <c r="J230" s="3"/>
    </row>
    <row r="231" spans="1:10" x14ac:dyDescent="0.2">
      <c r="A231" s="9"/>
      <c r="B231" s="3"/>
      <c r="C231" s="3"/>
      <c r="D231" s="3"/>
      <c r="E231" s="3"/>
      <c r="F231" s="3"/>
      <c r="G231" s="3"/>
      <c r="H231" s="3"/>
      <c r="I231" s="3"/>
      <c r="J231" s="3"/>
    </row>
    <row r="232" spans="1:10" x14ac:dyDescent="0.2">
      <c r="A232" s="9"/>
      <c r="B232" s="3"/>
      <c r="C232" s="3"/>
      <c r="D232" s="3"/>
      <c r="E232" s="3"/>
      <c r="F232" s="3"/>
      <c r="G232" s="3"/>
      <c r="H232" s="3"/>
      <c r="I232" s="3"/>
      <c r="J232" s="3"/>
    </row>
    <row r="233" spans="1:10" x14ac:dyDescent="0.2">
      <c r="A233" s="9"/>
      <c r="B233" s="3"/>
      <c r="C233" s="3"/>
      <c r="D233" s="3"/>
      <c r="E233" s="3"/>
      <c r="F233" s="3"/>
      <c r="G233" s="3"/>
      <c r="H233" s="3"/>
      <c r="I233" s="3"/>
      <c r="J233" s="3"/>
    </row>
    <row r="234" spans="1:10" x14ac:dyDescent="0.2">
      <c r="A234" s="9"/>
      <c r="B234" s="3"/>
      <c r="C234" s="3"/>
      <c r="D234" s="3"/>
      <c r="E234" s="3"/>
      <c r="F234" s="3"/>
      <c r="G234" s="3"/>
      <c r="H234" s="3"/>
      <c r="I234" s="3"/>
      <c r="J234" s="3"/>
    </row>
    <row r="235" spans="1:10" x14ac:dyDescent="0.2">
      <c r="A235" s="9"/>
      <c r="B235" s="3"/>
      <c r="C235" s="3"/>
      <c r="D235" s="3"/>
      <c r="E235" s="3"/>
      <c r="F235" s="3"/>
      <c r="G235" s="3"/>
      <c r="H235" s="3"/>
      <c r="I235" s="3"/>
      <c r="J235" s="3"/>
    </row>
    <row r="236" spans="1:10" x14ac:dyDescent="0.2">
      <c r="A236" s="9"/>
      <c r="B236" s="3"/>
      <c r="C236" s="3"/>
      <c r="D236" s="3"/>
      <c r="E236" s="3"/>
      <c r="F236" s="3"/>
      <c r="G236" s="3"/>
      <c r="H236" s="3"/>
      <c r="I236" s="3"/>
      <c r="J236" s="3"/>
    </row>
    <row r="237" spans="1:10" x14ac:dyDescent="0.2">
      <c r="B237" s="3"/>
      <c r="C237" s="3"/>
      <c r="D237" s="3"/>
      <c r="E237" s="3"/>
      <c r="F237" s="3"/>
      <c r="G237" s="3"/>
      <c r="H237" s="3"/>
      <c r="I237" s="3"/>
      <c r="J237" s="3"/>
    </row>
    <row r="238" spans="1:10" x14ac:dyDescent="0.2">
      <c r="B238" s="3"/>
      <c r="C238" s="3"/>
      <c r="D238" s="3"/>
      <c r="E238" s="3"/>
      <c r="F238" s="3"/>
      <c r="G238" s="3"/>
      <c r="H238" s="3"/>
      <c r="I238" s="3"/>
      <c r="J238" s="3"/>
    </row>
    <row r="239" spans="1:10" x14ac:dyDescent="0.2">
      <c r="B239" s="3"/>
      <c r="C239" s="3"/>
      <c r="D239" s="3"/>
      <c r="E239" s="3"/>
      <c r="F239" s="3"/>
      <c r="G239" s="3"/>
      <c r="H239" s="3"/>
      <c r="I239" s="3"/>
      <c r="J239" s="3"/>
    </row>
    <row r="240" spans="1:10" x14ac:dyDescent="0.2">
      <c r="B240" s="3"/>
      <c r="C240" s="3"/>
      <c r="D240" s="3"/>
      <c r="E240" s="3"/>
      <c r="F240" s="3"/>
      <c r="G240" s="3"/>
      <c r="H240" s="3"/>
      <c r="I240" s="3"/>
      <c r="J240" s="3"/>
    </row>
    <row r="241" spans="2:10" x14ac:dyDescent="0.2">
      <c r="B241" s="3"/>
      <c r="C241" s="3"/>
      <c r="D241" s="3"/>
      <c r="E241" s="3"/>
      <c r="F241" s="3"/>
      <c r="G241" s="3"/>
      <c r="H241" s="3"/>
      <c r="I241" s="3"/>
      <c r="J241" s="3"/>
    </row>
    <row r="242" spans="2:10" x14ac:dyDescent="0.2">
      <c r="B242" s="3"/>
      <c r="C242" s="3"/>
      <c r="D242" s="3"/>
      <c r="E242" s="3"/>
      <c r="F242" s="3"/>
      <c r="G242" s="3"/>
      <c r="H242" s="3"/>
      <c r="I242" s="3"/>
      <c r="J242" s="3"/>
    </row>
    <row r="243" spans="2:10" x14ac:dyDescent="0.2">
      <c r="B243" s="3"/>
      <c r="C243" s="3"/>
      <c r="D243" s="3"/>
      <c r="E243" s="3"/>
      <c r="F243" s="3"/>
      <c r="G243" s="3"/>
      <c r="H243" s="3"/>
      <c r="I243" s="3"/>
      <c r="J243" s="3"/>
    </row>
    <row r="244" spans="2:10" x14ac:dyDescent="0.2">
      <c r="B244" s="3"/>
      <c r="C244" s="3"/>
      <c r="D244" s="3"/>
      <c r="E244" s="3"/>
      <c r="F244" s="3"/>
      <c r="G244" s="3"/>
      <c r="H244" s="3"/>
      <c r="I244" s="3"/>
      <c r="J244" s="3"/>
    </row>
    <row r="245" spans="2:10" x14ac:dyDescent="0.2">
      <c r="B245" s="3"/>
      <c r="C245" s="3"/>
      <c r="D245" s="3"/>
      <c r="E245" s="3"/>
      <c r="F245" s="3"/>
      <c r="G245" s="3"/>
      <c r="H245" s="3"/>
      <c r="I245" s="3"/>
      <c r="J245" s="3"/>
    </row>
    <row r="246" spans="2:10" x14ac:dyDescent="0.2">
      <c r="B246" s="3"/>
      <c r="C246" s="3"/>
      <c r="D246" s="3"/>
      <c r="E246" s="3"/>
      <c r="F246" s="3"/>
      <c r="G246" s="3"/>
      <c r="H246" s="3"/>
      <c r="I246" s="3"/>
      <c r="J246" s="3"/>
    </row>
    <row r="247" spans="2:10" x14ac:dyDescent="0.2">
      <c r="B247" s="3"/>
      <c r="C247" s="3"/>
      <c r="D247" s="3"/>
      <c r="E247" s="3"/>
      <c r="F247" s="3"/>
      <c r="G247" s="3"/>
      <c r="H247" s="3"/>
      <c r="I247" s="3"/>
      <c r="J247" s="3"/>
    </row>
    <row r="248" spans="2:10" x14ac:dyDescent="0.2">
      <c r="B248" s="3"/>
      <c r="C248" s="3"/>
      <c r="D248" s="3"/>
      <c r="E248" s="3"/>
      <c r="F248" s="3"/>
      <c r="G248" s="3"/>
      <c r="H248" s="3"/>
      <c r="I248" s="3"/>
      <c r="J248" s="3"/>
    </row>
    <row r="249" spans="2:10" x14ac:dyDescent="0.2">
      <c r="B249" s="3"/>
      <c r="C249" s="3"/>
      <c r="D249" s="3"/>
      <c r="E249" s="3"/>
      <c r="F249" s="3"/>
      <c r="G249" s="3"/>
      <c r="H249" s="3"/>
      <c r="I249" s="3"/>
      <c r="J249" s="3"/>
    </row>
    <row r="250" spans="2:10" x14ac:dyDescent="0.2">
      <c r="B250" s="3"/>
      <c r="C250" s="3"/>
      <c r="D250" s="3"/>
      <c r="E250" s="3"/>
      <c r="F250" s="3"/>
      <c r="G250" s="3"/>
      <c r="H250" s="3"/>
      <c r="I250" s="3"/>
      <c r="J250" s="3"/>
    </row>
    <row r="251" spans="2:10" x14ac:dyDescent="0.2">
      <c r="B251" s="3"/>
      <c r="C251" s="3"/>
      <c r="D251" s="3"/>
      <c r="E251" s="3"/>
      <c r="F251" s="3"/>
      <c r="G251" s="3"/>
      <c r="H251" s="3"/>
      <c r="I251" s="3"/>
      <c r="J251" s="3"/>
    </row>
    <row r="252" spans="2:10" x14ac:dyDescent="0.2">
      <c r="B252" s="3"/>
      <c r="C252" s="3"/>
      <c r="D252" s="3"/>
      <c r="E252" s="3"/>
      <c r="F252" s="3"/>
      <c r="G252" s="3"/>
      <c r="H252" s="3"/>
      <c r="I252" s="3"/>
      <c r="J252" s="3"/>
    </row>
    <row r="253" spans="2:10" x14ac:dyDescent="0.2">
      <c r="B253" s="3"/>
      <c r="C253" s="3"/>
      <c r="D253" s="3"/>
      <c r="E253" s="3"/>
      <c r="F253" s="3"/>
      <c r="G253" s="3"/>
      <c r="H253" s="3"/>
      <c r="I253" s="3"/>
      <c r="J253" s="3"/>
    </row>
    <row r="254" spans="2:10" x14ac:dyDescent="0.2">
      <c r="B254" s="3"/>
      <c r="C254" s="3"/>
      <c r="D254" s="3"/>
      <c r="E254" s="3"/>
      <c r="F254" s="3"/>
      <c r="G254" s="3"/>
      <c r="H254" s="3"/>
      <c r="I254" s="3"/>
      <c r="J254" s="3"/>
    </row>
    <row r="255" spans="2:10" x14ac:dyDescent="0.2">
      <c r="B255" s="3"/>
      <c r="C255" s="3"/>
      <c r="D255" s="3"/>
      <c r="E255" s="3"/>
      <c r="F255" s="3"/>
      <c r="G255" s="3"/>
      <c r="H255" s="3"/>
      <c r="I255" s="3"/>
      <c r="J255" s="3"/>
    </row>
    <row r="256" spans="2:10" x14ac:dyDescent="0.2">
      <c r="B256" s="3"/>
      <c r="C256" s="3"/>
      <c r="D256" s="3"/>
      <c r="E256" s="3"/>
      <c r="F256" s="3"/>
      <c r="G256" s="3"/>
      <c r="H256" s="3"/>
      <c r="I256" s="3"/>
      <c r="J256" s="3"/>
    </row>
    <row r="257" spans="2:10" x14ac:dyDescent="0.2">
      <c r="B257" s="3"/>
      <c r="C257" s="3"/>
      <c r="D257" s="3"/>
      <c r="E257" s="3"/>
      <c r="F257" s="3"/>
      <c r="G257" s="3"/>
      <c r="H257" s="3"/>
      <c r="I257" s="3"/>
      <c r="J257" s="3"/>
    </row>
    <row r="258" spans="2:10" x14ac:dyDescent="0.2">
      <c r="B258" s="3"/>
      <c r="C258" s="3"/>
      <c r="D258" s="3"/>
      <c r="E258" s="3"/>
      <c r="F258" s="3"/>
      <c r="G258" s="3"/>
      <c r="H258" s="3"/>
      <c r="I258" s="3"/>
      <c r="J258" s="3"/>
    </row>
    <row r="259" spans="2:10" x14ac:dyDescent="0.2">
      <c r="B259" s="3"/>
      <c r="C259" s="3"/>
      <c r="D259" s="3"/>
      <c r="E259" s="3"/>
      <c r="F259" s="3"/>
      <c r="G259" s="3"/>
      <c r="H259" s="3"/>
      <c r="I259" s="3"/>
      <c r="J259" s="3"/>
    </row>
    <row r="260" spans="2:10" x14ac:dyDescent="0.2">
      <c r="B260" s="3"/>
      <c r="C260" s="3"/>
      <c r="D260" s="3"/>
      <c r="E260" s="3"/>
      <c r="F260" s="3"/>
      <c r="G260" s="3"/>
      <c r="H260" s="3"/>
      <c r="I260" s="3"/>
      <c r="J260" s="3"/>
    </row>
    <row r="261" spans="2:10" x14ac:dyDescent="0.2">
      <c r="B261" s="3"/>
      <c r="C261" s="3"/>
      <c r="D261" s="3"/>
      <c r="E261" s="3"/>
      <c r="F261" s="3"/>
      <c r="G261" s="3"/>
      <c r="H261" s="3"/>
      <c r="I261" s="3"/>
      <c r="J261" s="3"/>
    </row>
    <row r="262" spans="2:10" x14ac:dyDescent="0.2">
      <c r="B262" s="3"/>
      <c r="C262" s="3"/>
      <c r="D262" s="3"/>
      <c r="E262" s="3"/>
      <c r="F262" s="3"/>
      <c r="G262" s="3"/>
      <c r="H262" s="3"/>
      <c r="I262" s="3"/>
      <c r="J262" s="3"/>
    </row>
    <row r="263" spans="2:10" x14ac:dyDescent="0.2">
      <c r="B263" s="3"/>
      <c r="C263" s="3"/>
      <c r="D263" s="3"/>
      <c r="E263" s="3"/>
      <c r="F263" s="3"/>
      <c r="G263" s="3"/>
      <c r="H263" s="3"/>
      <c r="I263" s="3"/>
      <c r="J263" s="3"/>
    </row>
    <row r="264" spans="2:10" x14ac:dyDescent="0.2">
      <c r="B264" s="3"/>
      <c r="C264" s="3"/>
      <c r="D264" s="3"/>
      <c r="E264" s="3"/>
      <c r="F264" s="3"/>
      <c r="G264" s="3"/>
      <c r="H264" s="3"/>
      <c r="I264" s="3"/>
      <c r="J264" s="3"/>
    </row>
    <row r="265" spans="2:10" x14ac:dyDescent="0.2">
      <c r="B265" s="3"/>
      <c r="C265" s="3"/>
      <c r="D265" s="3"/>
      <c r="E265" s="3"/>
      <c r="F265" s="3"/>
      <c r="G265" s="3"/>
      <c r="H265" s="3"/>
      <c r="I265" s="3"/>
      <c r="J265" s="3"/>
    </row>
    <row r="266" spans="2:10" x14ac:dyDescent="0.2">
      <c r="B266" s="3"/>
      <c r="C266" s="3"/>
      <c r="D266" s="3"/>
      <c r="E266" s="3"/>
      <c r="F266" s="3"/>
      <c r="G266" s="3"/>
      <c r="H266" s="3"/>
      <c r="I266" s="3"/>
      <c r="J266" s="3"/>
    </row>
    <row r="267" spans="2:10" x14ac:dyDescent="0.2">
      <c r="B267" s="3"/>
      <c r="C267" s="3"/>
      <c r="D267" s="3"/>
      <c r="E267" s="3"/>
      <c r="F267" s="3"/>
      <c r="G267" s="3"/>
      <c r="H267" s="3"/>
      <c r="I267" s="3"/>
      <c r="J267" s="3"/>
    </row>
    <row r="268" spans="2:10" x14ac:dyDescent="0.2">
      <c r="B268" s="3"/>
      <c r="C268" s="3"/>
      <c r="D268" s="3"/>
      <c r="E268" s="3"/>
      <c r="F268" s="3"/>
      <c r="G268" s="3"/>
      <c r="H268" s="3"/>
      <c r="I268" s="3"/>
      <c r="J268" s="3"/>
    </row>
    <row r="269" spans="2:10" x14ac:dyDescent="0.2">
      <c r="B269" s="3"/>
      <c r="C269" s="3"/>
      <c r="D269" s="3"/>
      <c r="E269" s="3"/>
      <c r="F269" s="3"/>
      <c r="G269" s="3"/>
      <c r="H269" s="3"/>
      <c r="I269" s="3"/>
      <c r="J269" s="3"/>
    </row>
    <row r="270" spans="2:10" x14ac:dyDescent="0.2">
      <c r="B270" s="3"/>
      <c r="C270" s="3"/>
      <c r="D270" s="3"/>
      <c r="E270" s="3"/>
      <c r="F270" s="3"/>
      <c r="G270" s="3"/>
      <c r="H270" s="3"/>
      <c r="I270" s="3"/>
      <c r="J270" s="3"/>
    </row>
    <row r="271" spans="2:10" x14ac:dyDescent="0.2">
      <c r="B271" s="3"/>
      <c r="C271" s="3"/>
      <c r="D271" s="3"/>
      <c r="E271" s="3"/>
      <c r="F271" s="3"/>
      <c r="G271" s="3"/>
      <c r="H271" s="3"/>
      <c r="I271" s="3"/>
      <c r="J271" s="3"/>
    </row>
    <row r="272" spans="2:10" x14ac:dyDescent="0.2">
      <c r="B272" s="3"/>
      <c r="C272" s="3"/>
      <c r="D272" s="3"/>
      <c r="E272" s="3"/>
      <c r="F272" s="3"/>
      <c r="G272" s="3"/>
      <c r="H272" s="3"/>
      <c r="I272" s="3"/>
      <c r="J272" s="3"/>
    </row>
    <row r="273" spans="2:10" x14ac:dyDescent="0.2">
      <c r="B273" s="3"/>
      <c r="C273" s="3"/>
      <c r="D273" s="3"/>
      <c r="E273" s="3"/>
      <c r="F273" s="3"/>
      <c r="G273" s="3"/>
      <c r="H273" s="3"/>
      <c r="I273" s="3"/>
      <c r="J273" s="3"/>
    </row>
    <row r="274" spans="2:10" x14ac:dyDescent="0.2">
      <c r="B274" s="3"/>
      <c r="C274" s="3"/>
      <c r="D274" s="3"/>
      <c r="E274" s="3"/>
      <c r="F274" s="3"/>
      <c r="G274" s="3"/>
      <c r="H274" s="3"/>
      <c r="I274" s="3"/>
      <c r="J274" s="3"/>
    </row>
    <row r="275" spans="2:10" x14ac:dyDescent="0.2">
      <c r="B275" s="3"/>
      <c r="C275" s="3"/>
      <c r="D275" s="3"/>
      <c r="E275" s="3"/>
      <c r="F275" s="3"/>
      <c r="G275" s="3"/>
      <c r="H275" s="3"/>
      <c r="I275" s="3"/>
      <c r="J275" s="3"/>
    </row>
    <row r="276" spans="2:10" x14ac:dyDescent="0.2">
      <c r="B276" s="3"/>
      <c r="C276" s="3"/>
      <c r="D276" s="3"/>
      <c r="E276" s="3"/>
      <c r="F276" s="3"/>
      <c r="G276" s="3"/>
      <c r="H276" s="3"/>
      <c r="I276" s="3"/>
      <c r="J276" s="3"/>
    </row>
    <row r="277" spans="2:10" x14ac:dyDescent="0.2">
      <c r="B277" s="3"/>
      <c r="C277" s="3"/>
      <c r="D277" s="3"/>
      <c r="E277" s="3"/>
      <c r="F277" s="3"/>
      <c r="G277" s="3"/>
      <c r="H277" s="3"/>
      <c r="I277" s="3"/>
      <c r="J277" s="3"/>
    </row>
    <row r="278" spans="2:10" x14ac:dyDescent="0.2">
      <c r="B278" s="3"/>
      <c r="C278" s="3"/>
      <c r="D278" s="3"/>
      <c r="E278" s="3"/>
      <c r="F278" s="3"/>
      <c r="G278" s="3"/>
      <c r="H278" s="3"/>
      <c r="I278" s="3"/>
      <c r="J278" s="3"/>
    </row>
    <row r="279" spans="2:10" x14ac:dyDescent="0.2">
      <c r="B279" s="3"/>
      <c r="C279" s="3"/>
      <c r="D279" s="3"/>
      <c r="E279" s="3"/>
      <c r="F279" s="3"/>
      <c r="G279" s="3"/>
      <c r="H279" s="3"/>
      <c r="I279" s="3"/>
      <c r="J279" s="3"/>
    </row>
    <row r="280" spans="2:10" x14ac:dyDescent="0.2">
      <c r="B280" s="3"/>
      <c r="C280" s="3"/>
      <c r="D280" s="3"/>
      <c r="E280" s="3"/>
      <c r="F280" s="3"/>
      <c r="G280" s="3"/>
      <c r="H280" s="3"/>
      <c r="I280" s="3"/>
      <c r="J280" s="3"/>
    </row>
    <row r="281" spans="2:10" x14ac:dyDescent="0.2">
      <c r="B281" s="3"/>
      <c r="C281" s="3"/>
      <c r="D281" s="3"/>
      <c r="E281" s="3"/>
      <c r="F281" s="3"/>
      <c r="G281" s="3"/>
      <c r="H281" s="3"/>
      <c r="I281" s="3"/>
      <c r="J281" s="3"/>
    </row>
    <row r="282" spans="2:10" x14ac:dyDescent="0.2">
      <c r="B282" s="3"/>
      <c r="C282" s="3"/>
      <c r="D282" s="3"/>
      <c r="E282" s="3"/>
      <c r="F282" s="3"/>
      <c r="G282" s="3"/>
      <c r="H282" s="3"/>
      <c r="I282" s="3"/>
      <c r="J282" s="3"/>
    </row>
    <row r="283" spans="2:10" x14ac:dyDescent="0.2">
      <c r="B283" s="3"/>
      <c r="C283" s="3"/>
      <c r="D283" s="3"/>
      <c r="E283" s="3"/>
      <c r="F283" s="3"/>
      <c r="G283" s="3"/>
      <c r="H283" s="3"/>
      <c r="I283" s="3"/>
      <c r="J283" s="3"/>
    </row>
    <row r="284" spans="2:10" x14ac:dyDescent="0.2">
      <c r="B284" s="3"/>
      <c r="C284" s="3"/>
      <c r="D284" s="3"/>
      <c r="E284" s="3"/>
      <c r="F284" s="3"/>
      <c r="G284" s="3"/>
      <c r="H284" s="3"/>
      <c r="I284" s="3"/>
      <c r="J284" s="3"/>
    </row>
    <row r="285" spans="2:10" x14ac:dyDescent="0.2">
      <c r="B285" s="3"/>
      <c r="C285" s="3"/>
      <c r="D285" s="3"/>
      <c r="E285" s="3"/>
      <c r="F285" s="3"/>
      <c r="G285" s="3"/>
      <c r="H285" s="3"/>
      <c r="I285" s="3"/>
      <c r="J285" s="3"/>
    </row>
    <row r="286" spans="2:10" x14ac:dyDescent="0.2">
      <c r="B286" s="3"/>
      <c r="C286" s="3"/>
      <c r="D286" s="3"/>
      <c r="E286" s="3"/>
      <c r="F286" s="3"/>
      <c r="G286" s="3"/>
      <c r="H286" s="3"/>
      <c r="I286" s="3"/>
      <c r="J286" s="3"/>
    </row>
    <row r="287" spans="2:10" x14ac:dyDescent="0.2">
      <c r="B287" s="3"/>
      <c r="C287" s="3"/>
      <c r="D287" s="3"/>
      <c r="E287" s="3"/>
      <c r="F287" s="3"/>
      <c r="G287" s="3"/>
      <c r="H287" s="3"/>
      <c r="I287" s="3"/>
      <c r="J287" s="3"/>
    </row>
    <row r="288" spans="2:10" x14ac:dyDescent="0.2">
      <c r="B288" s="3"/>
      <c r="C288" s="3"/>
      <c r="D288" s="3"/>
      <c r="E288" s="3"/>
      <c r="F288" s="3"/>
      <c r="G288" s="3"/>
      <c r="H288" s="3"/>
      <c r="I288" s="3"/>
      <c r="J288" s="3"/>
    </row>
    <row r="289" spans="2:10" x14ac:dyDescent="0.2">
      <c r="B289" s="3"/>
      <c r="C289" s="3"/>
      <c r="D289" s="3"/>
      <c r="E289" s="3"/>
      <c r="F289" s="3"/>
      <c r="G289" s="3"/>
      <c r="H289" s="3"/>
      <c r="I289" s="3"/>
      <c r="J289" s="3"/>
    </row>
    <row r="290" spans="2:10" x14ac:dyDescent="0.2">
      <c r="B290" s="3"/>
      <c r="C290" s="3"/>
      <c r="D290" s="3"/>
      <c r="E290" s="3"/>
      <c r="F290" s="3"/>
      <c r="G290" s="3"/>
      <c r="H290" s="3"/>
      <c r="I290" s="3"/>
      <c r="J290" s="3"/>
    </row>
    <row r="291" spans="2:10" x14ac:dyDescent="0.2">
      <c r="B291" s="3"/>
      <c r="C291" s="3"/>
      <c r="D291" s="3"/>
      <c r="E291" s="3"/>
      <c r="F291" s="3"/>
      <c r="G291" s="3"/>
      <c r="H291" s="3"/>
      <c r="I291" s="3"/>
      <c r="J291" s="3"/>
    </row>
    <row r="292" spans="2:10" x14ac:dyDescent="0.2">
      <c r="B292" s="3"/>
      <c r="C292" s="3"/>
      <c r="D292" s="3"/>
      <c r="E292" s="3"/>
      <c r="F292" s="3"/>
      <c r="G292" s="3"/>
      <c r="H292" s="3"/>
      <c r="I292" s="3"/>
      <c r="J292" s="3"/>
    </row>
    <row r="293" spans="2:10" x14ac:dyDescent="0.2">
      <c r="B293" s="3"/>
      <c r="C293" s="3"/>
      <c r="D293" s="3"/>
      <c r="E293" s="3"/>
      <c r="F293" s="3"/>
      <c r="G293" s="3"/>
      <c r="H293" s="3"/>
      <c r="I293" s="3"/>
      <c r="J293" s="3"/>
    </row>
    <row r="294" spans="2:10" x14ac:dyDescent="0.2">
      <c r="B294" s="3"/>
      <c r="C294" s="3"/>
      <c r="D294" s="3"/>
      <c r="E294" s="3"/>
      <c r="F294" s="3"/>
      <c r="G294" s="3"/>
      <c r="H294" s="3"/>
      <c r="I294" s="3"/>
      <c r="J294" s="3"/>
    </row>
    <row r="295" spans="2:10" x14ac:dyDescent="0.2">
      <c r="B295" s="3"/>
      <c r="C295" s="3"/>
      <c r="D295" s="3"/>
      <c r="E295" s="3"/>
      <c r="F295" s="3"/>
      <c r="G295" s="3"/>
      <c r="H295" s="3"/>
      <c r="I295" s="3"/>
      <c r="J295" s="3"/>
    </row>
    <row r="296" spans="2:10" x14ac:dyDescent="0.2">
      <c r="B296" s="3"/>
      <c r="C296" s="3"/>
      <c r="D296" s="3"/>
      <c r="E296" s="3"/>
      <c r="F296" s="3"/>
      <c r="G296" s="3"/>
      <c r="H296" s="3"/>
      <c r="I296" s="3"/>
      <c r="J296" s="3"/>
    </row>
    <row r="297" spans="2:10" x14ac:dyDescent="0.2">
      <c r="B297" s="3"/>
      <c r="C297" s="3"/>
      <c r="D297" s="3"/>
      <c r="E297" s="3"/>
      <c r="F297" s="3"/>
      <c r="G297" s="3"/>
      <c r="H297" s="3"/>
      <c r="I297" s="3"/>
      <c r="J297" s="3"/>
    </row>
    <row r="298" spans="2:10" x14ac:dyDescent="0.2">
      <c r="B298" s="3"/>
      <c r="C298" s="3"/>
      <c r="D298" s="3"/>
      <c r="E298" s="3"/>
      <c r="F298" s="3"/>
      <c r="G298" s="3"/>
      <c r="H298" s="3"/>
      <c r="I298" s="3"/>
      <c r="J298" s="3"/>
    </row>
    <row r="299" spans="2:10" x14ac:dyDescent="0.2">
      <c r="B299" s="3"/>
      <c r="C299" s="3"/>
      <c r="D299" s="3"/>
      <c r="E299" s="3"/>
      <c r="F299" s="3"/>
      <c r="G299" s="3"/>
      <c r="H299" s="3"/>
      <c r="I299" s="3"/>
      <c r="J299" s="3"/>
    </row>
    <row r="300" spans="2:10" x14ac:dyDescent="0.2">
      <c r="B300" s="3"/>
      <c r="C300" s="3"/>
      <c r="D300" s="3"/>
      <c r="E300" s="3"/>
      <c r="F300" s="3"/>
      <c r="G300" s="3"/>
      <c r="H300" s="3"/>
      <c r="I300" s="3"/>
      <c r="J300" s="3"/>
    </row>
    <row r="301" spans="2:10" x14ac:dyDescent="0.2">
      <c r="B301" s="3"/>
      <c r="C301" s="3"/>
      <c r="D301" s="3"/>
      <c r="E301" s="3"/>
      <c r="F301" s="3"/>
      <c r="G301" s="3"/>
      <c r="H301" s="3"/>
      <c r="I301" s="3"/>
      <c r="J301" s="3"/>
    </row>
    <row r="302" spans="2:10" x14ac:dyDescent="0.2">
      <c r="B302" s="3"/>
      <c r="C302" s="3"/>
      <c r="D302" s="3"/>
      <c r="E302" s="3"/>
      <c r="F302" s="3"/>
      <c r="G302" s="3"/>
      <c r="H302" s="3"/>
      <c r="I302" s="3"/>
      <c r="J302" s="3"/>
    </row>
    <row r="303" spans="2:10" x14ac:dyDescent="0.2">
      <c r="B303" s="3"/>
      <c r="C303" s="3"/>
      <c r="D303" s="3"/>
      <c r="E303" s="3"/>
      <c r="F303" s="3"/>
      <c r="G303" s="3"/>
      <c r="H303" s="3"/>
      <c r="I303" s="3"/>
      <c r="J303" s="3"/>
    </row>
    <row r="304" spans="2:10" x14ac:dyDescent="0.2">
      <c r="B304" s="3"/>
      <c r="C304" s="3"/>
      <c r="D304" s="3"/>
      <c r="E304" s="3"/>
      <c r="F304" s="3"/>
      <c r="G304" s="3"/>
      <c r="H304" s="3"/>
      <c r="I304" s="3"/>
      <c r="J304" s="3"/>
    </row>
    <row r="305" spans="2:10" x14ac:dyDescent="0.2">
      <c r="B305" s="3"/>
      <c r="C305" s="3"/>
      <c r="D305" s="3"/>
      <c r="E305" s="3"/>
      <c r="F305" s="3"/>
      <c r="G305" s="3"/>
      <c r="H305" s="3"/>
      <c r="I305" s="3"/>
      <c r="J305" s="3"/>
    </row>
    <row r="306" spans="2:10" x14ac:dyDescent="0.2">
      <c r="B306" s="3"/>
      <c r="C306" s="3"/>
      <c r="D306" s="3"/>
      <c r="E306" s="3"/>
      <c r="F306" s="3"/>
      <c r="G306" s="3"/>
      <c r="H306" s="3"/>
      <c r="I306" s="3"/>
      <c r="J306" s="3"/>
    </row>
    <row r="307" spans="2:10" x14ac:dyDescent="0.2">
      <c r="B307" s="3"/>
      <c r="C307" s="3"/>
      <c r="D307" s="3"/>
      <c r="E307" s="3"/>
      <c r="F307" s="3"/>
      <c r="G307" s="3"/>
      <c r="H307" s="3"/>
      <c r="I307" s="3"/>
      <c r="J307" s="3"/>
    </row>
    <row r="308" spans="2:10" x14ac:dyDescent="0.2">
      <c r="B308" s="3"/>
      <c r="C308" s="3"/>
      <c r="D308" s="3"/>
      <c r="E308" s="3"/>
      <c r="F308" s="3"/>
      <c r="G308" s="3"/>
      <c r="H308" s="3"/>
      <c r="I308" s="3"/>
      <c r="J308" s="3"/>
    </row>
    <row r="309" spans="2:10" x14ac:dyDescent="0.2">
      <c r="B309" s="3"/>
      <c r="C309" s="3"/>
      <c r="D309" s="3"/>
      <c r="E309" s="3"/>
      <c r="F309" s="3"/>
      <c r="G309" s="3"/>
      <c r="H309" s="3"/>
      <c r="I309" s="3"/>
      <c r="J309" s="3"/>
    </row>
    <row r="310" spans="2:10" x14ac:dyDescent="0.2">
      <c r="B310" s="3"/>
      <c r="C310" s="3"/>
      <c r="D310" s="3"/>
      <c r="E310" s="3"/>
      <c r="F310" s="3"/>
      <c r="G310" s="3"/>
      <c r="H310" s="3"/>
      <c r="I310" s="3"/>
      <c r="J310" s="3"/>
    </row>
    <row r="311" spans="2:10" x14ac:dyDescent="0.2">
      <c r="B311" s="3"/>
      <c r="C311" s="3"/>
      <c r="D311" s="3"/>
      <c r="E311" s="3"/>
      <c r="F311" s="3"/>
      <c r="G311" s="3"/>
      <c r="H311" s="3"/>
      <c r="I311" s="3"/>
      <c r="J311" s="3"/>
    </row>
    <row r="312" spans="2:10" x14ac:dyDescent="0.2">
      <c r="B312" s="3"/>
      <c r="C312" s="3"/>
      <c r="D312" s="3"/>
      <c r="E312" s="3"/>
      <c r="F312" s="3"/>
      <c r="G312" s="3"/>
      <c r="H312" s="3"/>
      <c r="I312" s="3"/>
      <c r="J312" s="3"/>
    </row>
    <row r="313" spans="2:10" x14ac:dyDescent="0.2">
      <c r="B313" s="3"/>
      <c r="C313" s="3"/>
      <c r="D313" s="3"/>
      <c r="E313" s="3"/>
      <c r="F313" s="3"/>
      <c r="G313" s="3"/>
      <c r="H313" s="3"/>
      <c r="I313" s="3"/>
      <c r="J313" s="3"/>
    </row>
    <row r="314" spans="2:10" x14ac:dyDescent="0.2">
      <c r="B314" s="3"/>
      <c r="C314" s="3"/>
      <c r="D314" s="3"/>
      <c r="E314" s="3"/>
      <c r="F314" s="3"/>
      <c r="G314" s="3"/>
      <c r="H314" s="3"/>
      <c r="I314" s="3"/>
      <c r="J314" s="3"/>
    </row>
    <row r="315" spans="2:10" x14ac:dyDescent="0.2">
      <c r="B315" s="3"/>
      <c r="C315" s="3"/>
      <c r="D315" s="3"/>
      <c r="E315" s="3"/>
      <c r="F315" s="3"/>
      <c r="G315" s="3"/>
      <c r="H315" s="3"/>
      <c r="I315" s="3"/>
      <c r="J315" s="3"/>
    </row>
    <row r="316" spans="2:10" x14ac:dyDescent="0.2">
      <c r="B316" s="3"/>
      <c r="C316" s="3"/>
      <c r="D316" s="3"/>
      <c r="E316" s="3"/>
      <c r="F316" s="3"/>
      <c r="G316" s="3"/>
      <c r="H316" s="3"/>
      <c r="I316" s="3"/>
      <c r="J316" s="3"/>
    </row>
    <row r="317" spans="2:10" x14ac:dyDescent="0.2">
      <c r="B317" s="3"/>
      <c r="C317" s="3"/>
      <c r="D317" s="3"/>
      <c r="E317" s="3"/>
      <c r="F317" s="3"/>
      <c r="G317" s="3"/>
      <c r="H317" s="3"/>
      <c r="I317" s="3"/>
      <c r="J317" s="3"/>
    </row>
    <row r="318" spans="2:10" x14ac:dyDescent="0.2">
      <c r="B318" s="3"/>
      <c r="C318" s="3"/>
      <c r="D318" s="3"/>
      <c r="E318" s="3"/>
      <c r="F318" s="3"/>
      <c r="G318" s="3"/>
      <c r="H318" s="3"/>
      <c r="I318" s="3"/>
      <c r="J318" s="3"/>
    </row>
    <row r="319" spans="2:10" x14ac:dyDescent="0.2">
      <c r="B319" s="3"/>
      <c r="C319" s="3"/>
      <c r="D319" s="3"/>
      <c r="E319" s="3"/>
      <c r="F319" s="3"/>
      <c r="G319" s="3"/>
      <c r="H319" s="3"/>
      <c r="I319" s="3"/>
      <c r="J319" s="3"/>
    </row>
    <row r="320" spans="2:10" x14ac:dyDescent="0.2">
      <c r="B320" s="3"/>
      <c r="C320" s="3"/>
      <c r="D320" s="3"/>
      <c r="E320" s="3"/>
      <c r="F320" s="3"/>
      <c r="G320" s="3"/>
      <c r="H320" s="3"/>
      <c r="I320" s="3"/>
      <c r="J320" s="3"/>
    </row>
    <row r="321" spans="2:10" x14ac:dyDescent="0.2">
      <c r="B321" s="3"/>
      <c r="C321" s="3"/>
      <c r="D321" s="3"/>
      <c r="E321" s="3"/>
      <c r="F321" s="3"/>
      <c r="G321" s="3"/>
      <c r="H321" s="3"/>
      <c r="I321" s="3"/>
      <c r="J321" s="3"/>
    </row>
    <row r="322" spans="2:10" x14ac:dyDescent="0.2">
      <c r="B322" s="3"/>
      <c r="C322" s="3"/>
      <c r="D322" s="3"/>
      <c r="E322" s="3"/>
      <c r="F322" s="3"/>
      <c r="G322" s="3"/>
      <c r="H322" s="3"/>
      <c r="I322" s="3"/>
      <c r="J322" s="3"/>
    </row>
    <row r="323" spans="2:10" x14ac:dyDescent="0.2">
      <c r="B323" s="3"/>
      <c r="C323" s="3"/>
      <c r="D323" s="3"/>
      <c r="E323" s="3"/>
      <c r="F323" s="3"/>
      <c r="G323" s="3"/>
      <c r="H323" s="3"/>
      <c r="I323" s="3"/>
      <c r="J323" s="3"/>
    </row>
    <row r="324" spans="2:10" x14ac:dyDescent="0.2">
      <c r="B324" s="3"/>
      <c r="C324" s="3"/>
      <c r="D324" s="3"/>
      <c r="E324" s="3"/>
      <c r="F324" s="3"/>
      <c r="G324" s="3"/>
      <c r="H324" s="3"/>
      <c r="I324" s="3"/>
      <c r="J324" s="3"/>
    </row>
    <row r="325" spans="2:10" x14ac:dyDescent="0.2">
      <c r="B325" s="3"/>
      <c r="C325" s="3"/>
      <c r="D325" s="3"/>
      <c r="E325" s="3"/>
      <c r="F325" s="3"/>
      <c r="G325" s="3"/>
      <c r="H325" s="3"/>
      <c r="I325" s="3"/>
      <c r="J325" s="3"/>
    </row>
    <row r="326" spans="2:10" x14ac:dyDescent="0.2">
      <c r="B326" s="3"/>
      <c r="C326" s="3"/>
      <c r="D326" s="3"/>
      <c r="E326" s="3"/>
      <c r="F326" s="3"/>
      <c r="G326" s="3"/>
      <c r="H326" s="3"/>
      <c r="I326" s="3"/>
      <c r="J326" s="3"/>
    </row>
    <row r="327" spans="2:10" x14ac:dyDescent="0.2">
      <c r="B327" s="3"/>
      <c r="C327" s="3"/>
      <c r="D327" s="3"/>
      <c r="E327" s="3"/>
      <c r="F327" s="3"/>
      <c r="G327" s="3"/>
      <c r="H327" s="3"/>
      <c r="I327" s="3"/>
      <c r="J327" s="3"/>
    </row>
    <row r="328" spans="2:10" x14ac:dyDescent="0.2">
      <c r="B328" s="3"/>
      <c r="C328" s="3"/>
      <c r="D328" s="3"/>
      <c r="E328" s="3"/>
      <c r="F328" s="3"/>
      <c r="G328" s="3"/>
      <c r="H328" s="3"/>
      <c r="I328" s="3"/>
      <c r="J328" s="3"/>
    </row>
    <row r="329" spans="2:10" x14ac:dyDescent="0.2">
      <c r="B329" s="3"/>
      <c r="C329" s="3"/>
      <c r="D329" s="3"/>
      <c r="E329" s="3"/>
      <c r="F329" s="3"/>
      <c r="G329" s="3"/>
      <c r="H329" s="3"/>
      <c r="I329" s="3"/>
      <c r="J329" s="3"/>
    </row>
    <row r="330" spans="2:10" x14ac:dyDescent="0.2">
      <c r="B330" s="3"/>
      <c r="C330" s="3"/>
      <c r="D330" s="3"/>
      <c r="E330" s="3"/>
      <c r="F330" s="3"/>
      <c r="G330" s="3"/>
      <c r="H330" s="3"/>
      <c r="I330" s="3"/>
      <c r="J330" s="3"/>
    </row>
    <row r="331" spans="2:10" x14ac:dyDescent="0.2">
      <c r="B331" s="3"/>
      <c r="C331" s="3"/>
      <c r="D331" s="3"/>
      <c r="E331" s="3"/>
      <c r="F331" s="3"/>
      <c r="G331" s="3"/>
      <c r="H331" s="3"/>
      <c r="I331" s="3"/>
      <c r="J331" s="3"/>
    </row>
    <row r="332" spans="2:10" x14ac:dyDescent="0.2">
      <c r="B332" s="3"/>
      <c r="C332" s="3"/>
      <c r="D332" s="3"/>
      <c r="E332" s="3"/>
      <c r="F332" s="3"/>
      <c r="G332" s="3"/>
      <c r="H332" s="3"/>
      <c r="I332" s="3"/>
      <c r="J332" s="3"/>
    </row>
    <row r="333" spans="2:10" x14ac:dyDescent="0.2">
      <c r="B333" s="3"/>
      <c r="C333" s="3"/>
      <c r="D333" s="3"/>
      <c r="E333" s="3"/>
      <c r="F333" s="3"/>
      <c r="G333" s="3"/>
      <c r="H333" s="3"/>
      <c r="I333" s="3"/>
      <c r="J333" s="3"/>
    </row>
    <row r="334" spans="2:10" x14ac:dyDescent="0.2">
      <c r="B334" s="3"/>
      <c r="C334" s="3"/>
      <c r="D334" s="3"/>
      <c r="E334" s="3"/>
      <c r="F334" s="3"/>
      <c r="G334" s="3"/>
      <c r="H334" s="3"/>
      <c r="I334" s="3"/>
      <c r="J334" s="3"/>
    </row>
    <row r="335" spans="2:10" x14ac:dyDescent="0.2">
      <c r="B335" s="3"/>
      <c r="C335" s="3"/>
      <c r="D335" s="3"/>
      <c r="E335" s="3"/>
      <c r="F335" s="3"/>
      <c r="G335" s="3"/>
      <c r="H335" s="3"/>
      <c r="I335" s="3"/>
      <c r="J335" s="3"/>
    </row>
    <row r="336" spans="2:10" x14ac:dyDescent="0.2">
      <c r="B336" s="3"/>
      <c r="C336" s="3"/>
      <c r="D336" s="3"/>
      <c r="E336" s="3"/>
      <c r="F336" s="3"/>
      <c r="G336" s="3"/>
      <c r="H336" s="3"/>
      <c r="I336" s="3"/>
      <c r="J336" s="3"/>
    </row>
  </sheetData>
  <customSheetViews>
    <customSheetView guid="{A7CAF2C5-39F9-42DB-8D54-87F1C45428C1}" showPageBreaks="1" printArea="1" topLeftCell="A49">
      <selection activeCell="A67" sqref="A67"/>
      <pageMargins left="0.64" right="0.42" top="0.75" bottom="0.75" header="0.3" footer="0.3"/>
      <pageSetup paperSize="5" orientation="portrait" r:id="rId1"/>
    </customSheetView>
    <customSheetView guid="{D5D9EAF4-7BA9-49E3-BE1A-B3C48A27549A}" showPageBreaks="1" printArea="1">
      <selection activeCell="M54" sqref="M54"/>
      <pageMargins left="0.64" right="0.42" top="0.75" bottom="0.75" header="0.3" footer="0.3"/>
      <pageSetup paperSize="5" orientation="portrait" r:id="rId2"/>
    </customSheetView>
    <customSheetView guid="{E6060216-00C8-46FF-98E3-81B4F8C2F5D4}" topLeftCell="A28">
      <selection activeCell="C47" sqref="C47"/>
      <pageMargins left="0.64" right="0.42" top="0.75" bottom="0.75" header="0.3" footer="0.3"/>
      <pageSetup paperSize="9" orientation="portrait" r:id="rId3"/>
    </customSheetView>
    <customSheetView guid="{DFD43025-E9E3-4843-AC2B-F650B990DBED}" topLeftCell="A28">
      <selection activeCell="C47" sqref="C47"/>
      <pageMargins left="0.64" right="0.42" top="0.75" bottom="0.75" header="0.3" footer="0.3"/>
      <pageSetup paperSize="9" orientation="portrait" r:id="rId4"/>
    </customSheetView>
    <customSheetView guid="{7E99A118-CF9C-4DA4-93C3-66837DF09715}">
      <selection activeCell="M54" sqref="M54"/>
      <pageMargins left="0.64" right="0.42" top="0.75" bottom="0.75" header="0.3" footer="0.3"/>
      <pageSetup paperSize="5" orientation="portrait" r:id="rId5"/>
    </customSheetView>
    <customSheetView guid="{F84C4122-9287-413C-B343-7D23815E91BD}" topLeftCell="A28">
      <selection activeCell="C47" sqref="C47"/>
      <pageMargins left="0.64" right="0.42" top="0.75" bottom="0.75" header="0.3" footer="0.3"/>
      <pageSetup paperSize="9" orientation="portrait" r:id="rId6"/>
    </customSheetView>
    <customSheetView guid="{7D0DA75E-CE30-4207-8E0D-B057D58B8072}" showPageBreaks="1" printArea="1">
      <pane xSplit="1" ySplit="6" topLeftCell="B7" activePane="bottomRight" state="frozen"/>
      <selection pane="bottomRight" activeCell="D43" sqref="D43"/>
      <pageMargins left="0.64" right="0.42" top="0.75" bottom="0.75" header="0.3" footer="0.3"/>
      <pageSetup paperSize="5" orientation="portrait" r:id="rId7"/>
    </customSheetView>
    <customSheetView guid="{CF5A155D-0946-463C-A625-7E288FCAB939}" showPageBreaks="1" printArea="1">
      <pane xSplit="1" ySplit="6" topLeftCell="B7" activePane="bottomRight" state="frozen"/>
      <selection pane="bottomRight" activeCell="I47" sqref="I47"/>
      <pageMargins left="0.64" right="0.42" top="0.75" bottom="0.75" header="0.3" footer="0.3"/>
      <pageSetup paperSize="5" orientation="portrait" r:id="rId8"/>
    </customSheetView>
  </customSheetViews>
  <mergeCells count="7">
    <mergeCell ref="A1:J1"/>
    <mergeCell ref="A2:J2"/>
    <mergeCell ref="A3:J3"/>
    <mergeCell ref="A5:A6"/>
    <mergeCell ref="B5:D5"/>
    <mergeCell ref="E5:G5"/>
    <mergeCell ref="H5:J5"/>
  </mergeCells>
  <pageMargins left="0.64" right="0.42" top="0.75" bottom="0.75" header="0.3" footer="0.3"/>
  <pageSetup paperSize="5"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
  <sheetViews>
    <sheetView zoomScaleNormal="100" workbookViewId="0">
      <pane xSplit="1" ySplit="5" topLeftCell="B24" activePane="bottomRight" state="frozen"/>
      <selection pane="topRight" activeCell="B1" sqref="B1"/>
      <selection pane="bottomLeft" activeCell="A6" sqref="A6"/>
      <selection pane="bottomRight" activeCell="B68" sqref="B68"/>
    </sheetView>
  </sheetViews>
  <sheetFormatPr defaultColWidth="9.140625" defaultRowHeight="12.75" x14ac:dyDescent="0.2"/>
  <cols>
    <col min="1" max="1" width="10.5703125" style="2" customWidth="1"/>
    <col min="2" max="2" width="15.7109375" style="2" customWidth="1"/>
    <col min="3" max="3" width="16.85546875" style="2" customWidth="1"/>
    <col min="4" max="5" width="15.7109375" style="2" customWidth="1"/>
    <col min="6" max="6" width="17.28515625" style="2" customWidth="1"/>
    <col min="7" max="7" width="16.28515625" style="2" customWidth="1"/>
    <col min="8" max="16384" width="9.140625" style="2"/>
  </cols>
  <sheetData>
    <row r="1" spans="1:9" x14ac:dyDescent="0.2">
      <c r="A1" s="273" t="s">
        <v>36</v>
      </c>
      <c r="B1" s="273"/>
      <c r="C1" s="273"/>
      <c r="D1" s="273"/>
      <c r="E1" s="273"/>
      <c r="F1" s="273"/>
      <c r="G1" s="273"/>
    </row>
    <row r="2" spans="1:9" x14ac:dyDescent="0.2">
      <c r="A2" s="283" t="s">
        <v>159</v>
      </c>
      <c r="B2" s="283"/>
      <c r="C2" s="283"/>
      <c r="D2" s="283"/>
      <c r="E2" s="283"/>
      <c r="F2" s="283"/>
      <c r="G2" s="283"/>
    </row>
    <row r="3" spans="1:9" x14ac:dyDescent="0.2">
      <c r="A3" s="273" t="s">
        <v>2</v>
      </c>
      <c r="B3" s="273"/>
      <c r="C3" s="273"/>
      <c r="D3" s="273"/>
      <c r="E3" s="273"/>
      <c r="F3" s="273"/>
      <c r="G3" s="273"/>
    </row>
    <row r="4" spans="1:9" ht="15" customHeight="1" x14ac:dyDescent="0.2">
      <c r="A4" s="23"/>
      <c r="B4" s="23"/>
      <c r="C4" s="23"/>
      <c r="D4" s="23"/>
      <c r="E4" s="23"/>
      <c r="F4" s="23"/>
      <c r="G4" s="23"/>
    </row>
    <row r="5" spans="1:9" ht="30.75" customHeight="1" x14ac:dyDescent="0.2">
      <c r="A5" s="93" t="s">
        <v>22</v>
      </c>
      <c r="B5" s="93" t="s">
        <v>37</v>
      </c>
      <c r="C5" s="93" t="s">
        <v>47</v>
      </c>
      <c r="D5" s="93" t="s">
        <v>38</v>
      </c>
      <c r="E5" s="93" t="s">
        <v>39</v>
      </c>
      <c r="F5" s="93" t="s">
        <v>144</v>
      </c>
      <c r="G5" s="93" t="s">
        <v>40</v>
      </c>
    </row>
    <row r="6" spans="1:9" ht="12.75" customHeight="1" x14ac:dyDescent="0.2">
      <c r="A6" s="168">
        <v>1955</v>
      </c>
      <c r="B6" s="48">
        <v>112.2</v>
      </c>
      <c r="C6" s="48">
        <v>8.4</v>
      </c>
      <c r="D6" s="99">
        <v>16.8</v>
      </c>
      <c r="E6" s="99">
        <v>22</v>
      </c>
      <c r="F6" s="48">
        <f t="shared" ref="F6:F37" si="0">G6-SUM(B6:E6)</f>
        <v>125.49999999999997</v>
      </c>
      <c r="G6" s="99">
        <v>284.89999999999998</v>
      </c>
      <c r="I6" s="26"/>
    </row>
    <row r="7" spans="1:9" ht="12.75" customHeight="1" x14ac:dyDescent="0.2">
      <c r="A7" s="168">
        <v>1956</v>
      </c>
      <c r="B7" s="48">
        <v>116</v>
      </c>
      <c r="C7" s="48">
        <v>18.600000000000001</v>
      </c>
      <c r="D7" s="99">
        <v>17.5</v>
      </c>
      <c r="E7" s="99">
        <v>24.4</v>
      </c>
      <c r="F7" s="48">
        <f t="shared" si="0"/>
        <v>153.89999999999998</v>
      </c>
      <c r="G7" s="99">
        <v>330.4</v>
      </c>
      <c r="I7" s="26"/>
    </row>
    <row r="8" spans="1:9" ht="12.75" customHeight="1" x14ac:dyDescent="0.2">
      <c r="A8" s="168">
        <v>1957</v>
      </c>
      <c r="B8" s="48">
        <v>128.6</v>
      </c>
      <c r="C8" s="48">
        <v>28.5</v>
      </c>
      <c r="D8" s="99">
        <v>11.9</v>
      </c>
      <c r="E8" s="99">
        <v>27.2</v>
      </c>
      <c r="F8" s="48">
        <f t="shared" si="0"/>
        <v>196.8</v>
      </c>
      <c r="G8" s="99">
        <v>393</v>
      </c>
      <c r="I8" s="26"/>
    </row>
    <row r="9" spans="1:9" ht="12.75" customHeight="1" x14ac:dyDescent="0.2">
      <c r="A9" s="168">
        <v>1958</v>
      </c>
      <c r="B9" s="48">
        <v>110.5</v>
      </c>
      <c r="C9" s="48">
        <v>83.5</v>
      </c>
      <c r="D9" s="99">
        <v>15.4</v>
      </c>
      <c r="E9" s="99">
        <v>30.7</v>
      </c>
      <c r="F9" s="48">
        <f t="shared" si="0"/>
        <v>185.29999999999998</v>
      </c>
      <c r="G9" s="99">
        <v>425.4</v>
      </c>
      <c r="I9" s="26"/>
    </row>
    <row r="10" spans="1:9" ht="12.75" customHeight="1" x14ac:dyDescent="0.2">
      <c r="A10" s="168">
        <v>1959</v>
      </c>
      <c r="B10" s="48">
        <v>143.30000000000001</v>
      </c>
      <c r="C10" s="48">
        <v>67.599999999999994</v>
      </c>
      <c r="D10" s="99">
        <v>23.4</v>
      </c>
      <c r="E10" s="99">
        <v>34.200000000000003</v>
      </c>
      <c r="F10" s="48">
        <f t="shared" si="0"/>
        <v>181</v>
      </c>
      <c r="G10" s="99">
        <v>449.5</v>
      </c>
      <c r="I10" s="26"/>
    </row>
    <row r="11" spans="1:9" ht="12.75" customHeight="1" x14ac:dyDescent="0.2">
      <c r="A11" s="168">
        <v>1960</v>
      </c>
      <c r="B11" s="48">
        <v>152.80000000000001</v>
      </c>
      <c r="C11" s="48">
        <v>96.1</v>
      </c>
      <c r="D11" s="99">
        <v>24.9</v>
      </c>
      <c r="E11" s="99">
        <v>41</v>
      </c>
      <c r="F11" s="48">
        <f t="shared" si="0"/>
        <v>177</v>
      </c>
      <c r="G11" s="99">
        <v>491.8</v>
      </c>
      <c r="I11" s="26"/>
    </row>
    <row r="12" spans="1:9" ht="12.75" customHeight="1" x14ac:dyDescent="0.2">
      <c r="A12" s="168">
        <v>1961</v>
      </c>
      <c r="B12" s="48">
        <v>142.80000000000001</v>
      </c>
      <c r="C12" s="48">
        <v>145.9</v>
      </c>
      <c r="D12" s="99">
        <v>28.2</v>
      </c>
      <c r="E12" s="99">
        <v>50.5</v>
      </c>
      <c r="F12" s="48">
        <f t="shared" si="0"/>
        <v>226.49999999999994</v>
      </c>
      <c r="G12" s="99">
        <v>593.9</v>
      </c>
      <c r="I12" s="26"/>
    </row>
    <row r="13" spans="1:9" ht="12.75" customHeight="1" x14ac:dyDescent="0.2">
      <c r="A13" s="168">
        <v>1962</v>
      </c>
      <c r="B13" s="48">
        <v>137.19999999999999</v>
      </c>
      <c r="C13" s="48">
        <v>144</v>
      </c>
      <c r="D13" s="99">
        <v>29.2</v>
      </c>
      <c r="E13" s="99">
        <v>55.4</v>
      </c>
      <c r="F13" s="48">
        <f t="shared" si="0"/>
        <v>226.90000000000009</v>
      </c>
      <c r="G13" s="99">
        <v>592.70000000000005</v>
      </c>
      <c r="I13" s="26"/>
    </row>
    <row r="14" spans="1:9" ht="12.75" customHeight="1" x14ac:dyDescent="0.2">
      <c r="A14" s="168">
        <v>1963</v>
      </c>
      <c r="B14" s="48">
        <v>145.4</v>
      </c>
      <c r="C14" s="48">
        <v>172.5</v>
      </c>
      <c r="D14" s="99">
        <v>28.3</v>
      </c>
      <c r="E14" s="99">
        <v>52.7</v>
      </c>
      <c r="F14" s="48">
        <f t="shared" si="0"/>
        <v>242.60000000000002</v>
      </c>
      <c r="G14" s="99">
        <v>641.5</v>
      </c>
      <c r="I14" s="26"/>
    </row>
    <row r="15" spans="1:9" ht="12.75" customHeight="1" x14ac:dyDescent="0.2">
      <c r="A15" s="169">
        <v>1964</v>
      </c>
      <c r="B15" s="52">
        <v>151.5</v>
      </c>
      <c r="C15" s="52">
        <v>194.3</v>
      </c>
      <c r="D15" s="51">
        <v>37.200000000000003</v>
      </c>
      <c r="E15" s="51">
        <v>47.2</v>
      </c>
      <c r="F15" s="48">
        <f t="shared" si="0"/>
        <v>269.7</v>
      </c>
      <c r="G15" s="99">
        <v>699.9</v>
      </c>
      <c r="I15" s="26"/>
    </row>
    <row r="16" spans="1:9" ht="12.75" customHeight="1" x14ac:dyDescent="0.2">
      <c r="A16" s="169">
        <v>1965</v>
      </c>
      <c r="B16" s="52">
        <v>113.6</v>
      </c>
      <c r="C16" s="52">
        <v>220</v>
      </c>
      <c r="D16" s="51">
        <v>31.2</v>
      </c>
      <c r="E16" s="51">
        <v>47</v>
      </c>
      <c r="F16" s="48">
        <f t="shared" si="0"/>
        <v>279.49999999999994</v>
      </c>
      <c r="G16" s="99">
        <v>691.3</v>
      </c>
      <c r="I16" s="26"/>
    </row>
    <row r="17" spans="1:9" ht="12.75" customHeight="1" x14ac:dyDescent="0.2">
      <c r="A17" s="169">
        <v>1966</v>
      </c>
      <c r="B17" s="52">
        <v>102.5</v>
      </c>
      <c r="C17" s="52">
        <v>248.5</v>
      </c>
      <c r="D17" s="51">
        <v>30.2</v>
      </c>
      <c r="E17" s="51">
        <v>51.9</v>
      </c>
      <c r="F17" s="48">
        <f t="shared" si="0"/>
        <v>302.8</v>
      </c>
      <c r="G17" s="51">
        <v>735.9</v>
      </c>
      <c r="I17" s="26"/>
    </row>
    <row r="18" spans="1:9" ht="12.75" customHeight="1" x14ac:dyDescent="0.2">
      <c r="A18" s="169">
        <v>1967</v>
      </c>
      <c r="B18" s="52">
        <v>96.6</v>
      </c>
      <c r="C18" s="52">
        <v>294.89999999999998</v>
      </c>
      <c r="D18" s="51">
        <v>33.9</v>
      </c>
      <c r="E18" s="51">
        <v>54</v>
      </c>
      <c r="F18" s="48">
        <f t="shared" si="0"/>
        <v>286.30000000000007</v>
      </c>
      <c r="G18" s="51">
        <v>765.7</v>
      </c>
      <c r="I18" s="26"/>
    </row>
    <row r="19" spans="1:9" ht="12.75" customHeight="1" x14ac:dyDescent="0.2">
      <c r="A19" s="169">
        <v>1968</v>
      </c>
      <c r="B19" s="52">
        <v>99.8</v>
      </c>
      <c r="C19" s="52">
        <v>398.9</v>
      </c>
      <c r="D19" s="51">
        <v>40.700000000000003</v>
      </c>
      <c r="E19" s="51">
        <v>64</v>
      </c>
      <c r="F19" s="48">
        <f t="shared" si="0"/>
        <v>342.20000000000005</v>
      </c>
      <c r="G19" s="51">
        <v>945.6</v>
      </c>
      <c r="I19" s="26"/>
    </row>
    <row r="20" spans="1:9" ht="12.75" customHeight="1" x14ac:dyDescent="0.2">
      <c r="A20" s="169">
        <v>1969</v>
      </c>
      <c r="B20" s="52">
        <v>92.7</v>
      </c>
      <c r="C20" s="52">
        <v>450.3</v>
      </c>
      <c r="D20" s="51">
        <v>28.8</v>
      </c>
      <c r="E20" s="51">
        <v>82.8</v>
      </c>
      <c r="F20" s="48">
        <f t="shared" si="0"/>
        <v>295.70000000000005</v>
      </c>
      <c r="G20" s="51">
        <v>950.3</v>
      </c>
      <c r="I20" s="26"/>
    </row>
    <row r="21" spans="1:9" ht="12.75" customHeight="1" x14ac:dyDescent="0.2">
      <c r="A21" s="169">
        <v>1970</v>
      </c>
      <c r="B21" s="52">
        <v>92.5</v>
      </c>
      <c r="C21" s="52">
        <v>446.8</v>
      </c>
      <c r="D21" s="51">
        <v>13.5</v>
      </c>
      <c r="E21" s="51">
        <v>97.3</v>
      </c>
      <c r="F21" s="48">
        <f t="shared" si="0"/>
        <v>313.20000000000005</v>
      </c>
      <c r="G21" s="51">
        <v>963.3</v>
      </c>
      <c r="I21" s="26"/>
    </row>
    <row r="22" spans="1:9" ht="12.75" customHeight="1" x14ac:dyDescent="0.2">
      <c r="A22" s="169">
        <v>1971</v>
      </c>
      <c r="B22" s="52">
        <v>92.9</v>
      </c>
      <c r="C22" s="52">
        <v>421.8</v>
      </c>
      <c r="D22" s="51">
        <v>14.7</v>
      </c>
      <c r="E22" s="51">
        <v>108</v>
      </c>
      <c r="F22" s="48">
        <f t="shared" si="0"/>
        <v>404.19999999999982</v>
      </c>
      <c r="G22" s="51">
        <v>1041.5999999999999</v>
      </c>
      <c r="I22" s="26"/>
    </row>
    <row r="23" spans="1:9" ht="12.75" customHeight="1" x14ac:dyDescent="0.2">
      <c r="A23" s="169">
        <v>1972</v>
      </c>
      <c r="B23" s="52">
        <v>87</v>
      </c>
      <c r="C23" s="52">
        <v>451.7</v>
      </c>
      <c r="D23" s="51">
        <v>29.5</v>
      </c>
      <c r="E23" s="51">
        <v>121</v>
      </c>
      <c r="F23" s="48">
        <f t="shared" si="0"/>
        <v>382.29999999999995</v>
      </c>
      <c r="G23" s="51">
        <v>1071.5</v>
      </c>
      <c r="I23" s="26"/>
    </row>
    <row r="24" spans="1:9" ht="12.75" customHeight="1" x14ac:dyDescent="0.2">
      <c r="A24" s="169">
        <v>1973</v>
      </c>
      <c r="B24" s="52">
        <v>64.099999999999994</v>
      </c>
      <c r="C24" s="52">
        <v>722.7</v>
      </c>
      <c r="D24" s="51">
        <v>21.8</v>
      </c>
      <c r="E24" s="51">
        <v>150.4</v>
      </c>
      <c r="F24" s="48">
        <f t="shared" si="0"/>
        <v>415.90000000000009</v>
      </c>
      <c r="G24" s="51">
        <v>1374.9</v>
      </c>
      <c r="I24" s="26"/>
    </row>
    <row r="25" spans="1:9" ht="12.75" customHeight="1" x14ac:dyDescent="0.2">
      <c r="A25" s="169">
        <v>1974</v>
      </c>
      <c r="B25" s="52">
        <v>92.5</v>
      </c>
      <c r="C25" s="52">
        <v>2531.1</v>
      </c>
      <c r="D25" s="51">
        <v>98.2</v>
      </c>
      <c r="E25" s="51">
        <v>289</v>
      </c>
      <c r="F25" s="48">
        <f t="shared" si="0"/>
        <v>1155.5000000000005</v>
      </c>
      <c r="G25" s="51">
        <v>4166.3</v>
      </c>
      <c r="I25" s="26"/>
    </row>
    <row r="26" spans="1:9" ht="12.75" customHeight="1" x14ac:dyDescent="0.2">
      <c r="A26" s="169">
        <v>1975</v>
      </c>
      <c r="B26" s="52">
        <v>148.4</v>
      </c>
      <c r="C26" s="52">
        <v>2574.6</v>
      </c>
      <c r="D26" s="51">
        <v>44.9</v>
      </c>
      <c r="E26" s="51">
        <v>346.4</v>
      </c>
      <c r="F26" s="48">
        <f t="shared" si="0"/>
        <v>764.19999999999982</v>
      </c>
      <c r="G26" s="51">
        <v>3878.5</v>
      </c>
      <c r="I26" s="26"/>
    </row>
    <row r="27" spans="1:9" ht="12.75" customHeight="1" x14ac:dyDescent="0.2">
      <c r="A27" s="169">
        <v>1976</v>
      </c>
      <c r="B27" s="52">
        <v>248.9</v>
      </c>
      <c r="C27" s="52">
        <v>3547.1</v>
      </c>
      <c r="D27" s="51">
        <v>41.8</v>
      </c>
      <c r="E27" s="51">
        <v>393.5</v>
      </c>
      <c r="F27" s="48">
        <f t="shared" si="0"/>
        <v>1163.5999999999995</v>
      </c>
      <c r="G27" s="51">
        <v>5394.9</v>
      </c>
      <c r="I27" s="26"/>
    </row>
    <row r="28" spans="1:9" ht="12.75" customHeight="1" x14ac:dyDescent="0.2">
      <c r="A28" s="169">
        <v>1977</v>
      </c>
      <c r="B28" s="52">
        <v>102.7</v>
      </c>
      <c r="C28" s="52">
        <v>3679.6</v>
      </c>
      <c r="D28" s="51">
        <v>60.5</v>
      </c>
      <c r="E28" s="51">
        <v>363.8</v>
      </c>
      <c r="F28" s="48">
        <f t="shared" si="0"/>
        <v>1035.3000000000002</v>
      </c>
      <c r="G28" s="51">
        <v>5241.8999999999996</v>
      </c>
      <c r="I28" s="26"/>
    </row>
    <row r="29" spans="1:9" ht="12.75" customHeight="1" x14ac:dyDescent="0.2">
      <c r="A29" s="169">
        <v>1978</v>
      </c>
      <c r="B29" s="52">
        <v>137.6</v>
      </c>
      <c r="C29" s="52">
        <v>3234.4</v>
      </c>
      <c r="D29" s="51">
        <v>51.8</v>
      </c>
      <c r="E29" s="51">
        <v>356.4</v>
      </c>
      <c r="F29" s="48">
        <f t="shared" si="0"/>
        <v>1122.2999999999997</v>
      </c>
      <c r="G29" s="51">
        <v>4902.5</v>
      </c>
      <c r="I29" s="26"/>
    </row>
    <row r="30" spans="1:9" ht="12.75" customHeight="1" x14ac:dyDescent="0.2">
      <c r="A30" s="169">
        <v>1979</v>
      </c>
      <c r="B30" s="52">
        <v>230.6</v>
      </c>
      <c r="C30" s="52">
        <v>3447.9</v>
      </c>
      <c r="D30" s="51">
        <v>27.6</v>
      </c>
      <c r="E30" s="51">
        <v>477.7</v>
      </c>
      <c r="F30" s="48">
        <f t="shared" si="0"/>
        <v>2080.8999999999996</v>
      </c>
      <c r="G30" s="51">
        <v>6264.7</v>
      </c>
      <c r="I30" s="26"/>
    </row>
    <row r="31" spans="1:9" ht="12.75" customHeight="1" x14ac:dyDescent="0.2">
      <c r="A31" s="169">
        <v>1980</v>
      </c>
      <c r="B31" s="52">
        <v>152.69999999999999</v>
      </c>
      <c r="C31" s="52">
        <v>5483.4</v>
      </c>
      <c r="D31" s="51">
        <v>68.5</v>
      </c>
      <c r="E31" s="51">
        <v>736.5</v>
      </c>
      <c r="F31" s="48">
        <f t="shared" si="0"/>
        <v>3363.0000000000009</v>
      </c>
      <c r="G31" s="51">
        <v>9804.1</v>
      </c>
      <c r="I31" s="26"/>
    </row>
    <row r="32" spans="1:9" ht="12.75" customHeight="1" x14ac:dyDescent="0.2">
      <c r="A32" s="169">
        <v>1981</v>
      </c>
      <c r="B32" s="52">
        <v>164.8</v>
      </c>
      <c r="C32" s="52">
        <v>4795.1000000000004</v>
      </c>
      <c r="D32" s="51">
        <v>67.2</v>
      </c>
      <c r="E32" s="51">
        <v>725.5</v>
      </c>
      <c r="F32" s="48">
        <f t="shared" si="0"/>
        <v>3280.8999999999996</v>
      </c>
      <c r="G32" s="51">
        <v>9033.5</v>
      </c>
      <c r="I32" s="26"/>
    </row>
    <row r="33" spans="1:9" ht="12.75" customHeight="1" x14ac:dyDescent="0.2">
      <c r="A33" s="169">
        <v>1982</v>
      </c>
      <c r="B33" s="52">
        <v>156.30000000000001</v>
      </c>
      <c r="C33" s="52">
        <v>3424.9</v>
      </c>
      <c r="D33" s="51">
        <v>41.6</v>
      </c>
      <c r="E33" s="51">
        <v>672.6</v>
      </c>
      <c r="F33" s="48">
        <f t="shared" si="0"/>
        <v>3109.5999999999995</v>
      </c>
      <c r="G33" s="51">
        <v>7405</v>
      </c>
      <c r="I33" s="26"/>
    </row>
    <row r="34" spans="1:9" ht="12.75" customHeight="1" x14ac:dyDescent="0.2">
      <c r="A34" s="169">
        <v>1983</v>
      </c>
      <c r="B34" s="52">
        <v>176.5</v>
      </c>
      <c r="C34" s="52">
        <v>3171.6</v>
      </c>
      <c r="D34" s="51">
        <v>37.700000000000003</v>
      </c>
      <c r="E34" s="51">
        <v>536.4</v>
      </c>
      <c r="F34" s="48">
        <f t="shared" si="0"/>
        <v>1724.1000000000004</v>
      </c>
      <c r="G34" s="51">
        <v>5646.3</v>
      </c>
      <c r="I34" s="26"/>
    </row>
    <row r="35" spans="1:9" ht="12.75" customHeight="1" x14ac:dyDescent="0.2">
      <c r="A35" s="169">
        <v>1984</v>
      </c>
      <c r="B35" s="52">
        <v>468.9</v>
      </c>
      <c r="C35" s="52">
        <v>2961.3</v>
      </c>
      <c r="D35" s="51">
        <v>39.1</v>
      </c>
      <c r="E35" s="51">
        <v>489.6</v>
      </c>
      <c r="F35" s="48">
        <f t="shared" si="0"/>
        <v>1257.2999999999997</v>
      </c>
      <c r="G35" s="51">
        <v>5216.2</v>
      </c>
      <c r="I35" s="26"/>
    </row>
    <row r="36" spans="1:9" ht="12.75" customHeight="1" x14ac:dyDescent="0.2">
      <c r="A36" s="169">
        <v>1985</v>
      </c>
      <c r="B36" s="52">
        <v>203.5</v>
      </c>
      <c r="C36" s="52">
        <v>3196.3</v>
      </c>
      <c r="D36" s="51">
        <v>79.2</v>
      </c>
      <c r="E36" s="51">
        <v>595.79999999999995</v>
      </c>
      <c r="F36" s="48">
        <f t="shared" si="0"/>
        <v>1172.3000000000002</v>
      </c>
      <c r="G36" s="51">
        <v>5247.1</v>
      </c>
      <c r="I36" s="26"/>
    </row>
    <row r="37" spans="1:9" ht="12.75" customHeight="1" x14ac:dyDescent="0.2">
      <c r="A37" s="169">
        <v>1986</v>
      </c>
      <c r="B37" s="52">
        <v>241.5</v>
      </c>
      <c r="C37" s="52" t="s">
        <v>41</v>
      </c>
      <c r="D37" s="51">
        <v>143.9</v>
      </c>
      <c r="E37" s="51">
        <v>459.7</v>
      </c>
      <c r="F37" s="48">
        <f t="shared" si="0"/>
        <v>4143.5</v>
      </c>
      <c r="G37" s="51">
        <v>4988.6000000000004</v>
      </c>
      <c r="I37" s="26"/>
    </row>
    <row r="38" spans="1:9" ht="12.75" customHeight="1" x14ac:dyDescent="0.2">
      <c r="A38" s="169">
        <v>1987</v>
      </c>
      <c r="B38" s="52">
        <v>162.69999999999999</v>
      </c>
      <c r="C38" s="52">
        <v>2971.7</v>
      </c>
      <c r="D38" s="51">
        <v>99.7</v>
      </c>
      <c r="E38" s="51">
        <v>558.29999999999995</v>
      </c>
      <c r="F38" s="48">
        <f t="shared" ref="F38:F61" si="1">G38-SUM(B38:E38)</f>
        <v>1472.2000000000007</v>
      </c>
      <c r="G38" s="51">
        <v>5264.6</v>
      </c>
      <c r="I38" s="26"/>
    </row>
    <row r="39" spans="1:9" ht="12.75" customHeight="1" x14ac:dyDescent="0.2">
      <c r="A39" s="169">
        <v>1988</v>
      </c>
      <c r="B39" s="52">
        <v>148</v>
      </c>
      <c r="C39" s="52">
        <v>2993.1</v>
      </c>
      <c r="D39" s="51">
        <v>120.1</v>
      </c>
      <c r="E39" s="51">
        <v>651.29999999999995</v>
      </c>
      <c r="F39" s="48">
        <f t="shared" si="1"/>
        <v>1511</v>
      </c>
      <c r="G39" s="51">
        <v>5423.5</v>
      </c>
      <c r="I39" s="26"/>
    </row>
    <row r="40" spans="1:9" ht="12.75" customHeight="1" x14ac:dyDescent="0.2">
      <c r="A40" s="169">
        <v>1989</v>
      </c>
      <c r="B40" s="52">
        <v>165</v>
      </c>
      <c r="C40" s="52">
        <v>3627.1</v>
      </c>
      <c r="D40" s="51">
        <v>69.599999999999994</v>
      </c>
      <c r="E40" s="51">
        <v>1038</v>
      </c>
      <c r="F40" s="48">
        <f t="shared" si="1"/>
        <v>1807.1999999999998</v>
      </c>
      <c r="G40" s="51">
        <v>6706.9</v>
      </c>
      <c r="I40" s="26"/>
    </row>
    <row r="41" spans="1:9" ht="12.75" customHeight="1" x14ac:dyDescent="0.2">
      <c r="A41" s="169">
        <v>1990</v>
      </c>
      <c r="B41" s="52">
        <v>250</v>
      </c>
      <c r="C41" s="52">
        <v>4862.2</v>
      </c>
      <c r="D41" s="51">
        <v>121.1</v>
      </c>
      <c r="E41" s="51">
        <v>1137.7</v>
      </c>
      <c r="F41" s="48">
        <f t="shared" si="1"/>
        <v>2479.8999999999996</v>
      </c>
      <c r="G41" s="51">
        <v>8850.9</v>
      </c>
      <c r="I41" s="26"/>
    </row>
    <row r="42" spans="1:9" ht="12.75" customHeight="1" x14ac:dyDescent="0.2">
      <c r="A42" s="169">
        <v>1991</v>
      </c>
      <c r="B42" s="52">
        <v>187.6</v>
      </c>
      <c r="C42" s="52">
        <v>4107</v>
      </c>
      <c r="D42" s="51">
        <v>147.69999999999999</v>
      </c>
      <c r="E42" s="51">
        <v>1073.8</v>
      </c>
      <c r="F42" s="48">
        <f t="shared" si="1"/>
        <v>2918.7999999999993</v>
      </c>
      <c r="G42" s="51">
        <v>8434.9</v>
      </c>
      <c r="I42" s="26"/>
    </row>
    <row r="43" spans="1:9" ht="12.75" customHeight="1" x14ac:dyDescent="0.2">
      <c r="A43" s="169">
        <v>1992</v>
      </c>
      <c r="B43" s="52">
        <v>135.9</v>
      </c>
      <c r="C43" s="52">
        <v>3735.8</v>
      </c>
      <c r="D43" s="51">
        <v>146.5</v>
      </c>
      <c r="E43" s="51">
        <v>1093.9000000000001</v>
      </c>
      <c r="F43" s="48">
        <f t="shared" si="1"/>
        <v>2830.7999999999993</v>
      </c>
      <c r="G43" s="51">
        <v>7942.9</v>
      </c>
      <c r="I43" s="26"/>
    </row>
    <row r="44" spans="1:9" ht="12.75" customHeight="1" x14ac:dyDescent="0.2">
      <c r="A44" s="169">
        <v>1993</v>
      </c>
      <c r="B44" s="52">
        <v>178.1</v>
      </c>
      <c r="C44" s="52" t="s">
        <v>42</v>
      </c>
      <c r="D44" s="51">
        <v>178.6</v>
      </c>
      <c r="E44" s="51">
        <v>1948</v>
      </c>
      <c r="F44" s="48">
        <f t="shared" si="1"/>
        <v>6229.9000000000005</v>
      </c>
      <c r="G44" s="51">
        <v>8534.6</v>
      </c>
      <c r="I44" s="26"/>
    </row>
    <row r="45" spans="1:9" ht="12.75" customHeight="1" x14ac:dyDescent="0.2">
      <c r="A45" s="169" t="s">
        <v>43</v>
      </c>
      <c r="B45" s="52">
        <v>217.6</v>
      </c>
      <c r="C45" s="52">
        <v>5080.1000000000004</v>
      </c>
      <c r="D45" s="51">
        <v>441</v>
      </c>
      <c r="E45" s="51">
        <v>2527.4</v>
      </c>
      <c r="F45" s="48">
        <f t="shared" si="1"/>
        <v>3309.2999999999993</v>
      </c>
      <c r="G45" s="51">
        <v>11575.4</v>
      </c>
      <c r="I45" s="26"/>
    </row>
    <row r="46" spans="1:9" ht="12.75" customHeight="1" x14ac:dyDescent="0.2">
      <c r="A46" s="169">
        <v>1995</v>
      </c>
      <c r="B46" s="52">
        <v>364.7</v>
      </c>
      <c r="C46" s="52">
        <v>5541.1</v>
      </c>
      <c r="D46" s="51">
        <v>275.8</v>
      </c>
      <c r="E46" s="51">
        <v>3475.8</v>
      </c>
      <c r="F46" s="48">
        <f t="shared" si="1"/>
        <v>4951.1999999999989</v>
      </c>
      <c r="G46" s="51">
        <v>14608.6</v>
      </c>
      <c r="I46" s="26"/>
    </row>
    <row r="47" spans="1:9" ht="12.75" customHeight="1" x14ac:dyDescent="0.2">
      <c r="A47" s="169">
        <v>1996</v>
      </c>
      <c r="B47" s="52">
        <v>280.8</v>
      </c>
      <c r="C47" s="52" t="s">
        <v>44</v>
      </c>
      <c r="D47" s="51">
        <v>336.2</v>
      </c>
      <c r="E47" s="51">
        <v>3687.4</v>
      </c>
      <c r="F47" s="48">
        <f t="shared" si="1"/>
        <v>10710</v>
      </c>
      <c r="G47" s="51">
        <v>15014.4</v>
      </c>
      <c r="I47" s="26"/>
    </row>
    <row r="48" spans="1:9" ht="12.75" customHeight="1" x14ac:dyDescent="0.2">
      <c r="A48" s="169">
        <v>1997</v>
      </c>
      <c r="B48" s="52">
        <v>372.2</v>
      </c>
      <c r="C48" s="52">
        <v>6252.7</v>
      </c>
      <c r="D48" s="51">
        <v>141</v>
      </c>
      <c r="E48" s="51">
        <v>4065.5</v>
      </c>
      <c r="F48" s="48">
        <f t="shared" si="1"/>
        <v>5055.8999999999996</v>
      </c>
      <c r="G48" s="98">
        <v>15887.3</v>
      </c>
      <c r="H48" s="26"/>
      <c r="I48" s="26"/>
    </row>
    <row r="49" spans="1:9" ht="12.75" customHeight="1" x14ac:dyDescent="0.2">
      <c r="A49" s="169">
        <v>1998</v>
      </c>
      <c r="B49" s="52">
        <v>282.5</v>
      </c>
      <c r="C49" s="52">
        <v>5229.8999999999996</v>
      </c>
      <c r="D49" s="51">
        <v>166.3</v>
      </c>
      <c r="E49" s="51">
        <v>4309.3999999999996</v>
      </c>
      <c r="F49" s="48">
        <f t="shared" si="1"/>
        <v>4232.4000000000015</v>
      </c>
      <c r="G49" s="51">
        <v>14220.5</v>
      </c>
      <c r="H49" s="26"/>
      <c r="I49" s="26"/>
    </row>
    <row r="50" spans="1:9" ht="12.75" customHeight="1" x14ac:dyDescent="0.2">
      <c r="A50" s="169">
        <v>1999</v>
      </c>
      <c r="B50" s="52">
        <v>409</v>
      </c>
      <c r="C50" s="52">
        <v>6876.6</v>
      </c>
      <c r="D50" s="51">
        <v>266.3</v>
      </c>
      <c r="E50" s="51">
        <v>4710.5</v>
      </c>
      <c r="F50" s="48">
        <f t="shared" si="1"/>
        <v>5398.7999999999993</v>
      </c>
      <c r="G50" s="51">
        <v>17661.2</v>
      </c>
      <c r="H50" s="26"/>
      <c r="I50" s="26"/>
    </row>
    <row r="51" spans="1:9" ht="12.75" customHeight="1" x14ac:dyDescent="0.2">
      <c r="A51" s="169">
        <v>2000</v>
      </c>
      <c r="B51" s="52">
        <v>451</v>
      </c>
      <c r="C51" s="52">
        <v>11592.5</v>
      </c>
      <c r="D51" s="51">
        <v>354.3</v>
      </c>
      <c r="E51" s="51">
        <v>6284.4</v>
      </c>
      <c r="F51" s="48">
        <f t="shared" si="1"/>
        <v>8241.3000000000029</v>
      </c>
      <c r="G51" s="60">
        <v>26923.5</v>
      </c>
      <c r="H51" s="26"/>
      <c r="I51" s="26"/>
    </row>
    <row r="52" spans="1:9" ht="12.75" customHeight="1" x14ac:dyDescent="0.2">
      <c r="A52" s="169">
        <v>2001</v>
      </c>
      <c r="B52" s="52">
        <v>395.6</v>
      </c>
      <c r="C52" s="52">
        <v>11030.3</v>
      </c>
      <c r="D52" s="51">
        <v>611.20000000000005</v>
      </c>
      <c r="E52" s="51">
        <v>6416.3</v>
      </c>
      <c r="F52" s="48">
        <f t="shared" si="1"/>
        <v>8255.5999999999985</v>
      </c>
      <c r="G52" s="51">
        <v>26709</v>
      </c>
      <c r="H52" s="26"/>
      <c r="I52" s="26"/>
    </row>
    <row r="53" spans="1:9" ht="12.75" customHeight="1" x14ac:dyDescent="0.2">
      <c r="A53" s="169">
        <v>2002</v>
      </c>
      <c r="B53" s="52">
        <v>354.3</v>
      </c>
      <c r="C53" s="52">
        <v>11201.3</v>
      </c>
      <c r="D53" s="51">
        <v>574.1</v>
      </c>
      <c r="E53" s="51">
        <v>5124.6000000000004</v>
      </c>
      <c r="F53" s="48">
        <f t="shared" si="1"/>
        <v>6808</v>
      </c>
      <c r="G53" s="51">
        <v>24062.3</v>
      </c>
      <c r="H53" s="26"/>
      <c r="I53" s="26"/>
    </row>
    <row r="54" spans="1:9" ht="12.75" customHeight="1" x14ac:dyDescent="0.2">
      <c r="A54" s="169">
        <v>2003</v>
      </c>
      <c r="B54" s="52">
        <v>356.8</v>
      </c>
      <c r="C54" s="52" t="s">
        <v>45</v>
      </c>
      <c r="D54" s="51">
        <v>597.4</v>
      </c>
      <c r="E54" s="51">
        <v>6537.4</v>
      </c>
      <c r="F54" s="48">
        <f t="shared" si="1"/>
        <v>25108.7</v>
      </c>
      <c r="G54" s="51">
        <v>32600.3</v>
      </c>
      <c r="H54" s="26"/>
      <c r="I54" s="26"/>
    </row>
    <row r="55" spans="1:9" ht="12.75" customHeight="1" x14ac:dyDescent="0.2">
      <c r="A55" s="169">
        <v>2004</v>
      </c>
      <c r="B55" s="52">
        <v>614</v>
      </c>
      <c r="C55" s="52">
        <v>27626</v>
      </c>
      <c r="D55" s="51">
        <v>506.4</v>
      </c>
      <c r="E55" s="51">
        <v>5141</v>
      </c>
      <c r="F55" s="48">
        <f t="shared" si="1"/>
        <v>6257</v>
      </c>
      <c r="G55" s="98">
        <v>40144.400000000001</v>
      </c>
      <c r="H55" s="26"/>
      <c r="I55" s="26"/>
    </row>
    <row r="56" spans="1:9" ht="12.75" customHeight="1" x14ac:dyDescent="0.2">
      <c r="A56" s="169">
        <v>2005</v>
      </c>
      <c r="B56" s="52">
        <v>460.8</v>
      </c>
      <c r="C56" s="52">
        <v>34888.9</v>
      </c>
      <c r="D56" s="51">
        <v>654.29999999999995</v>
      </c>
      <c r="E56" s="51">
        <v>12807.5</v>
      </c>
      <c r="F56" s="48">
        <f t="shared" si="1"/>
        <v>13818.19999999999</v>
      </c>
      <c r="G56" s="98">
        <v>62629.7</v>
      </c>
      <c r="H56" s="26"/>
      <c r="I56" s="26"/>
    </row>
    <row r="57" spans="1:9" ht="12.75" customHeight="1" x14ac:dyDescent="0.2">
      <c r="A57" s="169">
        <v>2006</v>
      </c>
      <c r="B57" s="52">
        <v>759.3</v>
      </c>
      <c r="C57" s="52">
        <v>50617.2</v>
      </c>
      <c r="D57" s="51">
        <v>1075.9000000000001</v>
      </c>
      <c r="E57" s="51">
        <v>15528.3</v>
      </c>
      <c r="F57" s="48">
        <f t="shared" si="1"/>
        <v>20488.900000000009</v>
      </c>
      <c r="G57" s="51">
        <v>88469.6</v>
      </c>
      <c r="H57" s="26"/>
      <c r="I57" s="26"/>
    </row>
    <row r="58" spans="1:9" ht="12.75" customHeight="1" x14ac:dyDescent="0.2">
      <c r="A58" s="169">
        <v>2007</v>
      </c>
      <c r="B58" s="52">
        <v>1348.2</v>
      </c>
      <c r="C58" s="52">
        <v>47786.9</v>
      </c>
      <c r="D58" s="51">
        <v>921.5</v>
      </c>
      <c r="E58" s="51">
        <v>11462.3</v>
      </c>
      <c r="F58" s="48">
        <f t="shared" si="1"/>
        <v>21748.100000000006</v>
      </c>
      <c r="G58" s="51">
        <v>83267</v>
      </c>
      <c r="H58" s="26"/>
      <c r="I58" s="26"/>
    </row>
    <row r="59" spans="1:9" ht="12.75" customHeight="1" x14ac:dyDescent="0.2">
      <c r="A59" s="169">
        <v>2008</v>
      </c>
      <c r="B59" s="52">
        <v>2093</v>
      </c>
      <c r="C59" s="52">
        <v>51650.3</v>
      </c>
      <c r="D59" s="51">
        <v>1204.9000000000001</v>
      </c>
      <c r="E59" s="51">
        <v>21231.7</v>
      </c>
      <c r="F59" s="48">
        <f t="shared" si="1"/>
        <v>40481.999999999985</v>
      </c>
      <c r="G59" s="51">
        <v>116661.9</v>
      </c>
      <c r="H59" s="26"/>
      <c r="I59" s="26"/>
    </row>
    <row r="60" spans="1:9" ht="12.75" customHeight="1" x14ac:dyDescent="0.2">
      <c r="A60" s="169">
        <v>2009</v>
      </c>
      <c r="B60" s="52">
        <v>2562.1</v>
      </c>
      <c r="C60" s="52">
        <v>30732.299698999999</v>
      </c>
      <c r="D60" s="51">
        <v>418.821641</v>
      </c>
      <c r="E60" s="51">
        <v>9141.2999999999993</v>
      </c>
      <c r="F60" s="48">
        <f t="shared" si="1"/>
        <v>15237.378659999995</v>
      </c>
      <c r="G60" s="51">
        <v>58091.9</v>
      </c>
      <c r="H60" s="26"/>
      <c r="I60" s="26"/>
    </row>
    <row r="61" spans="1:9" ht="12.75" customHeight="1" x14ac:dyDescent="0.2">
      <c r="A61" s="169">
        <v>2010</v>
      </c>
      <c r="B61" s="52">
        <v>1417.6719519999999</v>
      </c>
      <c r="C61" s="52">
        <v>33517.503691999998</v>
      </c>
      <c r="D61" s="51">
        <v>1203.6172039999999</v>
      </c>
      <c r="E61" s="51">
        <v>13145.4</v>
      </c>
      <c r="F61" s="48">
        <f t="shared" si="1"/>
        <v>22059.707151999995</v>
      </c>
      <c r="G61" s="51">
        <v>71343.899999999994</v>
      </c>
      <c r="H61" s="26"/>
      <c r="I61" s="26"/>
    </row>
    <row r="62" spans="1:9" ht="16.5" customHeight="1" x14ac:dyDescent="0.2">
      <c r="A62" s="234" t="s">
        <v>67</v>
      </c>
      <c r="B62" s="234"/>
      <c r="C62" s="234"/>
      <c r="D62" s="234"/>
      <c r="E62" s="234"/>
      <c r="F62" s="234"/>
      <c r="G62" s="234"/>
    </row>
    <row r="63" spans="1:9" ht="18" customHeight="1" x14ac:dyDescent="0.2">
      <c r="A63" s="284"/>
      <c r="B63" s="267"/>
      <c r="C63" s="267"/>
      <c r="D63" s="267"/>
      <c r="E63" s="267"/>
      <c r="F63" s="267"/>
      <c r="G63" s="267"/>
    </row>
    <row r="64" spans="1:9" x14ac:dyDescent="0.2">
      <c r="B64" s="10"/>
      <c r="C64" s="10"/>
      <c r="D64" s="10"/>
      <c r="E64" s="10"/>
      <c r="F64" s="10"/>
      <c r="G64" s="10"/>
    </row>
    <row r="65" spans="1:7" x14ac:dyDescent="0.2">
      <c r="A65" s="9"/>
      <c r="B65" s="10"/>
      <c r="C65" s="10"/>
      <c r="D65" s="10"/>
      <c r="E65" s="10"/>
      <c r="F65" s="10"/>
      <c r="G65" s="10"/>
    </row>
    <row r="66" spans="1:7" x14ac:dyDescent="0.2">
      <c r="A66" s="9"/>
      <c r="B66" s="10"/>
      <c r="C66" s="10"/>
      <c r="D66" s="10"/>
      <c r="E66" s="10"/>
      <c r="F66" s="10"/>
      <c r="G66" s="10"/>
    </row>
    <row r="67" spans="1:7" x14ac:dyDescent="0.2">
      <c r="A67" s="9"/>
      <c r="B67" s="10"/>
      <c r="C67" s="10"/>
      <c r="D67" s="10"/>
      <c r="E67" s="10"/>
      <c r="F67" s="10"/>
      <c r="G67" s="10"/>
    </row>
    <row r="68" spans="1:7" x14ac:dyDescent="0.2">
      <c r="A68" s="9"/>
      <c r="B68" s="10"/>
      <c r="C68" s="10"/>
      <c r="D68" s="10"/>
      <c r="E68" s="10"/>
      <c r="F68" s="10"/>
      <c r="G68" s="10"/>
    </row>
    <row r="69" spans="1:7" x14ac:dyDescent="0.2">
      <c r="A69" s="9"/>
      <c r="B69" s="10"/>
      <c r="C69" s="10"/>
      <c r="D69" s="10"/>
      <c r="E69" s="10"/>
      <c r="F69" s="10"/>
      <c r="G69" s="10"/>
    </row>
    <row r="70" spans="1:7" x14ac:dyDescent="0.2">
      <c r="A70" s="9"/>
      <c r="B70" s="10"/>
      <c r="C70" s="10"/>
      <c r="D70" s="10"/>
      <c r="E70" s="10"/>
      <c r="F70" s="10"/>
      <c r="G70" s="10"/>
    </row>
    <row r="71" spans="1:7" x14ac:dyDescent="0.2">
      <c r="A71" s="9"/>
      <c r="B71" s="10"/>
      <c r="C71" s="10"/>
      <c r="D71" s="10"/>
      <c r="E71" s="10"/>
      <c r="F71" s="10"/>
      <c r="G71" s="10"/>
    </row>
    <row r="72" spans="1:7" x14ac:dyDescent="0.2">
      <c r="A72" s="9"/>
      <c r="B72" s="10"/>
      <c r="C72" s="10"/>
      <c r="D72" s="10"/>
      <c r="E72" s="10"/>
      <c r="F72" s="10"/>
      <c r="G72" s="10"/>
    </row>
    <row r="73" spans="1:7" x14ac:dyDescent="0.2">
      <c r="A73" s="9"/>
      <c r="B73" s="10"/>
      <c r="C73" s="10"/>
      <c r="D73" s="10"/>
      <c r="E73" s="10"/>
      <c r="F73" s="10"/>
      <c r="G73" s="10"/>
    </row>
    <row r="74" spans="1:7" x14ac:dyDescent="0.2">
      <c r="A74" s="9"/>
      <c r="B74" s="10"/>
      <c r="C74" s="10"/>
      <c r="D74" s="10"/>
      <c r="E74" s="10"/>
      <c r="F74" s="10"/>
      <c r="G74" s="10"/>
    </row>
    <row r="75" spans="1:7" x14ac:dyDescent="0.2">
      <c r="A75" s="9"/>
      <c r="B75" s="10"/>
      <c r="C75" s="10"/>
      <c r="D75" s="10"/>
      <c r="E75" s="10"/>
      <c r="F75" s="10"/>
      <c r="G75" s="10"/>
    </row>
    <row r="76" spans="1:7" x14ac:dyDescent="0.2">
      <c r="A76" s="9"/>
      <c r="B76" s="10"/>
      <c r="C76" s="10"/>
      <c r="D76" s="10"/>
      <c r="E76" s="10"/>
      <c r="F76" s="10"/>
      <c r="G76" s="10"/>
    </row>
    <row r="77" spans="1:7" x14ac:dyDescent="0.2">
      <c r="A77" s="9"/>
      <c r="B77" s="10"/>
      <c r="C77" s="10"/>
      <c r="D77" s="10"/>
      <c r="E77" s="10"/>
      <c r="F77" s="10"/>
      <c r="G77" s="10"/>
    </row>
    <row r="78" spans="1:7" x14ac:dyDescent="0.2">
      <c r="A78" s="9"/>
      <c r="B78" s="10"/>
      <c r="C78" s="10"/>
      <c r="D78" s="10"/>
      <c r="E78" s="10"/>
      <c r="F78" s="10"/>
      <c r="G78" s="10"/>
    </row>
    <row r="79" spans="1:7" x14ac:dyDescent="0.2">
      <c r="A79" s="9"/>
      <c r="B79" s="10"/>
      <c r="C79" s="10"/>
      <c r="D79" s="10"/>
      <c r="E79" s="10"/>
      <c r="F79" s="10"/>
      <c r="G79" s="10"/>
    </row>
    <row r="80" spans="1:7" x14ac:dyDescent="0.2">
      <c r="A80" s="9"/>
      <c r="B80" s="10"/>
      <c r="C80" s="10"/>
      <c r="D80" s="10"/>
      <c r="E80" s="10"/>
      <c r="F80" s="10"/>
      <c r="G80" s="10"/>
    </row>
    <row r="81" spans="1:7" x14ac:dyDescent="0.2">
      <c r="A81" s="9"/>
      <c r="B81" s="10"/>
      <c r="C81" s="10"/>
      <c r="D81" s="10"/>
      <c r="E81" s="10"/>
      <c r="F81" s="10"/>
      <c r="G81" s="10"/>
    </row>
    <row r="82" spans="1:7" x14ac:dyDescent="0.2">
      <c r="A82" s="9"/>
      <c r="B82" s="10"/>
      <c r="C82" s="10"/>
      <c r="D82" s="10"/>
      <c r="E82" s="10"/>
      <c r="F82" s="10"/>
      <c r="G82" s="10"/>
    </row>
    <row r="83" spans="1:7" x14ac:dyDescent="0.2">
      <c r="A83" s="9"/>
      <c r="B83" s="10"/>
      <c r="C83" s="10"/>
      <c r="D83" s="10"/>
      <c r="E83" s="10"/>
      <c r="F83" s="10"/>
      <c r="G83" s="10"/>
    </row>
    <row r="84" spans="1:7" x14ac:dyDescent="0.2">
      <c r="A84" s="9"/>
      <c r="B84" s="10"/>
      <c r="C84" s="10"/>
      <c r="D84" s="10"/>
      <c r="E84" s="10"/>
      <c r="F84" s="10"/>
      <c r="G84" s="10"/>
    </row>
    <row r="85" spans="1:7" x14ac:dyDescent="0.2">
      <c r="A85" s="9"/>
      <c r="B85" s="10"/>
      <c r="C85" s="10"/>
      <c r="D85" s="10"/>
      <c r="E85" s="10"/>
      <c r="F85" s="10"/>
      <c r="G85" s="10"/>
    </row>
    <row r="86" spans="1:7" x14ac:dyDescent="0.2">
      <c r="A86" s="9"/>
      <c r="B86" s="10"/>
      <c r="C86" s="10"/>
      <c r="D86" s="10"/>
      <c r="E86" s="10"/>
      <c r="F86" s="10"/>
      <c r="G86" s="10"/>
    </row>
    <row r="87" spans="1:7" x14ac:dyDescent="0.2">
      <c r="A87" s="9"/>
      <c r="B87" s="10"/>
      <c r="C87" s="10"/>
      <c r="D87" s="10"/>
      <c r="E87" s="10"/>
      <c r="F87" s="10"/>
      <c r="G87" s="10"/>
    </row>
    <row r="88" spans="1:7" x14ac:dyDescent="0.2">
      <c r="A88" s="9"/>
      <c r="B88" s="10"/>
      <c r="C88" s="10"/>
      <c r="D88" s="10"/>
      <c r="E88" s="10"/>
      <c r="F88" s="10"/>
      <c r="G88" s="10"/>
    </row>
    <row r="89" spans="1:7" x14ac:dyDescent="0.2">
      <c r="A89" s="9"/>
      <c r="B89" s="10"/>
      <c r="C89" s="10"/>
      <c r="D89" s="10"/>
      <c r="E89" s="10"/>
      <c r="F89" s="10"/>
      <c r="G89" s="10"/>
    </row>
    <row r="90" spans="1:7" x14ac:dyDescent="0.2">
      <c r="A90" s="9"/>
      <c r="B90" s="10"/>
      <c r="C90" s="10"/>
      <c r="D90" s="10"/>
      <c r="E90" s="10"/>
      <c r="F90" s="10"/>
      <c r="G90" s="10"/>
    </row>
    <row r="91" spans="1:7" x14ac:dyDescent="0.2">
      <c r="A91" s="9"/>
      <c r="B91" s="10"/>
      <c r="C91" s="10"/>
      <c r="D91" s="10"/>
      <c r="E91" s="10"/>
      <c r="F91" s="10"/>
      <c r="G91" s="10"/>
    </row>
    <row r="92" spans="1:7" x14ac:dyDescent="0.2">
      <c r="A92" s="9"/>
      <c r="B92" s="10"/>
      <c r="C92" s="10"/>
      <c r="D92" s="10"/>
      <c r="E92" s="10"/>
      <c r="F92" s="10"/>
      <c r="G92" s="10"/>
    </row>
    <row r="93" spans="1:7" x14ac:dyDescent="0.2">
      <c r="A93" s="9"/>
      <c r="B93" s="10"/>
      <c r="C93" s="10"/>
      <c r="D93" s="10"/>
      <c r="E93" s="10"/>
      <c r="F93" s="10"/>
      <c r="G93" s="10"/>
    </row>
    <row r="94" spans="1:7" x14ac:dyDescent="0.2">
      <c r="A94" s="9"/>
      <c r="B94" s="10"/>
      <c r="C94" s="10"/>
      <c r="D94" s="10"/>
      <c r="E94" s="10"/>
      <c r="F94" s="10"/>
      <c r="G94" s="10"/>
    </row>
    <row r="95" spans="1:7" x14ac:dyDescent="0.2">
      <c r="A95" s="9"/>
      <c r="B95" s="10"/>
      <c r="C95" s="10"/>
      <c r="D95" s="10"/>
      <c r="E95" s="10"/>
      <c r="F95" s="10"/>
      <c r="G95" s="10"/>
    </row>
    <row r="96" spans="1:7" x14ac:dyDescent="0.2">
      <c r="A96" s="9"/>
      <c r="B96" s="10"/>
      <c r="C96" s="10"/>
      <c r="D96" s="10"/>
      <c r="E96" s="10"/>
      <c r="F96" s="10"/>
      <c r="G96" s="10"/>
    </row>
    <row r="97" spans="1:7" x14ac:dyDescent="0.2">
      <c r="A97" s="9"/>
      <c r="B97" s="10"/>
      <c r="C97" s="10"/>
      <c r="D97" s="10"/>
      <c r="E97" s="10"/>
      <c r="F97" s="10"/>
      <c r="G97" s="10"/>
    </row>
    <row r="98" spans="1:7" x14ac:dyDescent="0.2">
      <c r="A98" s="9"/>
      <c r="B98" s="10"/>
      <c r="C98" s="10"/>
      <c r="D98" s="10"/>
      <c r="E98" s="10"/>
      <c r="F98" s="10"/>
      <c r="G98" s="10"/>
    </row>
    <row r="99" spans="1:7" x14ac:dyDescent="0.2">
      <c r="A99" s="9"/>
      <c r="B99" s="10"/>
      <c r="C99" s="10"/>
      <c r="D99" s="10"/>
      <c r="E99" s="10"/>
      <c r="F99" s="10"/>
      <c r="G99" s="10"/>
    </row>
    <row r="100" spans="1:7" x14ac:dyDescent="0.2">
      <c r="A100" s="9"/>
      <c r="B100" s="10"/>
      <c r="C100" s="10"/>
      <c r="D100" s="10"/>
      <c r="E100" s="10"/>
      <c r="F100" s="10"/>
      <c r="G100" s="10"/>
    </row>
    <row r="101" spans="1:7" x14ac:dyDescent="0.2">
      <c r="A101" s="9"/>
      <c r="B101" s="10"/>
      <c r="C101" s="10"/>
      <c r="D101" s="10"/>
      <c r="E101" s="10"/>
      <c r="F101" s="10"/>
      <c r="G101" s="10"/>
    </row>
    <row r="102" spans="1:7" x14ac:dyDescent="0.2">
      <c r="A102" s="9"/>
      <c r="B102" s="10"/>
      <c r="C102" s="10"/>
      <c r="D102" s="10"/>
      <c r="E102" s="10"/>
      <c r="F102" s="10"/>
      <c r="G102" s="10"/>
    </row>
    <row r="103" spans="1:7" x14ac:dyDescent="0.2">
      <c r="A103" s="9"/>
      <c r="B103" s="10"/>
      <c r="C103" s="10"/>
      <c r="D103" s="10"/>
      <c r="E103" s="10"/>
      <c r="F103" s="10"/>
      <c r="G103" s="10"/>
    </row>
    <row r="104" spans="1:7" x14ac:dyDescent="0.2">
      <c r="A104" s="9"/>
      <c r="B104" s="10"/>
      <c r="C104" s="10"/>
      <c r="D104" s="10"/>
      <c r="E104" s="10"/>
      <c r="F104" s="10"/>
      <c r="G104" s="10"/>
    </row>
    <row r="105" spans="1:7" x14ac:dyDescent="0.2">
      <c r="A105" s="9"/>
      <c r="B105" s="10"/>
      <c r="C105" s="10"/>
      <c r="D105" s="10"/>
      <c r="E105" s="10"/>
      <c r="F105" s="10"/>
      <c r="G105" s="10"/>
    </row>
    <row r="106" spans="1:7" x14ac:dyDescent="0.2">
      <c r="A106" s="9"/>
      <c r="B106" s="10"/>
      <c r="C106" s="10"/>
      <c r="D106" s="10"/>
      <c r="E106" s="10"/>
      <c r="F106" s="10"/>
      <c r="G106" s="10"/>
    </row>
    <row r="107" spans="1:7" x14ac:dyDescent="0.2">
      <c r="A107" s="9"/>
      <c r="B107" s="10"/>
      <c r="C107" s="10"/>
      <c r="D107" s="10"/>
      <c r="E107" s="10"/>
      <c r="F107" s="10"/>
      <c r="G107" s="10"/>
    </row>
    <row r="108" spans="1:7" x14ac:dyDescent="0.2">
      <c r="A108" s="9"/>
      <c r="B108" s="10"/>
      <c r="C108" s="10"/>
      <c r="D108" s="10"/>
      <c r="E108" s="10"/>
      <c r="F108" s="10"/>
      <c r="G108" s="10"/>
    </row>
    <row r="109" spans="1:7" x14ac:dyDescent="0.2">
      <c r="A109" s="9"/>
      <c r="B109" s="10"/>
      <c r="C109" s="10"/>
      <c r="D109" s="10"/>
      <c r="E109" s="10"/>
      <c r="F109" s="10"/>
      <c r="G109" s="10"/>
    </row>
    <row r="110" spans="1:7" x14ac:dyDescent="0.2">
      <c r="A110" s="9"/>
      <c r="B110" s="10"/>
      <c r="C110" s="10"/>
      <c r="D110" s="10"/>
      <c r="E110" s="10"/>
      <c r="F110" s="10"/>
      <c r="G110" s="10"/>
    </row>
    <row r="111" spans="1:7" x14ac:dyDescent="0.2">
      <c r="A111" s="9"/>
      <c r="B111" s="10"/>
      <c r="C111" s="10"/>
      <c r="D111" s="10"/>
      <c r="E111" s="10"/>
      <c r="F111" s="10"/>
      <c r="G111" s="10"/>
    </row>
    <row r="112" spans="1:7" x14ac:dyDescent="0.2">
      <c r="A112" s="9"/>
      <c r="B112" s="10"/>
      <c r="C112" s="10"/>
      <c r="D112" s="10"/>
      <c r="E112" s="10"/>
      <c r="F112" s="10"/>
      <c r="G112" s="10"/>
    </row>
    <row r="113" spans="1:7" x14ac:dyDescent="0.2">
      <c r="A113" s="9"/>
      <c r="B113" s="10"/>
      <c r="C113" s="10"/>
      <c r="D113" s="10"/>
      <c r="E113" s="10"/>
      <c r="F113" s="10"/>
      <c r="G113" s="10"/>
    </row>
    <row r="114" spans="1:7" x14ac:dyDescent="0.2">
      <c r="A114" s="9"/>
      <c r="B114" s="10"/>
      <c r="C114" s="10"/>
      <c r="D114" s="10"/>
      <c r="E114" s="10"/>
      <c r="F114" s="10"/>
      <c r="G114" s="10"/>
    </row>
    <row r="115" spans="1:7" x14ac:dyDescent="0.2">
      <c r="A115" s="9"/>
      <c r="B115" s="10"/>
      <c r="C115" s="10"/>
      <c r="D115" s="10"/>
      <c r="E115" s="10"/>
      <c r="F115" s="10"/>
      <c r="G115" s="10"/>
    </row>
    <row r="116" spans="1:7" x14ac:dyDescent="0.2">
      <c r="A116" s="9"/>
      <c r="B116" s="10"/>
      <c r="C116" s="10"/>
      <c r="D116" s="10"/>
      <c r="E116" s="10"/>
      <c r="F116" s="10"/>
      <c r="G116" s="10"/>
    </row>
    <row r="117" spans="1:7" x14ac:dyDescent="0.2">
      <c r="A117" s="9"/>
      <c r="B117" s="10"/>
      <c r="C117" s="10"/>
      <c r="D117" s="10"/>
      <c r="E117" s="10"/>
      <c r="F117" s="10"/>
      <c r="G117" s="10"/>
    </row>
    <row r="118" spans="1:7" x14ac:dyDescent="0.2">
      <c r="A118" s="9"/>
      <c r="B118" s="10"/>
      <c r="C118" s="10"/>
      <c r="D118" s="10"/>
      <c r="E118" s="10"/>
      <c r="F118" s="10"/>
      <c r="G118" s="10"/>
    </row>
    <row r="119" spans="1:7" x14ac:dyDescent="0.2">
      <c r="A119" s="9"/>
      <c r="B119" s="10"/>
      <c r="C119" s="10"/>
      <c r="D119" s="10"/>
      <c r="E119" s="10"/>
      <c r="F119" s="10"/>
      <c r="G119" s="10"/>
    </row>
    <row r="120" spans="1:7" x14ac:dyDescent="0.2">
      <c r="A120" s="9"/>
      <c r="B120" s="10"/>
      <c r="C120" s="10"/>
      <c r="D120" s="10"/>
      <c r="E120" s="10"/>
      <c r="F120" s="10"/>
      <c r="G120" s="10"/>
    </row>
    <row r="121" spans="1:7" x14ac:dyDescent="0.2">
      <c r="A121" s="9"/>
      <c r="B121" s="10"/>
      <c r="C121" s="10"/>
      <c r="D121" s="10"/>
      <c r="E121" s="10"/>
      <c r="F121" s="10"/>
      <c r="G121" s="10"/>
    </row>
    <row r="122" spans="1:7" x14ac:dyDescent="0.2">
      <c r="A122" s="9"/>
      <c r="B122" s="10"/>
      <c r="C122" s="10"/>
      <c r="D122" s="10"/>
      <c r="E122" s="10"/>
      <c r="F122" s="10"/>
      <c r="G122" s="10"/>
    </row>
    <row r="123" spans="1:7" x14ac:dyDescent="0.2">
      <c r="A123" s="9"/>
      <c r="B123" s="10"/>
      <c r="C123" s="10"/>
      <c r="D123" s="10"/>
      <c r="E123" s="10"/>
      <c r="F123" s="10"/>
      <c r="G123" s="10"/>
    </row>
    <row r="124" spans="1:7" x14ac:dyDescent="0.2">
      <c r="A124" s="9"/>
      <c r="B124" s="10"/>
      <c r="C124" s="10"/>
      <c r="D124" s="10"/>
      <c r="E124" s="10"/>
      <c r="F124" s="10"/>
      <c r="G124" s="10"/>
    </row>
    <row r="125" spans="1:7" x14ac:dyDescent="0.2">
      <c r="A125" s="9"/>
      <c r="B125" s="10"/>
      <c r="C125" s="10"/>
      <c r="D125" s="10"/>
      <c r="E125" s="10"/>
      <c r="F125" s="10"/>
      <c r="G125" s="10"/>
    </row>
    <row r="126" spans="1:7" x14ac:dyDescent="0.2">
      <c r="A126" s="9"/>
      <c r="B126" s="10"/>
      <c r="C126" s="10"/>
      <c r="D126" s="10"/>
      <c r="E126" s="10"/>
      <c r="F126" s="10"/>
      <c r="G126" s="10"/>
    </row>
    <row r="127" spans="1:7" x14ac:dyDescent="0.2">
      <c r="A127" s="9"/>
      <c r="B127" s="10"/>
      <c r="C127" s="10"/>
      <c r="D127" s="10"/>
      <c r="E127" s="10"/>
      <c r="F127" s="10"/>
      <c r="G127" s="10"/>
    </row>
    <row r="128" spans="1:7" x14ac:dyDescent="0.2">
      <c r="A128" s="9"/>
      <c r="B128" s="10"/>
      <c r="C128" s="10"/>
      <c r="D128" s="10"/>
      <c r="E128" s="10"/>
      <c r="F128" s="10"/>
      <c r="G128" s="10"/>
    </row>
    <row r="129" spans="1:7" x14ac:dyDescent="0.2">
      <c r="A129" s="9"/>
      <c r="B129" s="10"/>
      <c r="C129" s="10"/>
      <c r="D129" s="10"/>
      <c r="E129" s="10"/>
      <c r="F129" s="10"/>
      <c r="G129" s="10"/>
    </row>
    <row r="130" spans="1:7" x14ac:dyDescent="0.2">
      <c r="A130" s="9"/>
      <c r="B130" s="10"/>
      <c r="C130" s="10"/>
      <c r="D130" s="10"/>
      <c r="E130" s="10"/>
      <c r="F130" s="10"/>
      <c r="G130" s="10"/>
    </row>
    <row r="131" spans="1:7" x14ac:dyDescent="0.2">
      <c r="A131" s="9"/>
      <c r="B131" s="10"/>
      <c r="C131" s="10"/>
      <c r="D131" s="10"/>
      <c r="E131" s="10"/>
      <c r="F131" s="10"/>
      <c r="G131" s="10"/>
    </row>
    <row r="132" spans="1:7" x14ac:dyDescent="0.2">
      <c r="A132" s="9"/>
      <c r="B132" s="10"/>
      <c r="C132" s="10"/>
      <c r="D132" s="10"/>
      <c r="E132" s="10"/>
      <c r="F132" s="10"/>
      <c r="G132" s="10"/>
    </row>
    <row r="133" spans="1:7" x14ac:dyDescent="0.2">
      <c r="A133" s="9"/>
      <c r="B133" s="10"/>
      <c r="C133" s="10"/>
      <c r="D133" s="10"/>
      <c r="E133" s="10"/>
      <c r="F133" s="10"/>
      <c r="G133" s="10"/>
    </row>
    <row r="134" spans="1:7" x14ac:dyDescent="0.2">
      <c r="A134" s="9"/>
      <c r="B134" s="10"/>
      <c r="C134" s="10"/>
      <c r="D134" s="10"/>
      <c r="E134" s="10"/>
      <c r="F134" s="10"/>
      <c r="G134" s="10"/>
    </row>
    <row r="135" spans="1:7" x14ac:dyDescent="0.2">
      <c r="A135" s="9"/>
      <c r="B135" s="10"/>
      <c r="C135" s="10"/>
      <c r="D135" s="10"/>
      <c r="E135" s="10"/>
      <c r="F135" s="10"/>
      <c r="G135" s="10"/>
    </row>
    <row r="136" spans="1:7" x14ac:dyDescent="0.2">
      <c r="A136" s="9"/>
      <c r="B136" s="10"/>
      <c r="C136" s="10"/>
      <c r="D136" s="10"/>
      <c r="E136" s="10"/>
      <c r="F136" s="10"/>
      <c r="G136" s="10"/>
    </row>
    <row r="137" spans="1:7" x14ac:dyDescent="0.2">
      <c r="A137" s="9"/>
      <c r="B137" s="10"/>
      <c r="C137" s="10"/>
      <c r="D137" s="10"/>
      <c r="E137" s="10"/>
      <c r="F137" s="10"/>
      <c r="G137" s="10"/>
    </row>
    <row r="138" spans="1:7" x14ac:dyDescent="0.2">
      <c r="A138" s="9"/>
      <c r="B138" s="10"/>
      <c r="C138" s="10"/>
      <c r="D138" s="10"/>
      <c r="E138" s="10"/>
      <c r="F138" s="10"/>
      <c r="G138" s="10"/>
    </row>
    <row r="139" spans="1:7" x14ac:dyDescent="0.2">
      <c r="A139" s="9"/>
      <c r="B139" s="10"/>
      <c r="C139" s="10"/>
      <c r="D139" s="10"/>
      <c r="E139" s="10"/>
      <c r="F139" s="10"/>
      <c r="G139" s="10"/>
    </row>
    <row r="140" spans="1:7" x14ac:dyDescent="0.2">
      <c r="A140" s="9"/>
      <c r="B140" s="10"/>
      <c r="C140" s="10"/>
      <c r="D140" s="10"/>
      <c r="E140" s="10"/>
      <c r="F140" s="10"/>
      <c r="G140" s="10"/>
    </row>
    <row r="141" spans="1:7" x14ac:dyDescent="0.2">
      <c r="A141" s="9"/>
      <c r="B141" s="10"/>
      <c r="C141" s="10"/>
      <c r="D141" s="10"/>
      <c r="E141" s="10"/>
      <c r="F141" s="10"/>
      <c r="G141" s="10"/>
    </row>
    <row r="142" spans="1:7" x14ac:dyDescent="0.2">
      <c r="A142" s="9"/>
      <c r="B142" s="10"/>
      <c r="C142" s="10"/>
      <c r="D142" s="10"/>
      <c r="E142" s="10"/>
      <c r="F142" s="10"/>
      <c r="G142" s="10"/>
    </row>
    <row r="143" spans="1:7" x14ac:dyDescent="0.2">
      <c r="A143" s="9"/>
      <c r="B143" s="10"/>
      <c r="C143" s="10"/>
      <c r="D143" s="10"/>
      <c r="E143" s="10"/>
      <c r="F143" s="10"/>
      <c r="G143" s="10"/>
    </row>
    <row r="144" spans="1:7" x14ac:dyDescent="0.2">
      <c r="A144" s="9"/>
      <c r="B144" s="10"/>
      <c r="C144" s="10"/>
      <c r="D144" s="10"/>
      <c r="E144" s="10"/>
      <c r="F144" s="10"/>
      <c r="G144" s="10"/>
    </row>
    <row r="145" spans="1:7" x14ac:dyDescent="0.2">
      <c r="A145" s="9"/>
      <c r="B145" s="10"/>
      <c r="C145" s="10"/>
      <c r="D145" s="10"/>
      <c r="E145" s="10"/>
      <c r="F145" s="10"/>
      <c r="G145" s="10"/>
    </row>
    <row r="146" spans="1:7" x14ac:dyDescent="0.2">
      <c r="A146" s="9"/>
      <c r="B146" s="10"/>
      <c r="C146" s="10"/>
      <c r="D146" s="10"/>
      <c r="E146" s="10"/>
      <c r="F146" s="10"/>
      <c r="G146" s="10"/>
    </row>
    <row r="147" spans="1:7" x14ac:dyDescent="0.2">
      <c r="A147" s="9"/>
      <c r="B147" s="10"/>
      <c r="C147" s="10"/>
      <c r="D147" s="10"/>
      <c r="E147" s="10"/>
      <c r="F147" s="10"/>
      <c r="G147" s="10"/>
    </row>
    <row r="148" spans="1:7" x14ac:dyDescent="0.2">
      <c r="A148" s="9"/>
      <c r="B148" s="10"/>
      <c r="C148" s="10"/>
      <c r="D148" s="10"/>
      <c r="E148" s="10"/>
      <c r="F148" s="10"/>
      <c r="G148" s="10"/>
    </row>
    <row r="149" spans="1:7" x14ac:dyDescent="0.2">
      <c r="A149" s="9"/>
      <c r="B149" s="10"/>
      <c r="C149" s="10"/>
      <c r="D149" s="10"/>
      <c r="E149" s="10"/>
      <c r="F149" s="10"/>
      <c r="G149" s="10"/>
    </row>
    <row r="150" spans="1:7" x14ac:dyDescent="0.2">
      <c r="A150" s="9"/>
      <c r="B150" s="10"/>
      <c r="C150" s="10"/>
      <c r="D150" s="10"/>
      <c r="E150" s="10"/>
      <c r="F150" s="10"/>
      <c r="G150" s="10"/>
    </row>
    <row r="151" spans="1:7" x14ac:dyDescent="0.2">
      <c r="A151" s="9"/>
      <c r="B151" s="10"/>
      <c r="C151" s="10"/>
      <c r="D151" s="10"/>
      <c r="E151" s="10"/>
      <c r="F151" s="10"/>
      <c r="G151" s="10"/>
    </row>
    <row r="152" spans="1:7" x14ac:dyDescent="0.2">
      <c r="A152" s="9"/>
      <c r="B152" s="10"/>
      <c r="C152" s="10"/>
      <c r="D152" s="10"/>
      <c r="E152" s="10"/>
      <c r="F152" s="10"/>
      <c r="G152" s="10"/>
    </row>
    <row r="153" spans="1:7" x14ac:dyDescent="0.2">
      <c r="A153" s="9"/>
      <c r="B153" s="10"/>
      <c r="C153" s="10"/>
      <c r="D153" s="10"/>
      <c r="E153" s="10"/>
      <c r="F153" s="10"/>
      <c r="G153" s="10"/>
    </row>
    <row r="154" spans="1:7" x14ac:dyDescent="0.2">
      <c r="A154" s="9"/>
      <c r="B154" s="10"/>
      <c r="C154" s="10"/>
      <c r="D154" s="10"/>
      <c r="E154" s="10"/>
      <c r="F154" s="10"/>
      <c r="G154" s="10"/>
    </row>
    <row r="155" spans="1:7" x14ac:dyDescent="0.2">
      <c r="A155" s="9"/>
      <c r="B155" s="10"/>
      <c r="C155" s="10"/>
      <c r="D155" s="10"/>
      <c r="E155" s="10"/>
      <c r="F155" s="10"/>
      <c r="G155" s="10"/>
    </row>
    <row r="156" spans="1:7" x14ac:dyDescent="0.2">
      <c r="A156" s="9"/>
      <c r="B156" s="10"/>
      <c r="C156" s="10"/>
      <c r="D156" s="10"/>
      <c r="E156" s="10"/>
      <c r="F156" s="10"/>
      <c r="G156" s="10"/>
    </row>
    <row r="157" spans="1:7" x14ac:dyDescent="0.2">
      <c r="A157" s="9"/>
      <c r="B157" s="10"/>
      <c r="C157" s="10"/>
      <c r="D157" s="10"/>
      <c r="E157" s="10"/>
      <c r="F157" s="10"/>
      <c r="G157" s="10"/>
    </row>
    <row r="158" spans="1:7" x14ac:dyDescent="0.2">
      <c r="A158" s="9"/>
      <c r="B158" s="10"/>
      <c r="C158" s="10"/>
      <c r="D158" s="10"/>
      <c r="E158" s="10"/>
      <c r="F158" s="10"/>
      <c r="G158" s="10"/>
    </row>
    <row r="159" spans="1:7" x14ac:dyDescent="0.2">
      <c r="A159" s="9"/>
      <c r="B159" s="10"/>
      <c r="C159" s="10"/>
      <c r="D159" s="10"/>
      <c r="E159" s="10"/>
      <c r="F159" s="10"/>
      <c r="G159" s="10"/>
    </row>
    <row r="160" spans="1:7" x14ac:dyDescent="0.2">
      <c r="A160" s="9"/>
      <c r="B160" s="10"/>
      <c r="C160" s="10"/>
      <c r="D160" s="10"/>
      <c r="E160" s="10"/>
      <c r="F160" s="10"/>
      <c r="G160" s="10"/>
    </row>
    <row r="161" spans="1:7" x14ac:dyDescent="0.2">
      <c r="A161" s="9"/>
      <c r="B161" s="10"/>
      <c r="C161" s="10"/>
      <c r="D161" s="10"/>
      <c r="E161" s="10"/>
      <c r="F161" s="10"/>
      <c r="G161" s="10"/>
    </row>
    <row r="162" spans="1:7" x14ac:dyDescent="0.2">
      <c r="A162" s="9"/>
      <c r="B162" s="10"/>
      <c r="C162" s="10"/>
      <c r="D162" s="10"/>
      <c r="E162" s="10"/>
      <c r="F162" s="10"/>
      <c r="G162" s="10"/>
    </row>
    <row r="163" spans="1:7" x14ac:dyDescent="0.2">
      <c r="A163" s="9"/>
      <c r="B163" s="10"/>
      <c r="C163" s="10"/>
      <c r="D163" s="10"/>
      <c r="E163" s="10"/>
      <c r="F163" s="10"/>
      <c r="G163" s="10"/>
    </row>
    <row r="164" spans="1:7" x14ac:dyDescent="0.2">
      <c r="A164" s="9"/>
      <c r="B164" s="10"/>
      <c r="C164" s="10"/>
      <c r="D164" s="10"/>
      <c r="E164" s="10"/>
      <c r="F164" s="10"/>
      <c r="G164" s="10"/>
    </row>
    <row r="165" spans="1:7" x14ac:dyDescent="0.2">
      <c r="A165" s="9"/>
      <c r="B165" s="10"/>
      <c r="C165" s="10"/>
      <c r="D165" s="10"/>
      <c r="E165" s="10"/>
      <c r="F165" s="10"/>
      <c r="G165" s="10"/>
    </row>
    <row r="166" spans="1:7" x14ac:dyDescent="0.2">
      <c r="A166" s="9"/>
      <c r="B166" s="10"/>
      <c r="C166" s="10"/>
      <c r="D166" s="10"/>
      <c r="E166" s="10"/>
      <c r="F166" s="10"/>
      <c r="G166" s="10"/>
    </row>
    <row r="167" spans="1:7" x14ac:dyDescent="0.2">
      <c r="A167" s="9"/>
      <c r="B167" s="10"/>
      <c r="C167" s="10"/>
      <c r="D167" s="10"/>
      <c r="E167" s="10"/>
      <c r="F167" s="10"/>
      <c r="G167" s="10"/>
    </row>
    <row r="168" spans="1:7" x14ac:dyDescent="0.2">
      <c r="A168" s="9"/>
      <c r="B168" s="10"/>
      <c r="C168" s="10"/>
      <c r="D168" s="10"/>
      <c r="E168" s="10"/>
      <c r="F168" s="10"/>
      <c r="G168" s="10"/>
    </row>
    <row r="169" spans="1:7" x14ac:dyDescent="0.2">
      <c r="A169" s="9"/>
      <c r="B169" s="10"/>
      <c r="C169" s="10"/>
      <c r="D169" s="10"/>
      <c r="E169" s="10"/>
      <c r="F169" s="10"/>
      <c r="G169" s="10"/>
    </row>
    <row r="170" spans="1:7" x14ac:dyDescent="0.2">
      <c r="A170" s="9"/>
      <c r="B170" s="10"/>
      <c r="C170" s="10"/>
      <c r="D170" s="10"/>
      <c r="E170" s="10"/>
      <c r="F170" s="10"/>
      <c r="G170" s="10"/>
    </row>
    <row r="171" spans="1:7" x14ac:dyDescent="0.2">
      <c r="A171" s="9"/>
      <c r="B171" s="10"/>
      <c r="C171" s="10"/>
      <c r="D171" s="10"/>
      <c r="E171" s="10"/>
      <c r="F171" s="10"/>
      <c r="G171" s="10"/>
    </row>
    <row r="172" spans="1:7" x14ac:dyDescent="0.2">
      <c r="A172" s="9"/>
      <c r="B172" s="10"/>
      <c r="C172" s="10"/>
      <c r="D172" s="10"/>
      <c r="E172" s="10"/>
      <c r="F172" s="10"/>
      <c r="G172" s="10"/>
    </row>
    <row r="173" spans="1:7" x14ac:dyDescent="0.2">
      <c r="A173" s="9"/>
      <c r="B173" s="10"/>
      <c r="C173" s="10"/>
      <c r="D173" s="10"/>
      <c r="E173" s="10"/>
      <c r="F173" s="10"/>
      <c r="G173" s="10"/>
    </row>
    <row r="174" spans="1:7" x14ac:dyDescent="0.2">
      <c r="A174" s="9"/>
      <c r="B174" s="10"/>
      <c r="C174" s="10"/>
      <c r="D174" s="10"/>
      <c r="E174" s="10"/>
      <c r="F174" s="10"/>
      <c r="G174" s="10"/>
    </row>
    <row r="175" spans="1:7" x14ac:dyDescent="0.2">
      <c r="A175" s="9"/>
      <c r="B175" s="10"/>
      <c r="C175" s="10"/>
      <c r="D175" s="10"/>
      <c r="E175" s="10"/>
      <c r="F175" s="10"/>
      <c r="G175" s="10"/>
    </row>
    <row r="176" spans="1:7" x14ac:dyDescent="0.2">
      <c r="A176" s="9"/>
      <c r="B176" s="10"/>
      <c r="C176" s="10"/>
      <c r="D176" s="10"/>
      <c r="E176" s="10"/>
      <c r="F176" s="10"/>
      <c r="G176" s="10"/>
    </row>
    <row r="177" spans="1:7" x14ac:dyDescent="0.2">
      <c r="A177" s="9"/>
      <c r="B177" s="10"/>
      <c r="C177" s="10"/>
      <c r="D177" s="10"/>
      <c r="E177" s="10"/>
      <c r="F177" s="10"/>
      <c r="G177" s="10"/>
    </row>
    <row r="178" spans="1:7" x14ac:dyDescent="0.2">
      <c r="A178" s="9"/>
      <c r="B178" s="10"/>
      <c r="C178" s="10"/>
      <c r="D178" s="10"/>
      <c r="E178" s="10"/>
      <c r="F178" s="10"/>
      <c r="G178" s="10"/>
    </row>
    <row r="179" spans="1:7" x14ac:dyDescent="0.2">
      <c r="A179" s="9"/>
      <c r="B179" s="10"/>
      <c r="C179" s="10"/>
      <c r="D179" s="10"/>
      <c r="E179" s="10"/>
      <c r="F179" s="10"/>
      <c r="G179" s="10"/>
    </row>
    <row r="180" spans="1:7" x14ac:dyDescent="0.2">
      <c r="A180" s="9"/>
      <c r="B180" s="10"/>
      <c r="C180" s="10"/>
      <c r="D180" s="10"/>
      <c r="E180" s="10"/>
      <c r="F180" s="10"/>
      <c r="G180" s="10"/>
    </row>
    <row r="181" spans="1:7" x14ac:dyDescent="0.2">
      <c r="A181" s="9"/>
      <c r="B181" s="10"/>
      <c r="C181" s="10"/>
      <c r="D181" s="10"/>
      <c r="E181" s="10"/>
      <c r="F181" s="10"/>
      <c r="G181" s="10"/>
    </row>
    <row r="182" spans="1:7" x14ac:dyDescent="0.2">
      <c r="A182" s="9"/>
      <c r="B182" s="10"/>
      <c r="C182" s="10"/>
      <c r="D182" s="10"/>
      <c r="E182" s="10"/>
      <c r="F182" s="10"/>
      <c r="G182" s="10"/>
    </row>
    <row r="183" spans="1:7" x14ac:dyDescent="0.2">
      <c r="A183" s="9"/>
      <c r="B183" s="10"/>
      <c r="C183" s="10"/>
      <c r="D183" s="10"/>
      <c r="E183" s="10"/>
      <c r="F183" s="10"/>
      <c r="G183" s="10"/>
    </row>
    <row r="184" spans="1:7" x14ac:dyDescent="0.2">
      <c r="A184" s="9"/>
      <c r="B184" s="10"/>
      <c r="C184" s="10"/>
      <c r="D184" s="10"/>
      <c r="E184" s="10"/>
      <c r="F184" s="10"/>
      <c r="G184" s="10"/>
    </row>
    <row r="185" spans="1:7" x14ac:dyDescent="0.2">
      <c r="A185" s="9"/>
      <c r="B185" s="10"/>
      <c r="C185" s="10"/>
      <c r="D185" s="10"/>
      <c r="E185" s="10"/>
      <c r="F185" s="10"/>
      <c r="G185" s="10"/>
    </row>
    <row r="186" spans="1:7" x14ac:dyDescent="0.2">
      <c r="A186" s="9"/>
      <c r="B186" s="10"/>
      <c r="C186" s="10"/>
      <c r="D186" s="10"/>
      <c r="E186" s="10"/>
      <c r="F186" s="10"/>
      <c r="G186" s="10"/>
    </row>
    <row r="187" spans="1:7" x14ac:dyDescent="0.2">
      <c r="A187" s="9"/>
      <c r="B187" s="10"/>
      <c r="C187" s="10"/>
      <c r="D187" s="10"/>
      <c r="E187" s="10"/>
      <c r="F187" s="10"/>
      <c r="G187" s="10"/>
    </row>
    <row r="188" spans="1:7" x14ac:dyDescent="0.2">
      <c r="A188" s="9"/>
      <c r="B188" s="10"/>
      <c r="C188" s="10"/>
      <c r="D188" s="10"/>
      <c r="E188" s="10"/>
      <c r="F188" s="10"/>
      <c r="G188" s="10"/>
    </row>
    <row r="189" spans="1:7" x14ac:dyDescent="0.2">
      <c r="A189" s="9"/>
      <c r="B189" s="10"/>
      <c r="C189" s="10"/>
      <c r="D189" s="10"/>
      <c r="E189" s="10"/>
      <c r="F189" s="10"/>
      <c r="G189" s="10"/>
    </row>
    <row r="190" spans="1:7" x14ac:dyDescent="0.2">
      <c r="A190" s="9"/>
      <c r="B190" s="10"/>
      <c r="C190" s="10"/>
      <c r="D190" s="10"/>
      <c r="E190" s="10"/>
      <c r="F190" s="10"/>
      <c r="G190" s="10"/>
    </row>
    <row r="191" spans="1:7" x14ac:dyDescent="0.2">
      <c r="A191" s="9"/>
      <c r="B191" s="10"/>
      <c r="C191" s="10"/>
      <c r="D191" s="10"/>
      <c r="E191" s="10"/>
      <c r="F191" s="10"/>
      <c r="G191" s="10"/>
    </row>
    <row r="192" spans="1:7" x14ac:dyDescent="0.2">
      <c r="A192" s="9"/>
      <c r="B192" s="10"/>
      <c r="C192" s="10"/>
      <c r="D192" s="10"/>
      <c r="E192" s="10"/>
      <c r="F192" s="10"/>
      <c r="G192" s="10"/>
    </row>
    <row r="193" spans="1:7" x14ac:dyDescent="0.2">
      <c r="A193" s="9"/>
      <c r="B193" s="10"/>
      <c r="C193" s="10"/>
      <c r="D193" s="10"/>
      <c r="E193" s="10"/>
      <c r="F193" s="10"/>
      <c r="G193" s="10"/>
    </row>
    <row r="194" spans="1:7" x14ac:dyDescent="0.2">
      <c r="A194" s="9"/>
      <c r="B194" s="10"/>
      <c r="C194" s="10"/>
      <c r="D194" s="10"/>
      <c r="E194" s="10"/>
      <c r="F194" s="10"/>
      <c r="G194" s="10"/>
    </row>
    <row r="195" spans="1:7" x14ac:dyDescent="0.2">
      <c r="A195" s="9"/>
      <c r="B195" s="10"/>
      <c r="C195" s="10"/>
      <c r="D195" s="10"/>
      <c r="E195" s="10"/>
      <c r="F195" s="10"/>
      <c r="G195" s="10"/>
    </row>
    <row r="196" spans="1:7" x14ac:dyDescent="0.2">
      <c r="A196" s="9"/>
      <c r="B196" s="10"/>
      <c r="C196" s="10"/>
      <c r="D196" s="10"/>
      <c r="E196" s="10"/>
      <c r="F196" s="10"/>
      <c r="G196" s="10"/>
    </row>
    <row r="197" spans="1:7" x14ac:dyDescent="0.2">
      <c r="A197" s="9"/>
      <c r="B197" s="10"/>
      <c r="C197" s="10"/>
      <c r="D197" s="10"/>
      <c r="E197" s="10"/>
      <c r="F197" s="10"/>
      <c r="G197" s="10"/>
    </row>
    <row r="198" spans="1:7" x14ac:dyDescent="0.2">
      <c r="A198" s="9"/>
      <c r="B198" s="10"/>
      <c r="C198" s="10"/>
      <c r="D198" s="10"/>
      <c r="E198" s="10"/>
      <c r="F198" s="10"/>
      <c r="G198" s="10"/>
    </row>
    <row r="199" spans="1:7" x14ac:dyDescent="0.2">
      <c r="A199" s="9"/>
      <c r="B199" s="10"/>
      <c r="C199" s="10"/>
      <c r="D199" s="10"/>
      <c r="E199" s="10"/>
      <c r="F199" s="10"/>
      <c r="G199" s="10"/>
    </row>
    <row r="200" spans="1:7" x14ac:dyDescent="0.2">
      <c r="A200" s="9"/>
      <c r="B200" s="10"/>
      <c r="C200" s="10"/>
      <c r="D200" s="10"/>
      <c r="E200" s="10"/>
      <c r="F200" s="10"/>
      <c r="G200" s="10"/>
    </row>
    <row r="201" spans="1:7" x14ac:dyDescent="0.2">
      <c r="A201" s="9"/>
      <c r="B201" s="10"/>
      <c r="C201" s="10"/>
      <c r="D201" s="10"/>
      <c r="E201" s="10"/>
      <c r="F201" s="10"/>
      <c r="G201" s="10"/>
    </row>
    <row r="202" spans="1:7" x14ac:dyDescent="0.2">
      <c r="A202" s="9"/>
      <c r="B202" s="10"/>
      <c r="C202" s="10"/>
      <c r="D202" s="10"/>
      <c r="E202" s="10"/>
      <c r="F202" s="10"/>
      <c r="G202" s="10"/>
    </row>
    <row r="203" spans="1:7" x14ac:dyDescent="0.2">
      <c r="A203" s="9"/>
      <c r="B203" s="10"/>
      <c r="C203" s="10"/>
      <c r="D203" s="10"/>
      <c r="E203" s="10"/>
      <c r="F203" s="10"/>
      <c r="G203" s="10"/>
    </row>
    <row r="204" spans="1:7" x14ac:dyDescent="0.2">
      <c r="A204" s="9"/>
      <c r="B204" s="10"/>
      <c r="C204" s="10"/>
      <c r="D204" s="10"/>
      <c r="E204" s="10"/>
      <c r="F204" s="10"/>
      <c r="G204" s="10"/>
    </row>
    <row r="205" spans="1:7" x14ac:dyDescent="0.2">
      <c r="A205" s="9"/>
      <c r="B205" s="10"/>
      <c r="C205" s="10"/>
      <c r="D205" s="10"/>
      <c r="E205" s="10"/>
      <c r="F205" s="10"/>
      <c r="G205" s="10"/>
    </row>
    <row r="206" spans="1:7" x14ac:dyDescent="0.2">
      <c r="A206" s="9"/>
      <c r="B206" s="10"/>
      <c r="C206" s="10"/>
      <c r="D206" s="10"/>
      <c r="E206" s="10"/>
      <c r="F206" s="10"/>
      <c r="G206" s="10"/>
    </row>
    <row r="207" spans="1:7" x14ac:dyDescent="0.2">
      <c r="A207" s="9"/>
      <c r="B207" s="10"/>
      <c r="C207" s="10"/>
      <c r="D207" s="10"/>
      <c r="E207" s="10"/>
      <c r="F207" s="10"/>
      <c r="G207" s="10"/>
    </row>
    <row r="208" spans="1:7" x14ac:dyDescent="0.2">
      <c r="A208" s="9"/>
      <c r="B208" s="10"/>
      <c r="C208" s="10"/>
      <c r="D208" s="10"/>
      <c r="E208" s="10"/>
      <c r="F208" s="10"/>
      <c r="G208" s="10"/>
    </row>
    <row r="209" spans="1:7" x14ac:dyDescent="0.2">
      <c r="A209" s="9"/>
      <c r="B209" s="10"/>
      <c r="C209" s="10"/>
      <c r="D209" s="10"/>
      <c r="E209" s="10"/>
      <c r="F209" s="10"/>
      <c r="G209" s="10"/>
    </row>
    <row r="210" spans="1:7" x14ac:dyDescent="0.2">
      <c r="A210" s="9"/>
      <c r="B210" s="10"/>
      <c r="C210" s="10"/>
      <c r="D210" s="10"/>
      <c r="E210" s="10"/>
      <c r="F210" s="10"/>
      <c r="G210" s="10"/>
    </row>
    <row r="211" spans="1:7" x14ac:dyDescent="0.2">
      <c r="A211" s="9"/>
      <c r="B211" s="10"/>
      <c r="C211" s="10"/>
      <c r="D211" s="10"/>
      <c r="E211" s="10"/>
      <c r="F211" s="10"/>
      <c r="G211" s="10"/>
    </row>
    <row r="212" spans="1:7" x14ac:dyDescent="0.2">
      <c r="A212" s="9"/>
      <c r="B212" s="10"/>
      <c r="C212" s="10"/>
      <c r="D212" s="10"/>
      <c r="E212" s="10"/>
      <c r="F212" s="10"/>
      <c r="G212" s="10"/>
    </row>
    <row r="213" spans="1:7" x14ac:dyDescent="0.2">
      <c r="A213" s="9"/>
      <c r="B213" s="10"/>
      <c r="C213" s="10"/>
      <c r="D213" s="10"/>
      <c r="E213" s="10"/>
      <c r="F213" s="10"/>
      <c r="G213" s="10"/>
    </row>
    <row r="214" spans="1:7" x14ac:dyDescent="0.2">
      <c r="A214" s="9"/>
      <c r="B214" s="10"/>
      <c r="C214" s="10"/>
      <c r="D214" s="10"/>
      <c r="E214" s="10"/>
      <c r="F214" s="10"/>
      <c r="G214" s="10"/>
    </row>
    <row r="215" spans="1:7" x14ac:dyDescent="0.2">
      <c r="A215" s="9"/>
      <c r="B215" s="10"/>
      <c r="C215" s="10"/>
      <c r="D215" s="10"/>
      <c r="E215" s="10"/>
      <c r="F215" s="10"/>
      <c r="G215" s="10"/>
    </row>
    <row r="216" spans="1:7" x14ac:dyDescent="0.2">
      <c r="A216" s="9"/>
      <c r="B216" s="10"/>
      <c r="C216" s="10"/>
      <c r="D216" s="10"/>
      <c r="E216" s="10"/>
      <c r="F216" s="10"/>
      <c r="G216" s="10"/>
    </row>
    <row r="217" spans="1:7" x14ac:dyDescent="0.2">
      <c r="A217" s="9"/>
      <c r="B217" s="10"/>
      <c r="C217" s="10"/>
      <c r="D217" s="10"/>
      <c r="E217" s="10"/>
      <c r="F217" s="10"/>
      <c r="G217" s="10"/>
    </row>
    <row r="218" spans="1:7" x14ac:dyDescent="0.2">
      <c r="A218" s="9"/>
      <c r="B218" s="10"/>
      <c r="C218" s="10"/>
      <c r="D218" s="10"/>
      <c r="E218" s="10"/>
      <c r="F218" s="10"/>
      <c r="G218" s="10"/>
    </row>
    <row r="219" spans="1:7" x14ac:dyDescent="0.2">
      <c r="A219" s="9"/>
      <c r="B219" s="10"/>
      <c r="C219" s="10"/>
      <c r="D219" s="10"/>
      <c r="E219" s="10"/>
      <c r="F219" s="10"/>
      <c r="G219" s="10"/>
    </row>
    <row r="220" spans="1:7" x14ac:dyDescent="0.2">
      <c r="A220" s="9"/>
      <c r="B220" s="10"/>
      <c r="C220" s="10"/>
      <c r="D220" s="10"/>
      <c r="E220" s="10"/>
      <c r="F220" s="10"/>
      <c r="G220" s="10"/>
    </row>
    <row r="221" spans="1:7" x14ac:dyDescent="0.2">
      <c r="A221" s="9"/>
      <c r="B221" s="10"/>
      <c r="C221" s="10"/>
      <c r="D221" s="10"/>
      <c r="E221" s="10"/>
      <c r="F221" s="10"/>
      <c r="G221" s="10"/>
    </row>
    <row r="222" spans="1:7" x14ac:dyDescent="0.2">
      <c r="A222" s="9"/>
      <c r="B222" s="10"/>
      <c r="C222" s="10"/>
      <c r="D222" s="10"/>
      <c r="E222" s="10"/>
      <c r="F222" s="10"/>
      <c r="G222" s="10"/>
    </row>
    <row r="223" spans="1:7" x14ac:dyDescent="0.2">
      <c r="A223" s="9"/>
      <c r="B223" s="10"/>
      <c r="C223" s="10"/>
      <c r="D223" s="10"/>
      <c r="E223" s="10"/>
      <c r="F223" s="10"/>
      <c r="G223" s="10"/>
    </row>
    <row r="224" spans="1:7" x14ac:dyDescent="0.2">
      <c r="A224" s="9"/>
      <c r="B224" s="10"/>
      <c r="C224" s="10"/>
      <c r="D224" s="10"/>
      <c r="E224" s="10"/>
      <c r="F224" s="10"/>
      <c r="G224" s="10"/>
    </row>
    <row r="225" spans="1:7" x14ac:dyDescent="0.2">
      <c r="A225" s="9"/>
      <c r="B225" s="10"/>
      <c r="C225" s="10"/>
      <c r="D225" s="10"/>
      <c r="E225" s="10"/>
      <c r="F225" s="10"/>
      <c r="G225" s="10"/>
    </row>
    <row r="226" spans="1:7" x14ac:dyDescent="0.2">
      <c r="A226" s="9"/>
      <c r="B226" s="10"/>
      <c r="C226" s="10"/>
      <c r="D226" s="10"/>
      <c r="E226" s="10"/>
      <c r="F226" s="10"/>
      <c r="G226" s="10"/>
    </row>
    <row r="227" spans="1:7" x14ac:dyDescent="0.2">
      <c r="A227" s="9"/>
      <c r="B227" s="10"/>
      <c r="C227" s="10"/>
      <c r="D227" s="10"/>
      <c r="E227" s="10"/>
      <c r="F227" s="10"/>
      <c r="G227" s="10"/>
    </row>
    <row r="228" spans="1:7" x14ac:dyDescent="0.2">
      <c r="A228" s="9"/>
      <c r="B228" s="10"/>
      <c r="C228" s="10"/>
      <c r="D228" s="10"/>
      <c r="E228" s="10"/>
      <c r="F228" s="10"/>
      <c r="G228" s="10"/>
    </row>
    <row r="229" spans="1:7" x14ac:dyDescent="0.2">
      <c r="A229" s="9"/>
      <c r="B229" s="10"/>
      <c r="C229" s="10"/>
      <c r="D229" s="10"/>
      <c r="E229" s="10"/>
      <c r="F229" s="10"/>
      <c r="G229" s="10"/>
    </row>
    <row r="230" spans="1:7" x14ac:dyDescent="0.2">
      <c r="A230" s="9"/>
      <c r="B230" s="10"/>
      <c r="C230" s="10"/>
      <c r="D230" s="10"/>
      <c r="E230" s="10"/>
      <c r="F230" s="10"/>
      <c r="G230" s="10"/>
    </row>
    <row r="231" spans="1:7" x14ac:dyDescent="0.2">
      <c r="A231" s="9"/>
      <c r="B231" s="10"/>
      <c r="C231" s="10"/>
      <c r="D231" s="10"/>
      <c r="E231" s="10"/>
      <c r="F231" s="10"/>
      <c r="G231" s="10"/>
    </row>
    <row r="232" spans="1:7" x14ac:dyDescent="0.2">
      <c r="A232" s="9"/>
      <c r="B232" s="10"/>
      <c r="C232" s="10"/>
      <c r="D232" s="10"/>
      <c r="E232" s="10"/>
      <c r="F232" s="10"/>
      <c r="G232" s="10"/>
    </row>
    <row r="233" spans="1:7" x14ac:dyDescent="0.2">
      <c r="A233" s="9"/>
      <c r="B233" s="10"/>
      <c r="C233" s="10"/>
      <c r="D233" s="10"/>
      <c r="E233" s="10"/>
      <c r="F233" s="10"/>
      <c r="G233" s="10"/>
    </row>
    <row r="234" spans="1:7" x14ac:dyDescent="0.2">
      <c r="A234" s="9"/>
      <c r="B234" s="10"/>
      <c r="C234" s="10"/>
      <c r="D234" s="10"/>
      <c r="E234" s="10"/>
      <c r="F234" s="10"/>
      <c r="G234" s="10"/>
    </row>
    <row r="235" spans="1:7" x14ac:dyDescent="0.2">
      <c r="A235" s="9"/>
      <c r="B235" s="10"/>
      <c r="C235" s="10"/>
      <c r="D235" s="10"/>
      <c r="E235" s="10"/>
      <c r="F235" s="10"/>
      <c r="G235" s="10"/>
    </row>
    <row r="236" spans="1:7" x14ac:dyDescent="0.2">
      <c r="A236" s="9"/>
      <c r="B236" s="10"/>
      <c r="C236" s="10"/>
      <c r="D236" s="10"/>
      <c r="E236" s="10"/>
      <c r="F236" s="10"/>
      <c r="G236" s="10"/>
    </row>
    <row r="237" spans="1:7" x14ac:dyDescent="0.2">
      <c r="A237" s="9"/>
      <c r="B237" s="10"/>
      <c r="C237" s="10"/>
      <c r="D237" s="10"/>
      <c r="E237" s="10"/>
      <c r="F237" s="10"/>
      <c r="G237" s="10"/>
    </row>
  </sheetData>
  <customSheetViews>
    <customSheetView guid="{A7CAF2C5-39F9-42DB-8D54-87F1C45428C1}" showPageBreaks="1" printArea="1" topLeftCell="A37">
      <selection activeCell="A66" sqref="A66"/>
      <pageMargins left="0.6" right="0.32" top="0.75" bottom="0.75" header="0.3" footer="0.3"/>
      <pageSetup paperSize="5" orientation="portrait" r:id="rId1"/>
    </customSheetView>
    <customSheetView guid="{D5D9EAF4-7BA9-49E3-BE1A-B3C48A27549A}" showPageBreaks="1" printArea="1">
      <selection activeCell="H46" sqref="H46:H47"/>
      <pageMargins left="0.6" right="0.32" top="0.75" bottom="0.75" header="0.3" footer="0.3"/>
      <pageSetup paperSize="5" orientation="portrait" r:id="rId2"/>
    </customSheetView>
    <customSheetView guid="{E6060216-00C8-46FF-98E3-81B4F8C2F5D4}" topLeftCell="A55">
      <selection activeCell="A67" sqref="A67:D67"/>
      <pageMargins left="0.6" right="0.32" top="0.75" bottom="0.75" header="0.3" footer="0.3"/>
      <pageSetup paperSize="5" orientation="portrait" r:id="rId3"/>
    </customSheetView>
    <customSheetView guid="{DFD43025-E9E3-4843-AC2B-F650B990DBED}" topLeftCell="A49">
      <selection activeCell="A67" sqref="A67:D67"/>
      <pageMargins left="0.6" right="0.32" top="0.75" bottom="0.75" header="0.3" footer="0.3"/>
      <pageSetup paperSize="5" orientation="portrait" r:id="rId4"/>
    </customSheetView>
    <customSheetView guid="{7E99A118-CF9C-4DA4-93C3-66837DF09715}">
      <selection activeCell="H46" sqref="H46:H47"/>
      <pageMargins left="0.6" right="0.32" top="0.75" bottom="0.75" header="0.3" footer="0.3"/>
      <pageSetup paperSize="5" orientation="portrait" r:id="rId5"/>
    </customSheetView>
    <customSheetView guid="{F84C4122-9287-413C-B343-7D23815E91BD}" printArea="1" topLeftCell="A37">
      <selection activeCell="K10" sqref="K10"/>
      <pageMargins left="0.6" right="0.32" top="0.75" bottom="0.75" header="0.3" footer="0.3"/>
      <pageSetup paperSize="5" orientation="portrait" r:id="rId6"/>
    </customSheetView>
    <customSheetView guid="{7D0DA75E-CE30-4207-8E0D-B057D58B8072}" showPageBreaks="1" printArea="1">
      <pane xSplit="1" ySplit="5" topLeftCell="B36" activePane="bottomRight" state="frozen"/>
      <selection pane="bottomRight" activeCell="L34" sqref="L34"/>
      <pageMargins left="0.6" right="0.32" top="0.75" bottom="0.75" header="0.3" footer="0.3"/>
      <pageSetup paperSize="9" orientation="landscape" r:id="rId7"/>
    </customSheetView>
    <customSheetView guid="{CF5A155D-0946-463C-A625-7E288FCAB939}" scale="120" showPageBreaks="1" printArea="1">
      <pane xSplit="1" ySplit="5" topLeftCell="B58" activePane="bottomRight" state="frozen"/>
      <selection pane="bottomRight" activeCell="I1" sqref="I1:L1048576"/>
      <pageMargins left="0.6" right="0.32" top="0.75" bottom="0.75" header="0.3" footer="0.3"/>
      <pageSetup paperSize="9" orientation="landscape" r:id="rId8"/>
    </customSheetView>
  </customSheetViews>
  <mergeCells count="4">
    <mergeCell ref="A1:G1"/>
    <mergeCell ref="A2:G2"/>
    <mergeCell ref="A3:G3"/>
    <mergeCell ref="A63:G63"/>
  </mergeCells>
  <pageMargins left="0.6" right="0.32" top="0.75" bottom="0.75" header="0.3" footer="0.3"/>
  <pageSetup paperSize="9" orientation="landscape"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pane xSplit="1" ySplit="5" topLeftCell="B21" activePane="bottomRight" state="frozen"/>
      <selection pane="topRight" activeCell="B1" sqref="B1"/>
      <selection pane="bottomLeft" activeCell="A6" sqref="A6"/>
      <selection pane="bottomRight" activeCell="D67" sqref="D67"/>
    </sheetView>
  </sheetViews>
  <sheetFormatPr defaultColWidth="9.140625" defaultRowHeight="12.75" x14ac:dyDescent="0.2"/>
  <cols>
    <col min="1" max="1" width="12.5703125" style="2" customWidth="1"/>
    <col min="2" max="6" width="13.7109375" style="2" customWidth="1"/>
    <col min="7" max="7" width="13.7109375" style="86" customWidth="1"/>
    <col min="8" max="8" width="13.7109375" style="124" customWidth="1"/>
    <col min="9" max="9" width="13.7109375" style="2" customWidth="1"/>
    <col min="10" max="10" width="6" style="2" bestFit="1" customWidth="1"/>
    <col min="11" max="16384" width="9.140625" style="2"/>
  </cols>
  <sheetData>
    <row r="1" spans="1:9" x14ac:dyDescent="0.2">
      <c r="A1" s="273" t="s">
        <v>46</v>
      </c>
      <c r="B1" s="273"/>
      <c r="C1" s="273"/>
      <c r="D1" s="273"/>
      <c r="E1" s="273"/>
      <c r="F1" s="273"/>
      <c r="G1" s="273"/>
      <c r="H1" s="273"/>
      <c r="I1" s="273"/>
    </row>
    <row r="2" spans="1:9" x14ac:dyDescent="0.2">
      <c r="A2" s="273" t="s">
        <v>153</v>
      </c>
      <c r="B2" s="273"/>
      <c r="C2" s="273"/>
      <c r="D2" s="273"/>
      <c r="E2" s="273"/>
      <c r="F2" s="273"/>
      <c r="G2" s="273"/>
      <c r="H2" s="273"/>
      <c r="I2" s="273"/>
    </row>
    <row r="3" spans="1:9" x14ac:dyDescent="0.2">
      <c r="A3" s="273" t="s">
        <v>2</v>
      </c>
      <c r="B3" s="273"/>
      <c r="C3" s="273"/>
      <c r="D3" s="273"/>
      <c r="E3" s="273"/>
      <c r="F3" s="273"/>
      <c r="G3" s="273"/>
      <c r="H3" s="273"/>
      <c r="I3" s="273"/>
    </row>
    <row r="5" spans="1:9" ht="34.5" customHeight="1" x14ac:dyDescent="0.2">
      <c r="A5" s="11" t="s">
        <v>22</v>
      </c>
      <c r="B5" s="93" t="s">
        <v>37</v>
      </c>
      <c r="C5" s="93" t="s">
        <v>47</v>
      </c>
      <c r="D5" s="93" t="s">
        <v>38</v>
      </c>
      <c r="E5" s="93" t="s">
        <v>39</v>
      </c>
      <c r="F5" s="93" t="s">
        <v>48</v>
      </c>
      <c r="G5" s="12" t="s">
        <v>49</v>
      </c>
      <c r="H5" s="81" t="s">
        <v>144</v>
      </c>
      <c r="I5" s="93" t="s">
        <v>50</v>
      </c>
    </row>
    <row r="6" spans="1:9" ht="13.5" customHeight="1" x14ac:dyDescent="0.2">
      <c r="A6" s="5">
        <v>1955</v>
      </c>
      <c r="B6" s="99">
        <v>112.8</v>
      </c>
      <c r="C6" s="99">
        <v>27.9</v>
      </c>
      <c r="D6" s="99">
        <v>26</v>
      </c>
      <c r="E6" s="99">
        <v>9.3000000000000007</v>
      </c>
      <c r="F6" s="99">
        <v>81.2</v>
      </c>
      <c r="G6" s="56">
        <v>75.7</v>
      </c>
      <c r="H6" s="82">
        <f>I6-(B6+C6+D6+E6+F6)</f>
        <v>37.5</v>
      </c>
      <c r="I6" s="47">
        <v>294.7</v>
      </c>
    </row>
    <row r="7" spans="1:9" ht="13.5" customHeight="1" x14ac:dyDescent="0.2">
      <c r="A7" s="5">
        <v>1956</v>
      </c>
      <c r="B7" s="99">
        <v>104.6</v>
      </c>
      <c r="C7" s="99">
        <v>36.1</v>
      </c>
      <c r="D7" s="99">
        <v>26.9</v>
      </c>
      <c r="E7" s="99">
        <v>8.1</v>
      </c>
      <c r="F7" s="99">
        <v>83.5</v>
      </c>
      <c r="G7" s="56">
        <v>71.3</v>
      </c>
      <c r="H7" s="82">
        <f t="shared" ref="H7:H61" si="0">I7-(B7+C7+D7+E7+F7)</f>
        <v>42.300000000000011</v>
      </c>
      <c r="I7" s="47">
        <v>301.5</v>
      </c>
    </row>
    <row r="8" spans="1:9" ht="13.5" customHeight="1" x14ac:dyDescent="0.2">
      <c r="A8" s="5">
        <v>1957</v>
      </c>
      <c r="B8" s="99">
        <v>129</v>
      </c>
      <c r="C8" s="99">
        <v>50.4</v>
      </c>
      <c r="D8" s="99">
        <v>24.9</v>
      </c>
      <c r="E8" s="99">
        <v>8.1999999999999993</v>
      </c>
      <c r="F8" s="99">
        <v>91.8</v>
      </c>
      <c r="G8" s="56">
        <v>77.099999999999994</v>
      </c>
      <c r="H8" s="82">
        <f t="shared" si="0"/>
        <v>51.5</v>
      </c>
      <c r="I8" s="47">
        <v>355.8</v>
      </c>
    </row>
    <row r="9" spans="1:9" ht="13.5" customHeight="1" x14ac:dyDescent="0.2">
      <c r="A9" s="5">
        <v>1958</v>
      </c>
      <c r="B9" s="99">
        <v>134.9</v>
      </c>
      <c r="C9" s="99">
        <v>57.4</v>
      </c>
      <c r="D9" s="99">
        <v>25.2</v>
      </c>
      <c r="E9" s="99">
        <v>7.6</v>
      </c>
      <c r="F9" s="99">
        <v>95.3</v>
      </c>
      <c r="G9" s="56">
        <v>79.2</v>
      </c>
      <c r="H9" s="82">
        <f t="shared" si="0"/>
        <v>92.100000000000023</v>
      </c>
      <c r="I9" s="47">
        <v>412.5</v>
      </c>
    </row>
    <row r="10" spans="1:9" ht="13.5" customHeight="1" x14ac:dyDescent="0.2">
      <c r="A10" s="5">
        <v>1959</v>
      </c>
      <c r="B10" s="99">
        <v>146.19999999999999</v>
      </c>
      <c r="C10" s="99">
        <v>58.5</v>
      </c>
      <c r="D10" s="99">
        <v>27.7</v>
      </c>
      <c r="E10" s="99">
        <v>11.7</v>
      </c>
      <c r="F10" s="99">
        <v>116.9</v>
      </c>
      <c r="G10" s="56">
        <v>93.1</v>
      </c>
      <c r="H10" s="82">
        <f t="shared" si="0"/>
        <v>87.600000000000023</v>
      </c>
      <c r="I10" s="47">
        <v>448.6</v>
      </c>
    </row>
    <row r="11" spans="1:9" ht="13.5" customHeight="1" x14ac:dyDescent="0.2">
      <c r="A11" s="5">
        <v>1960</v>
      </c>
      <c r="B11" s="99">
        <v>150.19999999999999</v>
      </c>
      <c r="C11" s="99">
        <v>69.5</v>
      </c>
      <c r="D11" s="99">
        <v>28.1</v>
      </c>
      <c r="E11" s="99">
        <v>13.2</v>
      </c>
      <c r="F11" s="99">
        <v>128</v>
      </c>
      <c r="G11" s="56">
        <v>111.5</v>
      </c>
      <c r="H11" s="82">
        <f t="shared" si="0"/>
        <v>115.60000000000002</v>
      </c>
      <c r="I11" s="47">
        <v>504.6</v>
      </c>
    </row>
    <row r="12" spans="1:9" ht="13.5" customHeight="1" x14ac:dyDescent="0.2">
      <c r="A12" s="5">
        <v>1961</v>
      </c>
      <c r="B12" s="99">
        <v>136.80000000000001</v>
      </c>
      <c r="C12" s="99">
        <v>66.2</v>
      </c>
      <c r="D12" s="99">
        <v>26.2</v>
      </c>
      <c r="E12" s="99">
        <v>13.2</v>
      </c>
      <c r="F12" s="99">
        <v>145.1</v>
      </c>
      <c r="G12" s="56">
        <v>122.5</v>
      </c>
      <c r="H12" s="82">
        <f t="shared" si="0"/>
        <v>197.10000000000002</v>
      </c>
      <c r="I12" s="47">
        <v>584.6</v>
      </c>
    </row>
    <row r="13" spans="1:9" ht="13.5" customHeight="1" x14ac:dyDescent="0.2">
      <c r="A13" s="5">
        <v>1962</v>
      </c>
      <c r="B13" s="99">
        <v>135.9</v>
      </c>
      <c r="C13" s="99">
        <v>76.2</v>
      </c>
      <c r="D13" s="99">
        <v>30.1</v>
      </c>
      <c r="E13" s="99">
        <v>14.9</v>
      </c>
      <c r="F13" s="99">
        <v>135.80000000000001</v>
      </c>
      <c r="G13" s="56">
        <v>112.9</v>
      </c>
      <c r="H13" s="82">
        <f t="shared" si="0"/>
        <v>213.49999999999994</v>
      </c>
      <c r="I13" s="47">
        <v>606.4</v>
      </c>
    </row>
    <row r="14" spans="1:9" ht="13.5" customHeight="1" x14ac:dyDescent="0.2">
      <c r="A14" s="5">
        <v>1963</v>
      </c>
      <c r="B14" s="99">
        <v>133.6</v>
      </c>
      <c r="C14" s="99">
        <v>103.2</v>
      </c>
      <c r="D14" s="99">
        <v>31</v>
      </c>
      <c r="E14" s="99">
        <v>11.8</v>
      </c>
      <c r="F14" s="99">
        <v>179.2</v>
      </c>
      <c r="G14" s="56">
        <v>122.5</v>
      </c>
      <c r="H14" s="82">
        <f t="shared" si="0"/>
        <v>188.40000000000003</v>
      </c>
      <c r="I14" s="47">
        <v>647.20000000000005</v>
      </c>
    </row>
    <row r="15" spans="1:9" ht="13.5" customHeight="1" x14ac:dyDescent="0.2">
      <c r="A15" s="8">
        <v>1964</v>
      </c>
      <c r="B15" s="51">
        <v>130.30000000000001</v>
      </c>
      <c r="C15" s="51">
        <v>102.8</v>
      </c>
      <c r="D15" s="51">
        <v>34.299999999999997</v>
      </c>
      <c r="E15" s="51">
        <v>14.1</v>
      </c>
      <c r="F15" s="51">
        <v>234.5</v>
      </c>
      <c r="G15" s="57">
        <v>169.2</v>
      </c>
      <c r="H15" s="82">
        <f t="shared" si="0"/>
        <v>215.39999999999998</v>
      </c>
      <c r="I15" s="50">
        <v>731.4</v>
      </c>
    </row>
    <row r="16" spans="1:9" ht="13.5" customHeight="1" x14ac:dyDescent="0.2">
      <c r="A16" s="8">
        <v>1965</v>
      </c>
      <c r="B16" s="51">
        <v>136.4</v>
      </c>
      <c r="C16" s="51">
        <v>138.30000000000001</v>
      </c>
      <c r="D16" s="51">
        <v>42.3</v>
      </c>
      <c r="E16" s="51">
        <v>15.5</v>
      </c>
      <c r="F16" s="51">
        <v>263.3</v>
      </c>
      <c r="G16" s="57">
        <v>208.6</v>
      </c>
      <c r="H16" s="82">
        <f t="shared" si="0"/>
        <v>221.99999999999989</v>
      </c>
      <c r="I16" s="50">
        <v>817.8</v>
      </c>
    </row>
    <row r="17" spans="1:9" ht="13.5" customHeight="1" x14ac:dyDescent="0.2">
      <c r="A17" s="8">
        <v>1966</v>
      </c>
      <c r="B17" s="51">
        <v>126.7</v>
      </c>
      <c r="C17" s="51">
        <v>110.2</v>
      </c>
      <c r="D17" s="51">
        <v>43.3</v>
      </c>
      <c r="E17" s="51">
        <v>15.7</v>
      </c>
      <c r="F17" s="51">
        <v>277.2</v>
      </c>
      <c r="G17" s="57">
        <v>236.7</v>
      </c>
      <c r="H17" s="82">
        <f t="shared" si="0"/>
        <v>205.50000000000011</v>
      </c>
      <c r="I17" s="54">
        <v>778.6</v>
      </c>
    </row>
    <row r="18" spans="1:9" ht="13.5" customHeight="1" x14ac:dyDescent="0.2">
      <c r="A18" s="8">
        <v>1967</v>
      </c>
      <c r="B18" s="51">
        <v>104.9</v>
      </c>
      <c r="C18" s="51">
        <v>118</v>
      </c>
      <c r="D18" s="51">
        <v>37.6</v>
      </c>
      <c r="E18" s="51">
        <v>16</v>
      </c>
      <c r="F18" s="51">
        <v>324.5</v>
      </c>
      <c r="G18" s="57">
        <v>283.7</v>
      </c>
      <c r="H18" s="82">
        <f t="shared" si="0"/>
        <v>124.29999999999995</v>
      </c>
      <c r="I18" s="50">
        <v>725.3</v>
      </c>
    </row>
    <row r="19" spans="1:9" ht="13.5" customHeight="1" x14ac:dyDescent="0.2">
      <c r="A19" s="8">
        <v>1968</v>
      </c>
      <c r="B19" s="51">
        <v>126.3</v>
      </c>
      <c r="C19" s="51">
        <v>126.1</v>
      </c>
      <c r="D19" s="51">
        <v>35.1</v>
      </c>
      <c r="E19" s="51">
        <v>16</v>
      </c>
      <c r="F19" s="51">
        <v>393.6</v>
      </c>
      <c r="G19" s="57">
        <v>382.7</v>
      </c>
      <c r="H19" s="82">
        <f t="shared" si="0"/>
        <v>159.29999999999995</v>
      </c>
      <c r="I19" s="54">
        <v>856.4</v>
      </c>
    </row>
    <row r="20" spans="1:9" ht="13.5" customHeight="1" x14ac:dyDescent="0.2">
      <c r="A20" s="8">
        <v>1969</v>
      </c>
      <c r="B20" s="51">
        <v>133.9</v>
      </c>
      <c r="C20" s="51">
        <v>141.69999999999999</v>
      </c>
      <c r="D20" s="51">
        <v>43.5</v>
      </c>
      <c r="E20" s="51">
        <v>22.1</v>
      </c>
      <c r="F20" s="51">
        <v>371.6</v>
      </c>
      <c r="G20" s="57">
        <v>347</v>
      </c>
      <c r="H20" s="82">
        <f t="shared" si="0"/>
        <v>255.69999999999993</v>
      </c>
      <c r="I20" s="50">
        <v>968.5</v>
      </c>
    </row>
    <row r="21" spans="1:9" ht="13.5" customHeight="1" x14ac:dyDescent="0.2">
      <c r="A21" s="8">
        <v>1970</v>
      </c>
      <c r="B21" s="51">
        <v>144.19999999999999</v>
      </c>
      <c r="C21" s="51">
        <v>176.2</v>
      </c>
      <c r="D21" s="51">
        <v>45.6</v>
      </c>
      <c r="E21" s="51">
        <v>26.9</v>
      </c>
      <c r="F21" s="51">
        <v>290.2</v>
      </c>
      <c r="G21" s="57">
        <v>267.5</v>
      </c>
      <c r="H21" s="82">
        <f t="shared" si="0"/>
        <v>404.10000000000014</v>
      </c>
      <c r="I21" s="50">
        <v>1087.2</v>
      </c>
    </row>
    <row r="22" spans="1:9" ht="13.5" customHeight="1" x14ac:dyDescent="0.2">
      <c r="A22" s="8">
        <v>1971</v>
      </c>
      <c r="B22" s="51">
        <v>133.9</v>
      </c>
      <c r="C22" s="51">
        <v>233.2</v>
      </c>
      <c r="D22" s="51">
        <v>43.6</v>
      </c>
      <c r="E22" s="51">
        <v>32.1</v>
      </c>
      <c r="F22" s="51">
        <v>150.6</v>
      </c>
      <c r="G22" s="57">
        <v>133.69999999999999</v>
      </c>
      <c r="H22" s="82">
        <f t="shared" si="0"/>
        <v>735.8</v>
      </c>
      <c r="I22" s="50">
        <v>1329.2</v>
      </c>
    </row>
    <row r="23" spans="1:9" ht="13.5" customHeight="1" x14ac:dyDescent="0.2">
      <c r="A23" s="8">
        <v>1972</v>
      </c>
      <c r="B23" s="51">
        <v>144.19999999999999</v>
      </c>
      <c r="C23" s="51">
        <v>274.39999999999998</v>
      </c>
      <c r="D23" s="51">
        <v>53</v>
      </c>
      <c r="E23" s="51">
        <v>41.2</v>
      </c>
      <c r="F23" s="51">
        <v>136.1</v>
      </c>
      <c r="G23" s="57">
        <v>79.7</v>
      </c>
      <c r="H23" s="82">
        <f t="shared" si="0"/>
        <v>822.19999999999993</v>
      </c>
      <c r="I23" s="50">
        <v>1471.1</v>
      </c>
    </row>
    <row r="24" spans="1:9" ht="13.5" customHeight="1" x14ac:dyDescent="0.2">
      <c r="A24" s="8">
        <v>1973</v>
      </c>
      <c r="B24" s="51">
        <v>175.5</v>
      </c>
      <c r="C24" s="51">
        <v>254.6</v>
      </c>
      <c r="D24" s="51">
        <v>65.3</v>
      </c>
      <c r="E24" s="51">
        <v>39.799999999999997</v>
      </c>
      <c r="F24" s="51">
        <v>219</v>
      </c>
      <c r="G24" s="57">
        <v>78.900000000000006</v>
      </c>
      <c r="H24" s="82">
        <f t="shared" si="0"/>
        <v>809.8</v>
      </c>
      <c r="I24" s="50">
        <v>1564</v>
      </c>
    </row>
    <row r="25" spans="1:9" ht="13.5" customHeight="1" x14ac:dyDescent="0.2">
      <c r="A25" s="8">
        <v>1974</v>
      </c>
      <c r="B25" s="51">
        <v>188.3</v>
      </c>
      <c r="C25" s="51">
        <v>401.8</v>
      </c>
      <c r="D25" s="51">
        <v>82.2</v>
      </c>
      <c r="E25" s="51">
        <v>61.8</v>
      </c>
      <c r="F25" s="51">
        <v>380.5</v>
      </c>
      <c r="G25" s="57">
        <v>99.3</v>
      </c>
      <c r="H25" s="82">
        <f t="shared" si="0"/>
        <v>2663.2000000000003</v>
      </c>
      <c r="I25" s="50">
        <v>3777.8</v>
      </c>
    </row>
    <row r="26" spans="1:9" ht="13.5" customHeight="1" x14ac:dyDescent="0.2">
      <c r="A26" s="8">
        <v>1975</v>
      </c>
      <c r="B26" s="51">
        <v>176</v>
      </c>
      <c r="C26" s="51">
        <v>702.2</v>
      </c>
      <c r="D26" s="51">
        <v>84.2</v>
      </c>
      <c r="E26" s="51">
        <v>91.1</v>
      </c>
      <c r="F26" s="51">
        <v>60</v>
      </c>
      <c r="G26" s="57">
        <v>28.6</v>
      </c>
      <c r="H26" s="82">
        <f t="shared" si="0"/>
        <v>2130.1999999999998</v>
      </c>
      <c r="I26" s="50">
        <v>3243.7</v>
      </c>
    </row>
    <row r="27" spans="1:9" ht="13.5" customHeight="1" x14ac:dyDescent="0.2">
      <c r="A27" s="8">
        <v>1976</v>
      </c>
      <c r="B27" s="51">
        <v>206.6</v>
      </c>
      <c r="C27" s="51">
        <v>953.1</v>
      </c>
      <c r="D27" s="51">
        <v>124.9</v>
      </c>
      <c r="E27" s="51">
        <v>131.1</v>
      </c>
      <c r="F27" s="51">
        <v>161.19999999999999</v>
      </c>
      <c r="G27" s="57">
        <v>64.3</v>
      </c>
      <c r="H27" s="82">
        <f t="shared" si="0"/>
        <v>3331.9</v>
      </c>
      <c r="I27" s="50">
        <v>4908.8</v>
      </c>
    </row>
    <row r="28" spans="1:9" ht="13.5" customHeight="1" x14ac:dyDescent="0.2">
      <c r="A28" s="8">
        <v>1977</v>
      </c>
      <c r="B28" s="51">
        <v>285.8</v>
      </c>
      <c r="C28" s="51">
        <v>920.6</v>
      </c>
      <c r="D28" s="51">
        <v>150.30000000000001</v>
      </c>
      <c r="E28" s="51">
        <v>139.5</v>
      </c>
      <c r="F28" s="51">
        <v>122.7</v>
      </c>
      <c r="G28" s="57">
        <v>42.1</v>
      </c>
      <c r="H28" s="82">
        <f t="shared" si="0"/>
        <v>2752.7999999999997</v>
      </c>
      <c r="I28" s="50">
        <v>4371.7</v>
      </c>
    </row>
    <row r="29" spans="1:9" ht="13.5" customHeight="1" x14ac:dyDescent="0.2">
      <c r="A29" s="8">
        <v>1978</v>
      </c>
      <c r="B29" s="51">
        <v>365.8</v>
      </c>
      <c r="C29" s="51">
        <v>968.7</v>
      </c>
      <c r="D29" s="51">
        <v>179.1</v>
      </c>
      <c r="E29" s="51">
        <v>166.8</v>
      </c>
      <c r="F29" s="51">
        <v>142</v>
      </c>
      <c r="G29" s="57">
        <v>51.2</v>
      </c>
      <c r="H29" s="82">
        <f t="shared" si="0"/>
        <v>2898.6000000000004</v>
      </c>
      <c r="I29" s="50">
        <v>4721</v>
      </c>
    </row>
    <row r="30" spans="1:9" ht="13.5" customHeight="1" x14ac:dyDescent="0.2">
      <c r="A30" s="8">
        <v>1979</v>
      </c>
      <c r="B30" s="51">
        <v>457.7</v>
      </c>
      <c r="C30" s="51">
        <v>1310</v>
      </c>
      <c r="D30" s="51">
        <v>333.6</v>
      </c>
      <c r="E30" s="51">
        <v>231.2</v>
      </c>
      <c r="F30" s="51">
        <v>137.69999999999999</v>
      </c>
      <c r="G30" s="57">
        <v>23.4</v>
      </c>
      <c r="H30" s="82">
        <f t="shared" si="0"/>
        <v>2596.9000000000005</v>
      </c>
      <c r="I30" s="50">
        <v>5067.1000000000004</v>
      </c>
    </row>
    <row r="31" spans="1:9" ht="13.5" customHeight="1" x14ac:dyDescent="0.2">
      <c r="A31" s="8">
        <v>1980</v>
      </c>
      <c r="B31" s="51">
        <v>589.20000000000005</v>
      </c>
      <c r="C31" s="51">
        <v>2020.8</v>
      </c>
      <c r="D31" s="51">
        <v>300.2</v>
      </c>
      <c r="E31" s="51">
        <v>267.5</v>
      </c>
      <c r="F31" s="51">
        <v>293.60000000000002</v>
      </c>
      <c r="G31" s="57">
        <v>23.9</v>
      </c>
      <c r="H31" s="82">
        <f t="shared" si="0"/>
        <v>4193.6000000000004</v>
      </c>
      <c r="I31" s="50">
        <v>7664.9</v>
      </c>
    </row>
    <row r="32" spans="1:9" ht="13.5" customHeight="1" x14ac:dyDescent="0.2">
      <c r="A32" s="8">
        <v>1981</v>
      </c>
      <c r="B32" s="51">
        <v>669.3</v>
      </c>
      <c r="C32" s="51">
        <v>1934.5</v>
      </c>
      <c r="D32" s="51">
        <v>281.8</v>
      </c>
      <c r="E32" s="51">
        <v>306.10000000000002</v>
      </c>
      <c r="F32" s="51">
        <v>230.2</v>
      </c>
      <c r="G32" s="57">
        <v>29.7</v>
      </c>
      <c r="H32" s="82">
        <f t="shared" si="0"/>
        <v>4039.9999999999995</v>
      </c>
      <c r="I32" s="50">
        <v>7461.9</v>
      </c>
    </row>
    <row r="33" spans="1:9" ht="13.5" customHeight="1" x14ac:dyDescent="0.2">
      <c r="A33" s="8">
        <v>1982</v>
      </c>
      <c r="B33" s="51">
        <v>724.3</v>
      </c>
      <c r="C33" s="51">
        <v>3119.5</v>
      </c>
      <c r="D33" s="51">
        <v>328.4</v>
      </c>
      <c r="E33" s="51">
        <v>409.7</v>
      </c>
      <c r="F33" s="51">
        <v>456.6</v>
      </c>
      <c r="G33" s="57">
        <v>31.9</v>
      </c>
      <c r="H33" s="82">
        <f t="shared" si="0"/>
        <v>3839.8999999999996</v>
      </c>
      <c r="I33" s="50">
        <v>8878.4</v>
      </c>
    </row>
    <row r="34" spans="1:9" ht="13.5" customHeight="1" x14ac:dyDescent="0.2">
      <c r="A34" s="8">
        <v>1983</v>
      </c>
      <c r="B34" s="51">
        <v>715.5</v>
      </c>
      <c r="C34" s="51">
        <v>2614.5</v>
      </c>
      <c r="D34" s="51">
        <v>399.5</v>
      </c>
      <c r="E34" s="51">
        <v>445.1</v>
      </c>
      <c r="F34" s="51">
        <v>436.1</v>
      </c>
      <c r="G34" s="57">
        <v>21.5</v>
      </c>
      <c r="H34" s="82">
        <f t="shared" si="0"/>
        <v>1580.0999999999995</v>
      </c>
      <c r="I34" s="50">
        <v>6190.8</v>
      </c>
    </row>
    <row r="35" spans="1:9" ht="13.5" customHeight="1" x14ac:dyDescent="0.2">
      <c r="A35" s="8">
        <v>1984</v>
      </c>
      <c r="B35" s="51">
        <v>451.9</v>
      </c>
      <c r="C35" s="51">
        <v>1746.1</v>
      </c>
      <c r="D35" s="51">
        <v>320.10000000000002</v>
      </c>
      <c r="E35" s="51">
        <v>337.5</v>
      </c>
      <c r="F35" s="51">
        <v>262.3</v>
      </c>
      <c r="G35" s="57">
        <v>22.1</v>
      </c>
      <c r="H35" s="82">
        <f t="shared" si="0"/>
        <v>1487.9999999999995</v>
      </c>
      <c r="I35" s="50">
        <v>4605.8999999999996</v>
      </c>
    </row>
    <row r="36" spans="1:9" ht="13.5" customHeight="1" x14ac:dyDescent="0.2">
      <c r="A36" s="8">
        <v>1985</v>
      </c>
      <c r="B36" s="51">
        <v>358.4</v>
      </c>
      <c r="C36" s="51">
        <v>1460.5</v>
      </c>
      <c r="D36" s="51">
        <v>279.39999999999998</v>
      </c>
      <c r="E36" s="51">
        <v>238.2</v>
      </c>
      <c r="F36" s="51">
        <v>266.5</v>
      </c>
      <c r="G36" s="57">
        <v>37</v>
      </c>
      <c r="H36" s="82">
        <f t="shared" si="0"/>
        <v>1135.9000000000001</v>
      </c>
      <c r="I36" s="50">
        <v>3738.9</v>
      </c>
    </row>
    <row r="37" spans="1:9" ht="13.5" customHeight="1" x14ac:dyDescent="0.2">
      <c r="A37" s="8">
        <v>1986</v>
      </c>
      <c r="B37" s="51">
        <v>474.1</v>
      </c>
      <c r="C37" s="51">
        <v>2065.1999999999998</v>
      </c>
      <c r="D37" s="51">
        <v>298.89999999999998</v>
      </c>
      <c r="E37" s="51">
        <v>216.2</v>
      </c>
      <c r="F37" s="51">
        <v>328.8</v>
      </c>
      <c r="G37" s="57">
        <v>119.7</v>
      </c>
      <c r="H37" s="82">
        <f t="shared" si="0"/>
        <v>1556.6999999999998</v>
      </c>
      <c r="I37" s="50">
        <v>4939.8999999999996</v>
      </c>
    </row>
    <row r="38" spans="1:9" ht="13.5" customHeight="1" x14ac:dyDescent="0.2">
      <c r="A38" s="8">
        <v>1987</v>
      </c>
      <c r="B38" s="51">
        <v>405</v>
      </c>
      <c r="C38" s="51">
        <v>1799.7</v>
      </c>
      <c r="D38" s="51">
        <v>293</v>
      </c>
      <c r="E38" s="51">
        <v>198.1</v>
      </c>
      <c r="F38" s="51">
        <v>383</v>
      </c>
      <c r="G38" s="57">
        <v>60.9</v>
      </c>
      <c r="H38" s="82">
        <f t="shared" si="0"/>
        <v>1308.7000000000003</v>
      </c>
      <c r="I38" s="50">
        <v>4387.5</v>
      </c>
    </row>
    <row r="39" spans="1:9" ht="13.5" customHeight="1" x14ac:dyDescent="0.2">
      <c r="A39" s="8">
        <v>1988</v>
      </c>
      <c r="B39" s="51">
        <v>426.3</v>
      </c>
      <c r="C39" s="51">
        <v>1602</v>
      </c>
      <c r="D39" s="51">
        <v>228.3</v>
      </c>
      <c r="E39" s="51">
        <v>263.39999999999998</v>
      </c>
      <c r="F39" s="51">
        <v>433.7</v>
      </c>
      <c r="G39" s="57">
        <v>113.1</v>
      </c>
      <c r="H39" s="82">
        <f t="shared" si="0"/>
        <v>1337.8000000000002</v>
      </c>
      <c r="I39" s="50">
        <v>4291.5</v>
      </c>
    </row>
    <row r="40" spans="1:9" ht="13.5" customHeight="1" x14ac:dyDescent="0.2">
      <c r="A40" s="8">
        <v>1989</v>
      </c>
      <c r="B40" s="51">
        <v>395.7</v>
      </c>
      <c r="C40" s="51">
        <v>2565.9</v>
      </c>
      <c r="D40" s="51">
        <v>258</v>
      </c>
      <c r="E40" s="51">
        <v>324.39999999999998</v>
      </c>
      <c r="F40" s="51">
        <v>432.3</v>
      </c>
      <c r="G40" s="57">
        <v>154.4</v>
      </c>
      <c r="H40" s="82">
        <f t="shared" si="0"/>
        <v>1219.0999999999995</v>
      </c>
      <c r="I40" s="50">
        <v>5195.3999999999996</v>
      </c>
    </row>
    <row r="41" spans="1:9" ht="13.5" customHeight="1" x14ac:dyDescent="0.2">
      <c r="A41" s="8">
        <v>1990</v>
      </c>
      <c r="B41" s="51">
        <v>400</v>
      </c>
      <c r="C41" s="51">
        <v>2130.4</v>
      </c>
      <c r="D41" s="51">
        <v>312.60000000000002</v>
      </c>
      <c r="E41" s="51">
        <v>337.2</v>
      </c>
      <c r="F41" s="51">
        <v>820.5</v>
      </c>
      <c r="G41" s="57">
        <v>400.3</v>
      </c>
      <c r="H41" s="82">
        <f t="shared" si="0"/>
        <v>1369.6999999999998</v>
      </c>
      <c r="I41" s="50">
        <v>5370.4</v>
      </c>
    </row>
    <row r="42" spans="1:9" ht="13.5" customHeight="1" x14ac:dyDescent="0.2">
      <c r="A42" s="8">
        <v>1991</v>
      </c>
      <c r="B42" s="51">
        <v>522.29999999999995</v>
      </c>
      <c r="C42" s="51">
        <v>2753.6</v>
      </c>
      <c r="D42" s="51">
        <v>347.6</v>
      </c>
      <c r="E42" s="51">
        <v>346.6</v>
      </c>
      <c r="F42" s="51">
        <v>1406.3</v>
      </c>
      <c r="G42" s="57">
        <v>988.2</v>
      </c>
      <c r="H42" s="82">
        <f t="shared" si="0"/>
        <v>1720.8000000000002</v>
      </c>
      <c r="I42" s="50">
        <v>7097.2</v>
      </c>
    </row>
    <row r="43" spans="1:9" ht="13.5" customHeight="1" x14ac:dyDescent="0.2">
      <c r="A43" s="8">
        <v>1992</v>
      </c>
      <c r="B43" s="51">
        <v>476.4</v>
      </c>
      <c r="C43" s="51">
        <v>2522.3000000000002</v>
      </c>
      <c r="D43" s="51">
        <v>313.5</v>
      </c>
      <c r="E43" s="51">
        <v>326.2</v>
      </c>
      <c r="F43" s="51">
        <v>944.2</v>
      </c>
      <c r="G43" s="57">
        <v>591.29999999999995</v>
      </c>
      <c r="H43" s="82">
        <f t="shared" si="0"/>
        <v>1498.5</v>
      </c>
      <c r="I43" s="50">
        <v>6081.1</v>
      </c>
    </row>
    <row r="44" spans="1:9" ht="13.5" customHeight="1" x14ac:dyDescent="0.2">
      <c r="A44" s="8">
        <v>1993</v>
      </c>
      <c r="B44" s="51">
        <v>608.4</v>
      </c>
      <c r="C44" s="51">
        <v>2915.6</v>
      </c>
      <c r="D44" s="51">
        <v>370.4</v>
      </c>
      <c r="E44" s="51">
        <v>283.39999999999998</v>
      </c>
      <c r="F44" s="51">
        <v>1549.2</v>
      </c>
      <c r="G44" s="57">
        <v>1261.9000000000001</v>
      </c>
      <c r="H44" s="82">
        <f t="shared" si="0"/>
        <v>1694.3999999999996</v>
      </c>
      <c r="I44" s="50">
        <v>7421.4</v>
      </c>
    </row>
    <row r="45" spans="1:9" ht="13.5" customHeight="1" x14ac:dyDescent="0.2">
      <c r="A45" s="8">
        <v>1994</v>
      </c>
      <c r="B45" s="51">
        <v>566.5</v>
      </c>
      <c r="C45" s="51">
        <v>3302.4</v>
      </c>
      <c r="D45" s="51">
        <v>398</v>
      </c>
      <c r="E45" s="51">
        <v>316</v>
      </c>
      <c r="F45" s="51">
        <v>687.9</v>
      </c>
      <c r="G45" s="57">
        <v>196.5</v>
      </c>
      <c r="H45" s="82">
        <f t="shared" si="0"/>
        <v>1444.7000000000007</v>
      </c>
      <c r="I45" s="50">
        <v>6715.5</v>
      </c>
    </row>
    <row r="46" spans="1:9" s="95" customFormat="1" ht="13.5" customHeight="1" x14ac:dyDescent="0.2">
      <c r="A46" s="80">
        <v>1995</v>
      </c>
      <c r="B46" s="60">
        <v>752.4</v>
      </c>
      <c r="C46" s="60">
        <v>5149</v>
      </c>
      <c r="D46" s="60">
        <v>520.1</v>
      </c>
      <c r="E46" s="60">
        <v>335</v>
      </c>
      <c r="F46" s="60">
        <v>867.5</v>
      </c>
      <c r="G46" s="64">
        <v>622</v>
      </c>
      <c r="H46" s="82">
        <f t="shared" si="0"/>
        <v>2567.1000000000004</v>
      </c>
      <c r="I46" s="54">
        <v>10191.1</v>
      </c>
    </row>
    <row r="47" spans="1:9" ht="13.5" customHeight="1" x14ac:dyDescent="0.2">
      <c r="A47" s="8">
        <v>1996</v>
      </c>
      <c r="B47" s="51">
        <v>773.4</v>
      </c>
      <c r="C47" s="51">
        <v>4892.3999999999996</v>
      </c>
      <c r="D47" s="51">
        <v>467.8</v>
      </c>
      <c r="E47" s="51">
        <v>509.9</v>
      </c>
      <c r="F47" s="51">
        <v>3130</v>
      </c>
      <c r="G47" s="57">
        <v>1568.2</v>
      </c>
      <c r="H47" s="82">
        <f t="shared" si="0"/>
        <v>3093.2999999999993</v>
      </c>
      <c r="I47" s="50">
        <v>12866.8</v>
      </c>
    </row>
    <row r="48" spans="1:9" ht="13.5" customHeight="1" x14ac:dyDescent="0.2">
      <c r="A48" s="8">
        <v>1997</v>
      </c>
      <c r="B48" s="51">
        <v>928.3</v>
      </c>
      <c r="C48" s="51">
        <v>9777.5</v>
      </c>
      <c r="D48" s="51">
        <v>499.9</v>
      </c>
      <c r="E48" s="51">
        <v>602.20000000000005</v>
      </c>
      <c r="F48" s="51">
        <v>3005.2</v>
      </c>
      <c r="G48" s="57">
        <v>1624.2</v>
      </c>
      <c r="H48" s="82">
        <f t="shared" si="0"/>
        <v>4092.8000000000029</v>
      </c>
      <c r="I48" s="54">
        <v>18905.900000000001</v>
      </c>
    </row>
    <row r="49" spans="1:9" ht="13.5" customHeight="1" x14ac:dyDescent="0.2">
      <c r="A49" s="8">
        <v>1998</v>
      </c>
      <c r="B49" s="51">
        <v>930.4</v>
      </c>
      <c r="C49" s="51">
        <v>8446.1</v>
      </c>
      <c r="D49" s="51">
        <v>660.2</v>
      </c>
      <c r="E49" s="51">
        <v>688.8</v>
      </c>
      <c r="F49" s="51">
        <v>3499</v>
      </c>
      <c r="G49" s="57">
        <v>1342.5</v>
      </c>
      <c r="H49" s="82">
        <f t="shared" si="0"/>
        <v>4742.2999999999993</v>
      </c>
      <c r="I49" s="50">
        <v>18966.8</v>
      </c>
    </row>
    <row r="50" spans="1:9" ht="13.5" customHeight="1" x14ac:dyDescent="0.2">
      <c r="A50" s="8">
        <v>1999</v>
      </c>
      <c r="B50" s="51">
        <v>805.5</v>
      </c>
      <c r="C50" s="51">
        <v>6873.7</v>
      </c>
      <c r="D50" s="51">
        <v>845.1</v>
      </c>
      <c r="E50" s="51">
        <v>827.9</v>
      </c>
      <c r="F50" s="51">
        <v>3796.8</v>
      </c>
      <c r="G50" s="57">
        <v>2062.8000000000002</v>
      </c>
      <c r="H50" s="82">
        <f t="shared" si="0"/>
        <v>4114</v>
      </c>
      <c r="I50" s="50">
        <v>17263</v>
      </c>
    </row>
    <row r="51" spans="1:9" ht="13.5" customHeight="1" x14ac:dyDescent="0.2">
      <c r="A51" s="8">
        <v>2000</v>
      </c>
      <c r="B51" s="51">
        <v>749.8</v>
      </c>
      <c r="C51" s="51">
        <v>7361.1</v>
      </c>
      <c r="D51" s="51">
        <v>546</v>
      </c>
      <c r="E51" s="51">
        <v>791.3</v>
      </c>
      <c r="F51" s="51">
        <v>6599.6</v>
      </c>
      <c r="G51" s="57">
        <v>3838.8</v>
      </c>
      <c r="H51" s="82">
        <f t="shared" si="0"/>
        <v>4794.1000000000004</v>
      </c>
      <c r="I51" s="50">
        <v>20841.900000000001</v>
      </c>
    </row>
    <row r="52" spans="1:9" ht="13.5" customHeight="1" x14ac:dyDescent="0.2">
      <c r="A52" s="8">
        <v>2001</v>
      </c>
      <c r="B52" s="51">
        <v>990.4</v>
      </c>
      <c r="C52" s="51">
        <v>8158.1</v>
      </c>
      <c r="D52" s="51">
        <v>568.6</v>
      </c>
      <c r="E52" s="51">
        <v>751.1</v>
      </c>
      <c r="F52" s="51">
        <v>5270.3</v>
      </c>
      <c r="G52" s="57">
        <v>2716</v>
      </c>
      <c r="H52" s="82">
        <f t="shared" si="0"/>
        <v>6461.0999999999985</v>
      </c>
      <c r="I52" s="50">
        <v>22199.599999999999</v>
      </c>
    </row>
    <row r="53" spans="1:9" ht="13.5" customHeight="1" x14ac:dyDescent="0.2">
      <c r="A53" s="8">
        <v>2002</v>
      </c>
      <c r="B53" s="51">
        <v>817.1</v>
      </c>
      <c r="C53" s="51">
        <v>7679.8</v>
      </c>
      <c r="D53" s="51">
        <v>647</v>
      </c>
      <c r="E53" s="51">
        <v>515.29999999999995</v>
      </c>
      <c r="F53" s="51">
        <v>4260.2</v>
      </c>
      <c r="G53" s="57">
        <v>2479.9</v>
      </c>
      <c r="H53" s="82">
        <f t="shared" si="0"/>
        <v>8953.6000000000022</v>
      </c>
      <c r="I53" s="50">
        <v>22873</v>
      </c>
    </row>
    <row r="54" spans="1:9" ht="13.5" customHeight="1" x14ac:dyDescent="0.2">
      <c r="A54" s="8">
        <v>2003</v>
      </c>
      <c r="B54" s="51">
        <v>882.7</v>
      </c>
      <c r="C54" s="51">
        <v>7388.6</v>
      </c>
      <c r="D54" s="51">
        <v>731.9</v>
      </c>
      <c r="E54" s="51">
        <v>588.9</v>
      </c>
      <c r="F54" s="51">
        <v>5171.3</v>
      </c>
      <c r="G54" s="57">
        <v>1656.5</v>
      </c>
      <c r="H54" s="82">
        <f t="shared" si="0"/>
        <v>9738</v>
      </c>
      <c r="I54" s="50">
        <v>24501.4</v>
      </c>
    </row>
    <row r="55" spans="1:9" ht="13.5" customHeight="1" x14ac:dyDescent="0.2">
      <c r="A55" s="8">
        <v>2004</v>
      </c>
      <c r="B55" s="51">
        <v>1631.6</v>
      </c>
      <c r="C55" s="51">
        <v>10375.4</v>
      </c>
      <c r="D55" s="51">
        <v>675.6</v>
      </c>
      <c r="E55" s="51">
        <v>633.6</v>
      </c>
      <c r="F55" s="51">
        <v>5294.4</v>
      </c>
      <c r="G55" s="57">
        <v>962.1</v>
      </c>
      <c r="H55" s="82">
        <f t="shared" si="0"/>
        <v>11989.7</v>
      </c>
      <c r="I55" s="50">
        <v>30600.3</v>
      </c>
    </row>
    <row r="56" spans="1:9" ht="13.5" customHeight="1" x14ac:dyDescent="0.2">
      <c r="A56" s="8">
        <v>2005</v>
      </c>
      <c r="B56" s="51">
        <v>1418.5</v>
      </c>
      <c r="C56" s="51">
        <v>10307.200000000001</v>
      </c>
      <c r="D56" s="51">
        <v>771.1</v>
      </c>
      <c r="E56" s="51">
        <v>700.2</v>
      </c>
      <c r="F56" s="51">
        <v>10021.700000000001</v>
      </c>
      <c r="G56" s="57">
        <v>2164.6</v>
      </c>
      <c r="H56" s="82">
        <f t="shared" si="0"/>
        <v>12669.199999999997</v>
      </c>
      <c r="I56" s="50">
        <v>35887.9</v>
      </c>
    </row>
    <row r="57" spans="1:9" ht="13.5" customHeight="1" x14ac:dyDescent="0.2">
      <c r="A57" s="8">
        <v>2006</v>
      </c>
      <c r="B57" s="51">
        <v>1069.4000000000001</v>
      </c>
      <c r="C57" s="51">
        <v>11134.6</v>
      </c>
      <c r="D57" s="51">
        <v>910.2</v>
      </c>
      <c r="E57" s="51">
        <v>611</v>
      </c>
      <c r="F57" s="51">
        <v>10787.7</v>
      </c>
      <c r="G57" s="57">
        <v>1754.4</v>
      </c>
      <c r="H57" s="82">
        <f t="shared" si="0"/>
        <v>16378.900000000001</v>
      </c>
      <c r="I57" s="50">
        <v>40891.800000000003</v>
      </c>
    </row>
    <row r="58" spans="1:9" ht="13.5" customHeight="1" x14ac:dyDescent="0.2">
      <c r="A58" s="8">
        <v>2007</v>
      </c>
      <c r="B58" s="51">
        <v>1349.3</v>
      </c>
      <c r="C58" s="51">
        <v>12065.3</v>
      </c>
      <c r="D58" s="51">
        <v>1981.4</v>
      </c>
      <c r="E58" s="51">
        <v>762.3</v>
      </c>
      <c r="F58" s="51">
        <v>12397.4</v>
      </c>
      <c r="G58" s="57">
        <v>1887.4</v>
      </c>
      <c r="H58" s="82">
        <f t="shared" si="0"/>
        <v>19875.800000000003</v>
      </c>
      <c r="I58" s="50">
        <v>48431.5</v>
      </c>
    </row>
    <row r="59" spans="1:9" ht="13.5" customHeight="1" x14ac:dyDescent="0.2">
      <c r="A59" s="8">
        <v>2008</v>
      </c>
      <c r="B59" s="51">
        <v>1368.6</v>
      </c>
      <c r="C59" s="51">
        <v>14299.7</v>
      </c>
      <c r="D59" s="51">
        <v>1636.2</v>
      </c>
      <c r="E59" s="51">
        <v>772</v>
      </c>
      <c r="F59" s="51">
        <v>15345.8</v>
      </c>
      <c r="G59" s="57">
        <v>1445.5</v>
      </c>
      <c r="H59" s="82">
        <f t="shared" si="0"/>
        <v>26491.799999999996</v>
      </c>
      <c r="I59" s="50">
        <v>59914.1</v>
      </c>
    </row>
    <row r="60" spans="1:9" ht="13.5" customHeight="1" x14ac:dyDescent="0.2">
      <c r="A60" s="8">
        <v>2009</v>
      </c>
      <c r="B60" s="51">
        <v>1211</v>
      </c>
      <c r="C60" s="51">
        <v>13557.848341000001</v>
      </c>
      <c r="D60" s="51">
        <v>941.71309199999996</v>
      </c>
      <c r="E60" s="51">
        <v>700.1</v>
      </c>
      <c r="F60" s="60">
        <f>8766881659/1000000</f>
        <v>8766.8816590000006</v>
      </c>
      <c r="G60" s="64">
        <f>412530677/1000000</f>
        <v>412.53067700000003</v>
      </c>
      <c r="H60" s="82">
        <f t="shared" si="0"/>
        <v>18794.756908000003</v>
      </c>
      <c r="I60" s="50">
        <v>43972.3</v>
      </c>
    </row>
    <row r="61" spans="1:9" ht="13.5" customHeight="1" x14ac:dyDescent="0.2">
      <c r="A61" s="8">
        <v>2010</v>
      </c>
      <c r="B61" s="51">
        <v>872.9</v>
      </c>
      <c r="C61" s="51">
        <v>11426.568469649999</v>
      </c>
      <c r="D61" s="51">
        <v>1172.9006010000001</v>
      </c>
      <c r="E61" s="51">
        <v>722.5</v>
      </c>
      <c r="F61" s="60">
        <f>8571318651/1000000</f>
        <v>8571.3186509999996</v>
      </c>
      <c r="G61" s="64">
        <f>78911352/1000000</f>
        <v>78.911351999999994</v>
      </c>
      <c r="H61" s="82">
        <f t="shared" si="0"/>
        <v>18516.912278349999</v>
      </c>
      <c r="I61" s="50">
        <v>41283.1</v>
      </c>
    </row>
    <row r="62" spans="1:9" ht="15.75" customHeight="1" x14ac:dyDescent="0.2">
      <c r="A62" s="234" t="s">
        <v>67</v>
      </c>
      <c r="B62" s="234"/>
      <c r="C62" s="234"/>
      <c r="D62" s="234"/>
      <c r="E62" s="234"/>
      <c r="F62" s="234"/>
      <c r="G62" s="234"/>
      <c r="H62" s="234"/>
      <c r="I62" s="234"/>
    </row>
    <row r="63" spans="1:9" x14ac:dyDescent="0.2">
      <c r="A63" s="42"/>
      <c r="B63" s="43"/>
      <c r="C63" s="43"/>
      <c r="D63" s="43"/>
    </row>
    <row r="65" spans="1:4" x14ac:dyDescent="0.2">
      <c r="A65" s="42"/>
      <c r="B65" s="43"/>
      <c r="C65" s="43"/>
      <c r="D65" s="43"/>
    </row>
  </sheetData>
  <customSheetViews>
    <customSheetView guid="{A7CAF2C5-39F9-42DB-8D54-87F1C45428C1}" topLeftCell="A31">
      <selection activeCell="A65" sqref="A65"/>
      <pageMargins left="0.82" right="0.7" top="0.75" bottom="0.75" header="0.3" footer="0.3"/>
      <pageSetup paperSize="5" orientation="portrait" r:id="rId1"/>
    </customSheetView>
    <customSheetView guid="{D5D9EAF4-7BA9-49E3-BE1A-B3C48A27549A}" showPageBreaks="1">
      <selection activeCell="A67" sqref="A67:IV67"/>
      <pageMargins left="0.82" right="0.7" top="0.75" bottom="0.75" header="0.3" footer="0.3"/>
      <pageSetup paperSize="5" orientation="portrait" r:id="rId2"/>
    </customSheetView>
    <customSheetView guid="{E6060216-00C8-46FF-98E3-81B4F8C2F5D4}" topLeftCell="A37">
      <selection activeCell="F68" sqref="F68"/>
      <pageMargins left="0.82" right="0.7" top="0.75" bottom="0.75" header="0.3" footer="0.3"/>
      <pageSetup paperSize="5" orientation="portrait" r:id="rId3"/>
    </customSheetView>
    <customSheetView guid="{DFD43025-E9E3-4843-AC2B-F650B990DBED}" topLeftCell="A40">
      <selection activeCell="D69" sqref="D69"/>
      <pageMargins left="0.82" right="0.7" top="0.75" bottom="0.75" header="0.3" footer="0.3"/>
      <pageSetup paperSize="5" orientation="portrait" r:id="rId4"/>
    </customSheetView>
    <customSheetView guid="{7E99A118-CF9C-4DA4-93C3-66837DF09715}">
      <selection activeCell="M32" sqref="M32"/>
      <pageMargins left="0.82" right="0.7" top="0.75" bottom="0.75" header="0.3" footer="0.3"/>
      <pageSetup paperSize="5" orientation="portrait" r:id="rId5"/>
    </customSheetView>
    <customSheetView guid="{F84C4122-9287-413C-B343-7D23815E91BD}" topLeftCell="A40">
      <selection activeCell="I46" sqref="I46"/>
      <pageMargins left="0.82" right="0.7" top="0.75" bottom="0.75" header="0.3" footer="0.3"/>
      <pageSetup paperSize="5" orientation="portrait" r:id="rId6"/>
    </customSheetView>
    <customSheetView guid="{7D0DA75E-CE30-4207-8E0D-B057D58B8072}" scale="110" showPageBreaks="1" printArea="1">
      <pane xSplit="1" ySplit="5" topLeftCell="B6" activePane="bottomRight" state="frozen"/>
      <selection pane="bottomRight" activeCell="J65" sqref="J65"/>
      <pageMargins left="0.82" right="0.7" top="0.75" bottom="0.75" header="0.3" footer="0.3"/>
      <pageSetup paperSize="9" orientation="landscape" r:id="rId7"/>
    </customSheetView>
    <customSheetView guid="{CF5A155D-0946-463C-A625-7E288FCAB939}" scale="110" showPageBreaks="1" printArea="1">
      <pane xSplit="1" ySplit="5" topLeftCell="B36" activePane="bottomRight" state="frozen"/>
      <selection pane="bottomRight" activeCell="O70" sqref="O70:O75"/>
      <pageMargins left="0.82" right="0.7" top="0.75" bottom="0.75" header="0.3" footer="0.3"/>
      <pageSetup paperSize="9" orientation="landscape" r:id="rId8"/>
    </customSheetView>
  </customSheetViews>
  <mergeCells count="3">
    <mergeCell ref="A1:I1"/>
    <mergeCell ref="A2:I2"/>
    <mergeCell ref="A3:I3"/>
  </mergeCells>
  <pageMargins left="0.82" right="0.7" top="0.75" bottom="0.75" header="0.3" footer="0.3"/>
  <pageSetup paperSize="9" orientation="landscape"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workbookViewId="0">
      <pane xSplit="1" ySplit="5" topLeftCell="B6" activePane="bottomRight" state="frozen"/>
      <selection pane="topRight" activeCell="B1" sqref="B1"/>
      <selection pane="bottomLeft" activeCell="A6" sqref="A6"/>
      <selection pane="bottomRight" activeCell="I46" sqref="I46"/>
    </sheetView>
  </sheetViews>
  <sheetFormatPr defaultColWidth="9.140625" defaultRowHeight="12.75" x14ac:dyDescent="0.2"/>
  <cols>
    <col min="1" max="1" width="10.140625" style="94" customWidth="1"/>
    <col min="2" max="2" width="11.140625" style="2" bestFit="1" customWidth="1"/>
    <col min="3" max="3" width="8.5703125" style="2" customWidth="1"/>
    <col min="4" max="4" width="8.42578125" style="2" customWidth="1"/>
    <col min="5" max="5" width="7.42578125" style="2" customWidth="1"/>
    <col min="6" max="6" width="12.140625" style="2" customWidth="1"/>
    <col min="7" max="7" width="10.7109375" style="2" customWidth="1"/>
    <col min="8" max="8" width="10.42578125" style="86" customWidth="1"/>
    <col min="9" max="9" width="10.7109375" style="2" customWidth="1"/>
    <col min="10" max="10" width="10.7109375" style="86" customWidth="1"/>
    <col min="11" max="11" width="12.7109375" style="2" customWidth="1"/>
    <col min="12" max="12" width="11.7109375" style="2" customWidth="1"/>
    <col min="13" max="18" width="9.140625" style="2"/>
    <col min="19" max="19" width="10.140625" style="2" customWidth="1"/>
    <col min="20" max="21" width="9.140625" style="2"/>
    <col min="22" max="22" width="20.42578125" style="2" customWidth="1"/>
    <col min="23" max="24" width="9.140625" style="2"/>
    <col min="25" max="25" width="9.140625" style="2" customWidth="1"/>
    <col min="26" max="16384" width="9.140625" style="2"/>
  </cols>
  <sheetData>
    <row r="1" spans="1:24" x14ac:dyDescent="0.2">
      <c r="A1" s="273" t="s">
        <v>51</v>
      </c>
      <c r="B1" s="273"/>
      <c r="C1" s="273"/>
      <c r="D1" s="273"/>
      <c r="E1" s="273"/>
      <c r="F1" s="273"/>
      <c r="G1" s="273"/>
      <c r="H1" s="273"/>
      <c r="I1" s="273"/>
      <c r="J1" s="273"/>
      <c r="K1" s="273"/>
      <c r="L1" s="273"/>
      <c r="M1" s="273"/>
      <c r="N1" s="273"/>
      <c r="O1" s="273"/>
      <c r="P1" s="273"/>
      <c r="Q1" s="273"/>
      <c r="R1" s="273"/>
      <c r="S1" s="273"/>
      <c r="T1" s="273"/>
    </row>
    <row r="2" spans="1:24" x14ac:dyDescent="0.2">
      <c r="A2" s="277" t="s">
        <v>152</v>
      </c>
      <c r="B2" s="277"/>
      <c r="C2" s="277"/>
      <c r="D2" s="277"/>
      <c r="E2" s="277"/>
      <c r="F2" s="277"/>
      <c r="G2" s="277"/>
      <c r="H2" s="277"/>
      <c r="I2" s="277"/>
      <c r="J2" s="277"/>
      <c r="K2" s="277"/>
      <c r="L2" s="277"/>
      <c r="M2" s="277"/>
      <c r="N2" s="277"/>
      <c r="O2" s="277"/>
      <c r="P2" s="277"/>
      <c r="Q2" s="277"/>
      <c r="R2" s="277"/>
      <c r="S2" s="277"/>
      <c r="T2" s="277"/>
    </row>
    <row r="3" spans="1:24" x14ac:dyDescent="0.2">
      <c r="A3" s="273" t="s">
        <v>2</v>
      </c>
      <c r="B3" s="273"/>
      <c r="C3" s="273"/>
      <c r="D3" s="273"/>
      <c r="E3" s="273"/>
      <c r="F3" s="273"/>
      <c r="G3" s="273"/>
      <c r="H3" s="273"/>
      <c r="I3" s="273"/>
      <c r="J3" s="273"/>
      <c r="K3" s="273"/>
      <c r="L3" s="273"/>
      <c r="M3" s="273"/>
      <c r="N3" s="273"/>
      <c r="O3" s="273"/>
      <c r="P3" s="273"/>
      <c r="Q3" s="273"/>
      <c r="R3" s="273"/>
      <c r="S3" s="273"/>
      <c r="T3" s="273"/>
    </row>
    <row r="4" spans="1:24" x14ac:dyDescent="0.2">
      <c r="E4" s="26"/>
      <c r="L4" s="26"/>
    </row>
    <row r="5" spans="1:24" ht="51" x14ac:dyDescent="0.2">
      <c r="A5" s="76" t="s">
        <v>22</v>
      </c>
      <c r="B5" s="77" t="s">
        <v>52</v>
      </c>
      <c r="C5" s="93" t="s">
        <v>53</v>
      </c>
      <c r="D5" s="93" t="s">
        <v>54</v>
      </c>
      <c r="E5" s="93" t="s">
        <v>14</v>
      </c>
      <c r="F5" s="93" t="s">
        <v>55</v>
      </c>
      <c r="G5" s="93" t="s">
        <v>56</v>
      </c>
      <c r="H5" s="12" t="s">
        <v>57</v>
      </c>
      <c r="I5" s="93" t="s">
        <v>58</v>
      </c>
      <c r="J5" s="12" t="s">
        <v>57</v>
      </c>
      <c r="K5" s="93" t="s">
        <v>59</v>
      </c>
      <c r="L5" s="93" t="s">
        <v>60</v>
      </c>
      <c r="M5" s="93" t="s">
        <v>61</v>
      </c>
      <c r="N5" s="93" t="s">
        <v>62</v>
      </c>
      <c r="O5" s="93" t="s">
        <v>63</v>
      </c>
      <c r="P5" s="93" t="s">
        <v>64</v>
      </c>
      <c r="Q5" s="93" t="s">
        <v>65</v>
      </c>
      <c r="R5" s="93" t="s">
        <v>148</v>
      </c>
      <c r="S5" s="93" t="s">
        <v>154</v>
      </c>
      <c r="T5" s="77" t="s">
        <v>66</v>
      </c>
    </row>
    <row r="6" spans="1:24" x14ac:dyDescent="0.2">
      <c r="A6" s="75">
        <v>1955</v>
      </c>
      <c r="B6" s="72">
        <v>-9.6999999999999993</v>
      </c>
      <c r="C6" s="25" t="s">
        <v>15</v>
      </c>
      <c r="D6" s="25" t="s">
        <v>15</v>
      </c>
      <c r="E6" s="25" t="s">
        <v>15</v>
      </c>
      <c r="F6" s="50">
        <v>-9.6999999999999993</v>
      </c>
      <c r="G6" s="50">
        <v>103.9</v>
      </c>
      <c r="H6" s="55">
        <v>39.700000000000003</v>
      </c>
      <c r="I6" s="50">
        <v>80.3</v>
      </c>
      <c r="J6" s="57">
        <v>3.8</v>
      </c>
      <c r="K6" s="25" t="s">
        <v>15</v>
      </c>
      <c r="L6" s="50">
        <v>-23.6</v>
      </c>
      <c r="M6" s="44">
        <v>-33.299999999999997</v>
      </c>
      <c r="N6" s="37" t="s">
        <v>15</v>
      </c>
      <c r="O6" s="37" t="s">
        <v>15</v>
      </c>
      <c r="P6" s="37" t="s">
        <v>15</v>
      </c>
      <c r="Q6" s="37" t="s">
        <v>15</v>
      </c>
      <c r="R6" s="37" t="s">
        <v>15</v>
      </c>
      <c r="S6" s="37" t="s">
        <v>15</v>
      </c>
      <c r="T6" s="36" t="s">
        <v>15</v>
      </c>
    </row>
    <row r="7" spans="1:24" x14ac:dyDescent="0.2">
      <c r="A7" s="35">
        <v>1956</v>
      </c>
      <c r="B7" s="73">
        <v>28.7</v>
      </c>
      <c r="C7" s="53">
        <v>28.7</v>
      </c>
      <c r="D7" s="54">
        <v>3.1</v>
      </c>
      <c r="E7" s="53">
        <v>-40.5</v>
      </c>
      <c r="F7" s="54">
        <v>-11.8</v>
      </c>
      <c r="G7" s="54">
        <v>111.2</v>
      </c>
      <c r="H7" s="62">
        <v>72.900000000000006</v>
      </c>
      <c r="I7" s="54">
        <v>95.3</v>
      </c>
      <c r="J7" s="64">
        <v>3.9</v>
      </c>
      <c r="K7" s="60">
        <v>-2.2999999999999998</v>
      </c>
      <c r="L7" s="54">
        <v>-18.2</v>
      </c>
      <c r="M7" s="66">
        <v>-30</v>
      </c>
      <c r="N7" s="66">
        <v>48.3</v>
      </c>
      <c r="O7" s="37" t="s">
        <v>15</v>
      </c>
      <c r="P7" s="37" t="s">
        <v>15</v>
      </c>
      <c r="Q7" s="37" t="s">
        <v>15</v>
      </c>
      <c r="R7" s="68">
        <v>48.3</v>
      </c>
      <c r="S7" s="68">
        <v>-14.1</v>
      </c>
      <c r="T7" s="103">
        <v>48.3</v>
      </c>
    </row>
    <row r="8" spans="1:24" x14ac:dyDescent="0.2">
      <c r="A8" s="35">
        <v>1957</v>
      </c>
      <c r="B8" s="73">
        <v>36.799999999999997</v>
      </c>
      <c r="C8" s="53">
        <v>36.799999999999997</v>
      </c>
      <c r="D8" s="54">
        <v>2.6</v>
      </c>
      <c r="E8" s="53">
        <v>-64</v>
      </c>
      <c r="F8" s="54">
        <v>-27.2</v>
      </c>
      <c r="G8" s="54">
        <v>161.6</v>
      </c>
      <c r="H8" s="62">
        <v>113.8</v>
      </c>
      <c r="I8" s="54">
        <v>131.6</v>
      </c>
      <c r="J8" s="64">
        <v>4.9000000000000004</v>
      </c>
      <c r="K8" s="60">
        <v>-2</v>
      </c>
      <c r="L8" s="54">
        <v>-32</v>
      </c>
      <c r="M8" s="66">
        <v>-59.2</v>
      </c>
      <c r="N8" s="66">
        <v>100.6</v>
      </c>
      <c r="O8" s="37" t="s">
        <v>15</v>
      </c>
      <c r="P8" s="37" t="s">
        <v>15</v>
      </c>
      <c r="Q8" s="37" t="s">
        <v>15</v>
      </c>
      <c r="R8" s="68">
        <v>100.6</v>
      </c>
      <c r="S8" s="68">
        <v>-3.4</v>
      </c>
      <c r="T8" s="103">
        <v>100.6</v>
      </c>
    </row>
    <row r="9" spans="1:24" x14ac:dyDescent="0.2">
      <c r="A9" s="35">
        <v>1958</v>
      </c>
      <c r="B9" s="73">
        <v>12.9</v>
      </c>
      <c r="C9" s="53">
        <v>12.9</v>
      </c>
      <c r="D9" s="54">
        <v>3.4</v>
      </c>
      <c r="E9" s="53">
        <v>-55.9</v>
      </c>
      <c r="F9" s="54">
        <v>-43</v>
      </c>
      <c r="G9" s="54">
        <v>137.69999999999999</v>
      </c>
      <c r="H9" s="62">
        <v>82.5</v>
      </c>
      <c r="I9" s="54">
        <v>132.1</v>
      </c>
      <c r="J9" s="64">
        <v>4.9000000000000004</v>
      </c>
      <c r="K9" s="60">
        <v>-4.2</v>
      </c>
      <c r="L9" s="54">
        <v>-9.8000000000000007</v>
      </c>
      <c r="M9" s="66">
        <v>-52.8</v>
      </c>
      <c r="N9" s="66">
        <v>69.599999999999994</v>
      </c>
      <c r="O9" s="37" t="s">
        <v>15</v>
      </c>
      <c r="P9" s="37" t="s">
        <v>15</v>
      </c>
      <c r="Q9" s="37" t="s">
        <v>15</v>
      </c>
      <c r="R9" s="68">
        <v>69.599999999999994</v>
      </c>
      <c r="S9" s="68">
        <v>-2.5</v>
      </c>
      <c r="T9" s="103">
        <v>69.599999999999994</v>
      </c>
    </row>
    <row r="10" spans="1:24" x14ac:dyDescent="0.2">
      <c r="A10" s="35">
        <v>1959</v>
      </c>
      <c r="B10" s="73">
        <v>0.9</v>
      </c>
      <c r="C10" s="53">
        <v>0.9</v>
      </c>
      <c r="D10" s="54">
        <v>4.3</v>
      </c>
      <c r="E10" s="53">
        <v>-57.6</v>
      </c>
      <c r="F10" s="54">
        <v>-56.7</v>
      </c>
      <c r="G10" s="54">
        <v>168.8</v>
      </c>
      <c r="H10" s="62">
        <v>107.9</v>
      </c>
      <c r="I10" s="54">
        <v>139.4</v>
      </c>
      <c r="J10" s="64">
        <v>5</v>
      </c>
      <c r="K10" s="60">
        <v>-3.6</v>
      </c>
      <c r="L10" s="54">
        <v>-33</v>
      </c>
      <c r="M10" s="66">
        <v>-89.7</v>
      </c>
      <c r="N10" s="66">
        <v>109.2</v>
      </c>
      <c r="O10" s="37" t="s">
        <v>15</v>
      </c>
      <c r="P10" s="37" t="s">
        <v>15</v>
      </c>
      <c r="Q10" s="37" t="s">
        <v>15</v>
      </c>
      <c r="R10" s="68">
        <v>109.2</v>
      </c>
      <c r="S10" s="68">
        <v>-16.2</v>
      </c>
      <c r="T10" s="103">
        <v>109.2</v>
      </c>
    </row>
    <row r="11" spans="1:24" x14ac:dyDescent="0.2">
      <c r="A11" s="35">
        <v>1960</v>
      </c>
      <c r="B11" s="73">
        <v>-12.8</v>
      </c>
      <c r="C11" s="53">
        <v>-12.8</v>
      </c>
      <c r="D11" s="54">
        <v>1.6</v>
      </c>
      <c r="E11" s="53">
        <v>-53.8</v>
      </c>
      <c r="F11" s="54">
        <v>-66.599999999999994</v>
      </c>
      <c r="G11" s="54">
        <v>153.5</v>
      </c>
      <c r="H11" s="62">
        <v>100.6</v>
      </c>
      <c r="I11" s="54">
        <v>132.1</v>
      </c>
      <c r="J11" s="64">
        <v>6.4</v>
      </c>
      <c r="K11" s="60">
        <v>-1.6</v>
      </c>
      <c r="L11" s="54">
        <v>-9.8000000000000007</v>
      </c>
      <c r="M11" s="66">
        <v>-86.4</v>
      </c>
      <c r="N11" s="66">
        <v>76</v>
      </c>
      <c r="O11" s="37" t="s">
        <v>15</v>
      </c>
      <c r="P11" s="37" t="s">
        <v>15</v>
      </c>
      <c r="Q11" s="37" t="s">
        <v>15</v>
      </c>
      <c r="R11" s="68">
        <v>69.2</v>
      </c>
      <c r="S11" s="68">
        <v>-10.5</v>
      </c>
      <c r="T11" s="103">
        <v>69.2</v>
      </c>
    </row>
    <row r="12" spans="1:24" x14ac:dyDescent="0.2">
      <c r="A12" s="35">
        <v>1961</v>
      </c>
      <c r="B12" s="73">
        <v>-72.5</v>
      </c>
      <c r="C12" s="53">
        <v>-72.5</v>
      </c>
      <c r="D12" s="54">
        <v>-0.3</v>
      </c>
      <c r="E12" s="53">
        <v>-66.3</v>
      </c>
      <c r="F12" s="54">
        <v>-138.80000000000001</v>
      </c>
      <c r="G12" s="54">
        <v>186.9</v>
      </c>
      <c r="H12" s="62">
        <v>128.5</v>
      </c>
      <c r="I12" s="54">
        <v>151.30000000000001</v>
      </c>
      <c r="J12" s="64">
        <v>8.1</v>
      </c>
      <c r="K12" s="60">
        <v>-6.3</v>
      </c>
      <c r="L12" s="54">
        <v>-33</v>
      </c>
      <c r="M12" s="66">
        <v>-180.7</v>
      </c>
      <c r="N12" s="66">
        <v>60.5</v>
      </c>
      <c r="O12" s="37" t="s">
        <v>15</v>
      </c>
      <c r="P12" s="37" t="s">
        <v>15</v>
      </c>
      <c r="Q12" s="37" t="s">
        <v>15</v>
      </c>
      <c r="R12" s="68">
        <v>54.4</v>
      </c>
      <c r="S12" s="68">
        <v>147.1</v>
      </c>
      <c r="T12" s="103">
        <v>54.4</v>
      </c>
    </row>
    <row r="13" spans="1:24" x14ac:dyDescent="0.2">
      <c r="A13" s="35">
        <v>1962</v>
      </c>
      <c r="B13" s="73">
        <v>-50.3</v>
      </c>
      <c r="C13" s="53">
        <v>-50.3</v>
      </c>
      <c r="D13" s="54">
        <v>-0.9</v>
      </c>
      <c r="E13" s="53">
        <v>-58.5</v>
      </c>
      <c r="F13" s="54">
        <v>-109.1</v>
      </c>
      <c r="G13" s="54">
        <v>191.5</v>
      </c>
      <c r="H13" s="62">
        <v>126.5</v>
      </c>
      <c r="I13" s="54">
        <v>144.6</v>
      </c>
      <c r="J13" s="64">
        <v>8</v>
      </c>
      <c r="K13" s="60">
        <v>-3.9</v>
      </c>
      <c r="L13" s="54">
        <v>-19.8</v>
      </c>
      <c r="M13" s="66">
        <v>-160</v>
      </c>
      <c r="N13" s="66">
        <v>73.400000000000006</v>
      </c>
      <c r="O13" s="68">
        <v>12</v>
      </c>
      <c r="P13" s="70">
        <v>12</v>
      </c>
      <c r="Q13" s="70">
        <v>0</v>
      </c>
      <c r="R13" s="68">
        <v>79.3</v>
      </c>
      <c r="S13" s="68">
        <v>66.599999999999994</v>
      </c>
      <c r="T13" s="103">
        <v>79.3</v>
      </c>
    </row>
    <row r="14" spans="1:24" x14ac:dyDescent="0.2">
      <c r="A14" s="35">
        <v>1963</v>
      </c>
      <c r="B14" s="73">
        <v>-47.3</v>
      </c>
      <c r="C14" s="53">
        <v>-47.3</v>
      </c>
      <c r="D14" s="54">
        <v>0.1</v>
      </c>
      <c r="E14" s="53">
        <v>-48.5</v>
      </c>
      <c r="F14" s="54">
        <v>-96.2</v>
      </c>
      <c r="G14" s="54">
        <v>184.9</v>
      </c>
      <c r="H14" s="62">
        <v>127.1</v>
      </c>
      <c r="I14" s="54">
        <v>134.19999999999999</v>
      </c>
      <c r="J14" s="64">
        <v>11.3</v>
      </c>
      <c r="K14" s="60">
        <v>-2.7</v>
      </c>
      <c r="L14" s="54">
        <v>-41.9</v>
      </c>
      <c r="M14" s="66">
        <v>-149.6</v>
      </c>
      <c r="N14" s="66">
        <v>100.7</v>
      </c>
      <c r="O14" s="68">
        <v>42.1</v>
      </c>
      <c r="P14" s="70">
        <v>42.1</v>
      </c>
      <c r="Q14" s="70">
        <v>0</v>
      </c>
      <c r="R14" s="68">
        <v>137.4</v>
      </c>
      <c r="S14" s="68">
        <v>-28.2</v>
      </c>
      <c r="T14" s="103">
        <v>137.4</v>
      </c>
    </row>
    <row r="15" spans="1:24" x14ac:dyDescent="0.2">
      <c r="A15" s="75">
        <v>1964</v>
      </c>
      <c r="B15" s="72">
        <v>-21.4</v>
      </c>
      <c r="C15" s="49">
        <v>-52.9</v>
      </c>
      <c r="D15" s="50">
        <v>-0.4</v>
      </c>
      <c r="E15" s="49">
        <v>-53.3</v>
      </c>
      <c r="F15" s="50">
        <v>-74.699999999999989</v>
      </c>
      <c r="G15" s="50">
        <v>190.1</v>
      </c>
      <c r="H15" s="55">
        <v>130.19999999999999</v>
      </c>
      <c r="I15" s="50">
        <v>142.6</v>
      </c>
      <c r="J15" s="57">
        <v>8.8000000000000007</v>
      </c>
      <c r="K15" s="51">
        <v>1.2</v>
      </c>
      <c r="L15" s="50">
        <v>-46.3</v>
      </c>
      <c r="M15" s="44">
        <v>-120.99999999999999</v>
      </c>
      <c r="N15" s="66">
        <v>57.7</v>
      </c>
      <c r="O15" s="68">
        <v>-5.4</v>
      </c>
      <c r="P15" s="68">
        <v>22.9</v>
      </c>
      <c r="Q15" s="70">
        <v>0</v>
      </c>
      <c r="R15" s="68">
        <v>75.2</v>
      </c>
      <c r="S15" s="68">
        <v>-7</v>
      </c>
      <c r="T15" s="104">
        <v>-52.799999999999983</v>
      </c>
      <c r="U15" s="13"/>
      <c r="V15" s="14"/>
      <c r="W15" s="13"/>
      <c r="X15" s="13"/>
    </row>
    <row r="16" spans="1:24" x14ac:dyDescent="0.2">
      <c r="A16" s="35">
        <v>1965</v>
      </c>
      <c r="B16" s="73">
        <v>-102.4</v>
      </c>
      <c r="C16" s="53">
        <v>-43.1</v>
      </c>
      <c r="D16" s="54">
        <v>0.3</v>
      </c>
      <c r="E16" s="53">
        <v>-42.800000000000004</v>
      </c>
      <c r="F16" s="54">
        <v>-145.20000000000002</v>
      </c>
      <c r="G16" s="54">
        <v>172.5</v>
      </c>
      <c r="H16" s="62">
        <v>114.7</v>
      </c>
      <c r="I16" s="54">
        <v>139.69999999999999</v>
      </c>
      <c r="J16" s="64">
        <v>11.4</v>
      </c>
      <c r="K16" s="60">
        <v>21.3</v>
      </c>
      <c r="L16" s="54">
        <v>-11.500000000000011</v>
      </c>
      <c r="M16" s="66">
        <v>-156.70000000000002</v>
      </c>
      <c r="N16" s="66">
        <v>107.4</v>
      </c>
      <c r="O16" s="68">
        <v>-5.4</v>
      </c>
      <c r="P16" s="68">
        <v>17.299999999999997</v>
      </c>
      <c r="Q16" s="70">
        <v>0</v>
      </c>
      <c r="R16" s="68">
        <v>119.3</v>
      </c>
      <c r="S16" s="68">
        <v>6.5</v>
      </c>
      <c r="T16" s="103">
        <v>-30.90000000000002</v>
      </c>
      <c r="U16" s="13"/>
      <c r="V16" s="14"/>
      <c r="W16" s="13"/>
      <c r="X16" s="13"/>
    </row>
    <row r="17" spans="1:24" x14ac:dyDescent="0.2">
      <c r="A17" s="35">
        <v>1966</v>
      </c>
      <c r="B17" s="73">
        <v>-28.1</v>
      </c>
      <c r="C17" s="53">
        <v>-43.4</v>
      </c>
      <c r="D17" s="54">
        <v>-0.2</v>
      </c>
      <c r="E17" s="53">
        <v>-43.6</v>
      </c>
      <c r="F17" s="54">
        <v>-71.7</v>
      </c>
      <c r="G17" s="54">
        <v>184.4</v>
      </c>
      <c r="H17" s="62">
        <v>112.2</v>
      </c>
      <c r="I17" s="54">
        <v>139.80000000000001</v>
      </c>
      <c r="J17" s="64">
        <v>4.9000000000000004</v>
      </c>
      <c r="K17" s="60">
        <v>8.1999999999999993</v>
      </c>
      <c r="L17" s="54">
        <v>-36.399999999999991</v>
      </c>
      <c r="M17" s="66">
        <v>-108.1</v>
      </c>
      <c r="N17" s="66">
        <v>42.6</v>
      </c>
      <c r="O17" s="70">
        <v>0</v>
      </c>
      <c r="P17" s="68">
        <v>10</v>
      </c>
      <c r="Q17" s="70">
        <v>0</v>
      </c>
      <c r="R17" s="68">
        <v>52.6</v>
      </c>
      <c r="S17" s="68">
        <v>39.5</v>
      </c>
      <c r="T17" s="103">
        <v>-15.999999999999993</v>
      </c>
      <c r="U17" s="13"/>
      <c r="V17" s="14"/>
      <c r="W17" s="13"/>
      <c r="X17" s="13"/>
    </row>
    <row r="18" spans="1:24" x14ac:dyDescent="0.2">
      <c r="A18" s="35">
        <v>1967</v>
      </c>
      <c r="B18" s="73">
        <v>42.9</v>
      </c>
      <c r="C18" s="53">
        <v>-45.5</v>
      </c>
      <c r="D18" s="54">
        <v>-7.9</v>
      </c>
      <c r="E18" s="53">
        <v>-53.4</v>
      </c>
      <c r="F18" s="54">
        <v>-10.5</v>
      </c>
      <c r="G18" s="54">
        <v>207.6</v>
      </c>
      <c r="H18" s="62">
        <v>118.9</v>
      </c>
      <c r="I18" s="54">
        <v>155.4</v>
      </c>
      <c r="J18" s="64">
        <v>5.2</v>
      </c>
      <c r="K18" s="60">
        <v>-2</v>
      </c>
      <c r="L18" s="54">
        <v>-54.199999999999989</v>
      </c>
      <c r="M18" s="66">
        <v>-64.699999999999989</v>
      </c>
      <c r="N18" s="66">
        <v>42.7</v>
      </c>
      <c r="O18" s="70">
        <v>0</v>
      </c>
      <c r="P18" s="68">
        <v>2.6999999999999957</v>
      </c>
      <c r="Q18" s="70">
        <v>0</v>
      </c>
      <c r="R18" s="68">
        <v>45.4</v>
      </c>
      <c r="S18" s="68">
        <v>23.3</v>
      </c>
      <c r="T18" s="103">
        <v>4.0000000000000107</v>
      </c>
      <c r="U18" s="13"/>
      <c r="V18" s="14"/>
      <c r="W18" s="13"/>
      <c r="X18" s="13"/>
    </row>
    <row r="19" spans="1:24" x14ac:dyDescent="0.2">
      <c r="A19" s="35">
        <v>1968</v>
      </c>
      <c r="B19" s="73">
        <v>14.7</v>
      </c>
      <c r="C19" s="53">
        <v>-55.2</v>
      </c>
      <c r="D19" s="54">
        <v>-1.2</v>
      </c>
      <c r="E19" s="53">
        <v>-56.400000000000006</v>
      </c>
      <c r="F19" s="54">
        <v>-41.7</v>
      </c>
      <c r="G19" s="54">
        <v>241.9</v>
      </c>
      <c r="H19" s="62">
        <v>136</v>
      </c>
      <c r="I19" s="54">
        <v>181.8</v>
      </c>
      <c r="J19" s="64">
        <v>9.3000000000000007</v>
      </c>
      <c r="K19" s="60">
        <v>-1.6</v>
      </c>
      <c r="L19" s="54">
        <v>-61.699999999999996</v>
      </c>
      <c r="M19" s="66">
        <v>-103.4</v>
      </c>
      <c r="N19" s="66">
        <v>50.9</v>
      </c>
      <c r="O19" s="70">
        <v>0</v>
      </c>
      <c r="P19" s="68">
        <v>11.800000000000004</v>
      </c>
      <c r="Q19" s="70">
        <v>0</v>
      </c>
      <c r="R19" s="68">
        <v>62.7</v>
      </c>
      <c r="S19" s="68">
        <v>86.2</v>
      </c>
      <c r="T19" s="103">
        <v>45.5</v>
      </c>
      <c r="U19" s="13"/>
      <c r="V19" s="14"/>
      <c r="W19" s="13"/>
      <c r="X19" s="13"/>
    </row>
    <row r="20" spans="1:24" x14ac:dyDescent="0.2">
      <c r="A20" s="35">
        <v>1969</v>
      </c>
      <c r="B20" s="73">
        <v>29.4</v>
      </c>
      <c r="C20" s="53">
        <v>-49.3</v>
      </c>
      <c r="D20" s="54">
        <v>-1.2</v>
      </c>
      <c r="E20" s="53">
        <v>-50.5</v>
      </c>
      <c r="F20" s="54">
        <v>-21.1</v>
      </c>
      <c r="G20" s="54">
        <v>284.10000000000002</v>
      </c>
      <c r="H20" s="62">
        <v>149</v>
      </c>
      <c r="I20" s="54">
        <v>200.1</v>
      </c>
      <c r="J20" s="64">
        <v>12</v>
      </c>
      <c r="K20" s="60">
        <v>-2.1</v>
      </c>
      <c r="L20" s="54">
        <v>-86.100000000000023</v>
      </c>
      <c r="M20" s="66">
        <v>-107.20000000000002</v>
      </c>
      <c r="N20" s="66">
        <v>114.4</v>
      </c>
      <c r="O20" s="68">
        <v>12.9</v>
      </c>
      <c r="P20" s="68">
        <v>4.6999999999999886</v>
      </c>
      <c r="Q20" s="70">
        <v>0</v>
      </c>
      <c r="R20" s="68">
        <v>132</v>
      </c>
      <c r="S20" s="68">
        <v>-31.1</v>
      </c>
      <c r="T20" s="103">
        <v>-6.3000000000000185</v>
      </c>
      <c r="U20" s="13"/>
      <c r="V20" s="14"/>
      <c r="W20" s="13"/>
      <c r="X20" s="13"/>
    </row>
    <row r="21" spans="1:24" x14ac:dyDescent="0.2">
      <c r="A21" s="35">
        <v>1970</v>
      </c>
      <c r="B21" s="73">
        <v>-29.9</v>
      </c>
      <c r="C21" s="53">
        <v>-70.599999999999994</v>
      </c>
      <c r="D21" s="54">
        <v>1.8</v>
      </c>
      <c r="E21" s="53">
        <v>-68.8</v>
      </c>
      <c r="F21" s="54">
        <v>-98.699999999999989</v>
      </c>
      <c r="G21" s="54">
        <v>273.7</v>
      </c>
      <c r="H21" s="62">
        <v>133.6</v>
      </c>
      <c r="I21" s="54">
        <v>260.3</v>
      </c>
      <c r="J21" s="64">
        <v>11.2</v>
      </c>
      <c r="K21" s="60">
        <v>-4.2</v>
      </c>
      <c r="L21" s="54">
        <v>-17.599999999999977</v>
      </c>
      <c r="M21" s="66">
        <v>-116.29999999999997</v>
      </c>
      <c r="N21" s="66">
        <v>166.4</v>
      </c>
      <c r="O21" s="68">
        <v>6.6</v>
      </c>
      <c r="P21" s="68">
        <v>-7.5</v>
      </c>
      <c r="Q21" s="68">
        <v>14.8</v>
      </c>
      <c r="R21" s="68">
        <v>180.3</v>
      </c>
      <c r="S21" s="68">
        <v>-84.6</v>
      </c>
      <c r="T21" s="103">
        <v>-20.599999999999952</v>
      </c>
      <c r="U21" s="13"/>
      <c r="V21" s="14"/>
      <c r="W21" s="13"/>
      <c r="X21" s="13"/>
    </row>
    <row r="22" spans="1:24" x14ac:dyDescent="0.2">
      <c r="A22" s="35">
        <v>1971</v>
      </c>
      <c r="B22" s="73">
        <v>-188.9</v>
      </c>
      <c r="C22" s="53">
        <v>-81.7</v>
      </c>
      <c r="D22" s="54">
        <v>-0.5</v>
      </c>
      <c r="E22" s="53">
        <v>-82.2</v>
      </c>
      <c r="F22" s="54">
        <v>-271.10000000000002</v>
      </c>
      <c r="G22" s="54">
        <v>288.89999999999998</v>
      </c>
      <c r="H22" s="62">
        <v>133.9</v>
      </c>
      <c r="I22" s="54">
        <v>336.6</v>
      </c>
      <c r="J22" s="64">
        <v>10.8</v>
      </c>
      <c r="K22" s="60">
        <v>-9.3000000000000007</v>
      </c>
      <c r="L22" s="54">
        <v>38.400000000000048</v>
      </c>
      <c r="M22" s="66">
        <v>-232.7</v>
      </c>
      <c r="N22" s="66">
        <v>205.9</v>
      </c>
      <c r="O22" s="68">
        <v>16.8</v>
      </c>
      <c r="P22" s="68">
        <v>31.099999999999994</v>
      </c>
      <c r="Q22" s="68">
        <v>13.3</v>
      </c>
      <c r="R22" s="68">
        <v>267.10000000000002</v>
      </c>
      <c r="S22" s="68">
        <v>7.2</v>
      </c>
      <c r="T22" s="103">
        <v>41.600000000000037</v>
      </c>
      <c r="U22" s="13"/>
      <c r="V22" s="14"/>
      <c r="W22" s="13"/>
      <c r="X22" s="13"/>
    </row>
    <row r="23" spans="1:24" x14ac:dyDescent="0.2">
      <c r="A23" s="35">
        <v>1972</v>
      </c>
      <c r="B23" s="73">
        <v>-237.6</v>
      </c>
      <c r="C23" s="53">
        <v>-81</v>
      </c>
      <c r="D23" s="54">
        <v>-0.8</v>
      </c>
      <c r="E23" s="53">
        <v>-81.8</v>
      </c>
      <c r="F23" s="54">
        <v>-319.39999999999998</v>
      </c>
      <c r="G23" s="54">
        <v>297.7</v>
      </c>
      <c r="H23" s="62">
        <v>143.80000000000001</v>
      </c>
      <c r="I23" s="54">
        <v>342.4</v>
      </c>
      <c r="J23" s="64">
        <v>11</v>
      </c>
      <c r="K23" s="60">
        <v>-8.5</v>
      </c>
      <c r="L23" s="54">
        <v>36.199999999999989</v>
      </c>
      <c r="M23" s="66">
        <v>-283.2</v>
      </c>
      <c r="N23" s="66">
        <v>166.6</v>
      </c>
      <c r="O23" s="68">
        <v>-1.7</v>
      </c>
      <c r="P23" s="68">
        <v>33.599999999999994</v>
      </c>
      <c r="Q23" s="68">
        <v>13.3</v>
      </c>
      <c r="R23" s="68">
        <v>211.8</v>
      </c>
      <c r="S23" s="68">
        <v>13.1</v>
      </c>
      <c r="T23" s="103">
        <v>-58.299999999999976</v>
      </c>
      <c r="U23" s="13"/>
      <c r="V23" s="14"/>
      <c r="W23" s="13"/>
      <c r="X23" s="13"/>
    </row>
    <row r="24" spans="1:24" x14ac:dyDescent="0.2">
      <c r="A24" s="35">
        <v>1973</v>
      </c>
      <c r="B24" s="73">
        <v>-49.8</v>
      </c>
      <c r="C24" s="53">
        <v>-94.6</v>
      </c>
      <c r="D24" s="54">
        <v>1.6</v>
      </c>
      <c r="E24" s="53">
        <v>-93</v>
      </c>
      <c r="F24" s="54">
        <v>-142.80000000000001</v>
      </c>
      <c r="G24" s="54">
        <v>376.8</v>
      </c>
      <c r="H24" s="62">
        <v>180.5</v>
      </c>
      <c r="I24" s="54">
        <v>487.7</v>
      </c>
      <c r="J24" s="64">
        <v>9.9</v>
      </c>
      <c r="K24" s="60">
        <v>-18.8</v>
      </c>
      <c r="L24" s="54">
        <v>92.09999999999998</v>
      </c>
      <c r="M24" s="66">
        <v>-50.700000000000031</v>
      </c>
      <c r="N24" s="66">
        <v>128.4</v>
      </c>
      <c r="O24" s="68">
        <v>-66.3</v>
      </c>
      <c r="P24" s="68">
        <v>58.3</v>
      </c>
      <c r="Q24" s="70">
        <v>0</v>
      </c>
      <c r="R24" s="68">
        <v>120.4</v>
      </c>
      <c r="S24" s="68">
        <v>-97.8</v>
      </c>
      <c r="T24" s="103">
        <v>-28.100000000000023</v>
      </c>
      <c r="U24" s="13"/>
      <c r="V24" s="14"/>
      <c r="W24" s="13"/>
      <c r="X24" s="13"/>
    </row>
    <row r="25" spans="1:24" x14ac:dyDescent="0.2">
      <c r="A25" s="35">
        <v>1974</v>
      </c>
      <c r="B25" s="73">
        <v>1059.3</v>
      </c>
      <c r="C25" s="53">
        <v>-237.5</v>
      </c>
      <c r="D25" s="54">
        <v>1.3</v>
      </c>
      <c r="E25" s="53">
        <v>-236.2</v>
      </c>
      <c r="F25" s="54">
        <v>823.09999999999991</v>
      </c>
      <c r="G25" s="54">
        <v>891.1</v>
      </c>
      <c r="H25" s="62">
        <v>615.79999999999995</v>
      </c>
      <c r="I25" s="54">
        <v>679.1</v>
      </c>
      <c r="J25" s="64">
        <v>39.9</v>
      </c>
      <c r="K25" s="60">
        <v>-35.200000000000003</v>
      </c>
      <c r="L25" s="54">
        <v>-247.2</v>
      </c>
      <c r="M25" s="66">
        <v>575.89999999999986</v>
      </c>
      <c r="N25" s="66">
        <v>246.7</v>
      </c>
      <c r="O25" s="68">
        <v>13.2</v>
      </c>
      <c r="P25" s="68">
        <v>-191.99999999999997</v>
      </c>
      <c r="Q25" s="70">
        <v>0</v>
      </c>
      <c r="R25" s="68">
        <v>67.900000000000006</v>
      </c>
      <c r="S25" s="68">
        <v>-41.3</v>
      </c>
      <c r="T25" s="103">
        <v>602.49999999999989</v>
      </c>
      <c r="U25" s="13"/>
      <c r="V25" s="14"/>
      <c r="W25" s="13"/>
      <c r="X25" s="13"/>
    </row>
    <row r="26" spans="1:24" x14ac:dyDescent="0.2">
      <c r="A26" s="35">
        <v>1975</v>
      </c>
      <c r="B26" s="73">
        <v>715.6</v>
      </c>
      <c r="C26" s="53">
        <v>-184.8</v>
      </c>
      <c r="D26" s="54">
        <v>3.9</v>
      </c>
      <c r="E26" s="53">
        <v>-180.9</v>
      </c>
      <c r="F26" s="54">
        <v>534.70000000000005</v>
      </c>
      <c r="G26" s="54">
        <v>532.70000000000005</v>
      </c>
      <c r="H26" s="62">
        <v>263.8</v>
      </c>
      <c r="I26" s="54">
        <v>759.8</v>
      </c>
      <c r="J26" s="64">
        <v>93.9</v>
      </c>
      <c r="K26" s="60">
        <v>-45.9</v>
      </c>
      <c r="L26" s="54">
        <v>181.1999999999999</v>
      </c>
      <c r="M26" s="66">
        <v>715.9</v>
      </c>
      <c r="N26" s="66">
        <v>440.1</v>
      </c>
      <c r="O26" s="68">
        <v>-30.9</v>
      </c>
      <c r="P26" s="68">
        <v>-74.500000000000057</v>
      </c>
      <c r="Q26" s="70">
        <v>0</v>
      </c>
      <c r="R26" s="68">
        <v>334.7</v>
      </c>
      <c r="S26" s="68">
        <v>-94.3</v>
      </c>
      <c r="T26" s="103">
        <v>956.3</v>
      </c>
      <c r="U26" s="13"/>
      <c r="V26" s="14"/>
      <c r="W26" s="13"/>
      <c r="X26" s="13"/>
    </row>
    <row r="27" spans="1:24" x14ac:dyDescent="0.2">
      <c r="A27" s="35">
        <v>1976</v>
      </c>
      <c r="B27" s="73">
        <v>705.5</v>
      </c>
      <c r="C27" s="53">
        <v>-241.1</v>
      </c>
      <c r="D27" s="54">
        <v>2.6</v>
      </c>
      <c r="E27" s="53">
        <v>-238.5</v>
      </c>
      <c r="F27" s="54">
        <v>467</v>
      </c>
      <c r="G27" s="54">
        <v>754.9</v>
      </c>
      <c r="H27" s="62">
        <v>392.5</v>
      </c>
      <c r="I27" s="54">
        <v>979.5</v>
      </c>
      <c r="J27" s="64">
        <v>146.80000000000001</v>
      </c>
      <c r="K27" s="60">
        <v>-73.099999999999994</v>
      </c>
      <c r="L27" s="54">
        <v>151.50000000000003</v>
      </c>
      <c r="M27" s="66">
        <v>618.5</v>
      </c>
      <c r="N27" s="66">
        <v>261.10000000000002</v>
      </c>
      <c r="O27" s="68">
        <v>-20.9</v>
      </c>
      <c r="P27" s="68">
        <v>-104.1</v>
      </c>
      <c r="Q27" s="70">
        <v>0</v>
      </c>
      <c r="R27" s="68">
        <v>-25.9</v>
      </c>
      <c r="S27" s="68">
        <v>-107.1</v>
      </c>
      <c r="T27" s="103">
        <v>485.5</v>
      </c>
      <c r="U27" s="13"/>
      <c r="V27" s="14"/>
      <c r="W27" s="13"/>
      <c r="X27" s="13"/>
    </row>
    <row r="28" spans="1:24" x14ac:dyDescent="0.2">
      <c r="A28" s="35">
        <v>1977</v>
      </c>
      <c r="B28" s="73">
        <v>731.1</v>
      </c>
      <c r="C28" s="53">
        <v>-262.60000000000002</v>
      </c>
      <c r="D28" s="54">
        <v>5.4</v>
      </c>
      <c r="E28" s="53">
        <v>-257.20000000000005</v>
      </c>
      <c r="F28" s="54">
        <v>473.9</v>
      </c>
      <c r="G28" s="54">
        <v>1081.5</v>
      </c>
      <c r="H28" s="62">
        <v>625.29999999999995</v>
      </c>
      <c r="I28" s="54">
        <v>1096.8</v>
      </c>
      <c r="J28" s="64">
        <v>184.8</v>
      </c>
      <c r="K28" s="60">
        <v>-74.7</v>
      </c>
      <c r="L28" s="54">
        <v>-59.400000000000048</v>
      </c>
      <c r="M28" s="66">
        <v>414.49999999999994</v>
      </c>
      <c r="N28" s="66">
        <v>336.2</v>
      </c>
      <c r="O28" s="68">
        <v>8.1</v>
      </c>
      <c r="P28" s="68">
        <v>340.8</v>
      </c>
      <c r="Q28" s="70">
        <v>0</v>
      </c>
      <c r="R28" s="68">
        <v>685.1</v>
      </c>
      <c r="S28" s="68">
        <v>-39.9</v>
      </c>
      <c r="T28" s="103">
        <v>1059.6999999999998</v>
      </c>
      <c r="U28" s="13"/>
      <c r="V28" s="14"/>
      <c r="W28" s="13"/>
      <c r="X28" s="13"/>
    </row>
    <row r="29" spans="1:24" x14ac:dyDescent="0.2">
      <c r="A29" s="35">
        <v>1978</v>
      </c>
      <c r="B29" s="73">
        <v>269.7</v>
      </c>
      <c r="C29" s="53">
        <v>-189.7</v>
      </c>
      <c r="D29" s="54">
        <v>3.1</v>
      </c>
      <c r="E29" s="53">
        <v>-186.6</v>
      </c>
      <c r="F29" s="54">
        <v>83.1</v>
      </c>
      <c r="G29" s="54">
        <v>1028.0999999999999</v>
      </c>
      <c r="H29" s="62">
        <v>463.9</v>
      </c>
      <c r="I29" s="54">
        <v>1133.2</v>
      </c>
      <c r="J29" s="64">
        <v>299.89999999999998</v>
      </c>
      <c r="K29" s="60">
        <v>-91.1</v>
      </c>
      <c r="L29" s="54">
        <v>14.000000000000142</v>
      </c>
      <c r="M29" s="66">
        <v>97.100000000000136</v>
      </c>
      <c r="N29" s="66">
        <v>304.7</v>
      </c>
      <c r="O29" s="68">
        <v>128.30000000000001</v>
      </c>
      <c r="P29" s="68">
        <v>266.70000000000005</v>
      </c>
      <c r="Q29" s="70">
        <v>0</v>
      </c>
      <c r="R29" s="68">
        <v>699.7</v>
      </c>
      <c r="S29" s="68">
        <v>-38.799999999999997</v>
      </c>
      <c r="T29" s="103">
        <v>758.00000000000023</v>
      </c>
      <c r="U29" s="13"/>
      <c r="V29" s="14"/>
      <c r="W29" s="13"/>
      <c r="X29" s="13"/>
    </row>
    <row r="30" spans="1:24" x14ac:dyDescent="0.2">
      <c r="A30" s="35">
        <v>1979</v>
      </c>
      <c r="B30" s="72">
        <v>589.6</v>
      </c>
      <c r="C30" s="49">
        <v>-264.8</v>
      </c>
      <c r="D30" s="50">
        <v>34.700000000000003</v>
      </c>
      <c r="E30" s="49">
        <v>-230.10000000000002</v>
      </c>
      <c r="F30" s="50">
        <v>359.5</v>
      </c>
      <c r="G30" s="50">
        <v>1742.4</v>
      </c>
      <c r="H30" s="55">
        <v>971.6</v>
      </c>
      <c r="I30" s="50">
        <v>1405.4</v>
      </c>
      <c r="J30" s="57">
        <v>383.7</v>
      </c>
      <c r="K30" s="51">
        <v>-109.5</v>
      </c>
      <c r="L30" s="50">
        <v>-446.5</v>
      </c>
      <c r="M30" s="44">
        <v>-87</v>
      </c>
      <c r="N30" s="44">
        <v>416.5</v>
      </c>
      <c r="O30" s="46">
        <v>444.1</v>
      </c>
      <c r="P30" s="46">
        <v>134.5</v>
      </c>
      <c r="Q30" s="46">
        <v>26</v>
      </c>
      <c r="R30" s="46">
        <v>1021.1</v>
      </c>
      <c r="S30" s="46">
        <v>-55</v>
      </c>
      <c r="T30" s="104">
        <v>879.1</v>
      </c>
      <c r="U30" s="13"/>
      <c r="V30" s="14"/>
      <c r="W30" s="13"/>
      <c r="X30" s="13"/>
    </row>
    <row r="31" spans="1:24" x14ac:dyDescent="0.2">
      <c r="A31" s="75">
        <v>1980</v>
      </c>
      <c r="B31" s="72">
        <v>1819.3</v>
      </c>
      <c r="C31" s="49">
        <v>-447.9</v>
      </c>
      <c r="D31" s="50">
        <v>4.8</v>
      </c>
      <c r="E31" s="49">
        <v>-443.09999999999997</v>
      </c>
      <c r="F31" s="50">
        <v>1376.2</v>
      </c>
      <c r="G31" s="50">
        <v>2124.6</v>
      </c>
      <c r="H31" s="55">
        <v>1064.9000000000001</v>
      </c>
      <c r="I31" s="50">
        <v>2009.4</v>
      </c>
      <c r="J31" s="57">
        <v>557.5</v>
      </c>
      <c r="K31" s="51">
        <v>-128.69999999999999</v>
      </c>
      <c r="L31" s="50">
        <v>-243.89999999999981</v>
      </c>
      <c r="M31" s="44">
        <v>1132.3000000000002</v>
      </c>
      <c r="N31" s="44">
        <v>344.2</v>
      </c>
      <c r="O31" s="46">
        <v>17.100000000000001</v>
      </c>
      <c r="P31" s="46">
        <v>6.8000000000000114</v>
      </c>
      <c r="Q31" s="46">
        <v>26</v>
      </c>
      <c r="R31" s="46">
        <v>394.1</v>
      </c>
      <c r="S31" s="46">
        <v>-53.9</v>
      </c>
      <c r="T31" s="104">
        <v>1472.5</v>
      </c>
      <c r="U31" s="13"/>
      <c r="V31" s="14"/>
      <c r="W31" s="13"/>
      <c r="X31" s="13"/>
    </row>
    <row r="32" spans="1:24" x14ac:dyDescent="0.2">
      <c r="A32" s="35">
        <v>1981</v>
      </c>
      <c r="B32" s="72">
        <v>1604.8</v>
      </c>
      <c r="C32" s="49">
        <v>-272</v>
      </c>
      <c r="D32" s="50">
        <v>-1.9</v>
      </c>
      <c r="E32" s="49">
        <v>-273.89999999999998</v>
      </c>
      <c r="F32" s="50">
        <v>1330.9</v>
      </c>
      <c r="G32" s="50">
        <v>2295</v>
      </c>
      <c r="H32" s="55">
        <v>1050.5999999999999</v>
      </c>
      <c r="I32" s="50">
        <v>2111.6</v>
      </c>
      <c r="J32" s="57">
        <v>827.3</v>
      </c>
      <c r="K32" s="51">
        <v>-191.1</v>
      </c>
      <c r="L32" s="50">
        <v>-374.50000000000011</v>
      </c>
      <c r="M32" s="44">
        <v>956.4</v>
      </c>
      <c r="N32" s="44">
        <v>439.9</v>
      </c>
      <c r="O32" s="46">
        <v>254.2</v>
      </c>
      <c r="P32" s="46">
        <v>-193.39999999999986</v>
      </c>
      <c r="Q32" s="68">
        <v>26</v>
      </c>
      <c r="R32" s="46">
        <v>526.70000000000005</v>
      </c>
      <c r="S32" s="46">
        <v>-117.5</v>
      </c>
      <c r="T32" s="104">
        <v>1365.6</v>
      </c>
      <c r="U32" s="13"/>
      <c r="V32" s="14"/>
      <c r="W32" s="13"/>
      <c r="X32" s="13"/>
    </row>
    <row r="33" spans="1:24" x14ac:dyDescent="0.2">
      <c r="A33" s="75">
        <v>1982</v>
      </c>
      <c r="B33" s="72">
        <v>-1121.9000000000001</v>
      </c>
      <c r="C33" s="49">
        <v>-212.9</v>
      </c>
      <c r="D33" s="50">
        <v>1.7</v>
      </c>
      <c r="E33" s="49">
        <v>-211.20000000000002</v>
      </c>
      <c r="F33" s="50">
        <v>-1333.1000000000001</v>
      </c>
      <c r="G33" s="50">
        <v>2160.1</v>
      </c>
      <c r="H33" s="55">
        <v>712.7</v>
      </c>
      <c r="I33" s="50">
        <v>2212.3000000000002</v>
      </c>
      <c r="J33" s="57">
        <v>856.8</v>
      </c>
      <c r="K33" s="51">
        <v>-334.8</v>
      </c>
      <c r="L33" s="50">
        <v>-282.59999999999974</v>
      </c>
      <c r="M33" s="44">
        <v>-1615.6999999999998</v>
      </c>
      <c r="N33" s="44">
        <v>506.4</v>
      </c>
      <c r="O33" s="46">
        <v>-162.5</v>
      </c>
      <c r="P33" s="46">
        <v>631.20000000000005</v>
      </c>
      <c r="Q33" s="70">
        <v>0</v>
      </c>
      <c r="R33" s="46">
        <v>975.1</v>
      </c>
      <c r="S33" s="46">
        <v>115.9</v>
      </c>
      <c r="T33" s="104">
        <v>-524.69999999999982</v>
      </c>
      <c r="U33" s="13"/>
      <c r="V33" s="14"/>
      <c r="W33" s="13"/>
      <c r="X33" s="13"/>
    </row>
    <row r="34" spans="1:24" x14ac:dyDescent="0.2">
      <c r="A34" s="75">
        <v>1983</v>
      </c>
      <c r="B34" s="72">
        <v>-991.7</v>
      </c>
      <c r="C34" s="49">
        <v>-182.9</v>
      </c>
      <c r="D34" s="50">
        <v>3.5</v>
      </c>
      <c r="E34" s="49">
        <v>-179.4</v>
      </c>
      <c r="F34" s="50">
        <v>-1171.1000000000001</v>
      </c>
      <c r="G34" s="50">
        <v>2471.1</v>
      </c>
      <c r="H34" s="55">
        <v>848</v>
      </c>
      <c r="I34" s="50">
        <v>1453.2</v>
      </c>
      <c r="J34" s="57">
        <v>552.6</v>
      </c>
      <c r="K34" s="51">
        <v>-275.10000000000002</v>
      </c>
      <c r="L34" s="50">
        <v>-1293</v>
      </c>
      <c r="M34" s="44">
        <v>-2464.1000000000004</v>
      </c>
      <c r="N34" s="44">
        <v>195.6</v>
      </c>
      <c r="O34" s="46">
        <v>-53.2</v>
      </c>
      <c r="P34" s="46">
        <v>105.60000000000002</v>
      </c>
      <c r="Q34" s="70">
        <v>0</v>
      </c>
      <c r="R34" s="46">
        <v>248</v>
      </c>
      <c r="S34" s="46">
        <v>53.5</v>
      </c>
      <c r="T34" s="104">
        <v>-2162.6000000000004</v>
      </c>
      <c r="U34" s="13"/>
      <c r="V34" s="14"/>
      <c r="W34" s="13"/>
      <c r="X34" s="13"/>
    </row>
    <row r="35" spans="1:24" x14ac:dyDescent="0.2">
      <c r="A35" s="75">
        <v>1984</v>
      </c>
      <c r="B35" s="72">
        <v>610.29999999999995</v>
      </c>
      <c r="C35" s="49">
        <v>-150.4</v>
      </c>
      <c r="D35" s="50">
        <v>2</v>
      </c>
      <c r="E35" s="49">
        <v>-148.4</v>
      </c>
      <c r="F35" s="50">
        <v>461.9</v>
      </c>
      <c r="G35" s="50">
        <v>2794.2</v>
      </c>
      <c r="H35" s="55">
        <v>1068.7</v>
      </c>
      <c r="I35" s="50">
        <v>1265.5999999999999</v>
      </c>
      <c r="J35" s="57">
        <v>339.6</v>
      </c>
      <c r="K35" s="51">
        <v>-270.2</v>
      </c>
      <c r="L35" s="50">
        <v>-1798.8</v>
      </c>
      <c r="M35" s="44">
        <v>-1336.9</v>
      </c>
      <c r="N35" s="44">
        <v>271.7</v>
      </c>
      <c r="O35" s="46">
        <v>-411.8</v>
      </c>
      <c r="P35" s="46">
        <v>79.500000000000028</v>
      </c>
      <c r="Q35" s="70">
        <v>0</v>
      </c>
      <c r="R35" s="46">
        <v>-60.6</v>
      </c>
      <c r="S35" s="46">
        <v>-351.5</v>
      </c>
      <c r="T35" s="104">
        <v>-1749</v>
      </c>
      <c r="U35" s="13"/>
      <c r="V35" s="14"/>
      <c r="W35" s="13"/>
      <c r="X35" s="13"/>
    </row>
    <row r="36" spans="1:24" x14ac:dyDescent="0.2">
      <c r="A36" s="75">
        <v>1985</v>
      </c>
      <c r="B36" s="74">
        <v>1508.1000000000004</v>
      </c>
      <c r="C36" s="58">
        <v>-75.900000000000006</v>
      </c>
      <c r="D36" s="59">
        <v>-2.3000000000000007</v>
      </c>
      <c r="E36" s="58">
        <v>-78.2</v>
      </c>
      <c r="F36" s="59">
        <v>1429.9000000000003</v>
      </c>
      <c r="G36" s="59">
        <v>2744.6</v>
      </c>
      <c r="H36" s="63">
        <v>1298</v>
      </c>
      <c r="I36" s="59">
        <v>1202.7</v>
      </c>
      <c r="J36" s="65">
        <v>479.7</v>
      </c>
      <c r="K36" s="61">
        <v>-151.4</v>
      </c>
      <c r="L36" s="59">
        <v>-1693.3</v>
      </c>
      <c r="M36" s="67">
        <v>-263.39999999999964</v>
      </c>
      <c r="N36" s="67">
        <v>121.7</v>
      </c>
      <c r="O36" s="69">
        <v>-273.2</v>
      </c>
      <c r="P36" s="69">
        <v>479.2</v>
      </c>
      <c r="Q36" s="71">
        <v>0</v>
      </c>
      <c r="R36" s="69">
        <v>327.7</v>
      </c>
      <c r="S36" s="69">
        <v>-325.89999999999998</v>
      </c>
      <c r="T36" s="105">
        <v>-261.59999999999962</v>
      </c>
      <c r="U36" s="13"/>
      <c r="V36" s="14"/>
      <c r="W36" s="13"/>
      <c r="X36" s="13"/>
    </row>
    <row r="37" spans="1:24" ht="19.5" customHeight="1" x14ac:dyDescent="0.2">
      <c r="A37" s="285" t="s">
        <v>67</v>
      </c>
      <c r="B37" s="285"/>
      <c r="C37" s="285"/>
      <c r="D37" s="285"/>
      <c r="E37" s="285"/>
      <c r="F37" s="285"/>
      <c r="G37" s="285"/>
      <c r="H37" s="285"/>
      <c r="I37" s="285"/>
      <c r="J37" s="285"/>
      <c r="K37" s="285"/>
      <c r="L37" s="285"/>
      <c r="M37" s="285"/>
      <c r="N37" s="285"/>
      <c r="O37" s="285"/>
      <c r="P37" s="285"/>
      <c r="Q37" s="285"/>
      <c r="V37" s="26"/>
    </row>
    <row r="38" spans="1:24" x14ac:dyDescent="0.2">
      <c r="B38" s="91"/>
      <c r="C38" s="9"/>
      <c r="D38" s="9"/>
      <c r="E38" s="9"/>
      <c r="F38" s="9"/>
      <c r="G38" s="9"/>
      <c r="H38" s="117"/>
      <c r="I38" s="9"/>
      <c r="J38" s="117"/>
      <c r="K38" s="9"/>
      <c r="Q38" s="30"/>
    </row>
    <row r="65" spans="1:11" x14ac:dyDescent="0.2">
      <c r="A65" s="75"/>
      <c r="B65" s="9"/>
      <c r="C65" s="9"/>
      <c r="D65" s="9"/>
      <c r="E65" s="9"/>
      <c r="F65" s="9"/>
      <c r="G65" s="9"/>
      <c r="H65" s="117"/>
      <c r="I65" s="9"/>
      <c r="J65" s="117"/>
      <c r="K65" s="9"/>
    </row>
    <row r="66" spans="1:11" x14ac:dyDescent="0.2">
      <c r="A66" s="75"/>
      <c r="B66" s="9"/>
      <c r="C66" s="9"/>
      <c r="D66" s="9"/>
      <c r="E66" s="9"/>
      <c r="F66" s="9"/>
      <c r="G66" s="9"/>
      <c r="H66" s="117"/>
      <c r="I66" s="9"/>
      <c r="J66" s="117"/>
      <c r="K66" s="9"/>
    </row>
  </sheetData>
  <customSheetViews>
    <customSheetView guid="{A7CAF2C5-39F9-42DB-8D54-87F1C45428C1}" showPageBreaks="1" printArea="1" topLeftCell="A6">
      <pane xSplit="1" topLeftCell="B1" activePane="topRight" state="frozen"/>
      <selection pane="topRight" activeCell="V24" sqref="V24"/>
      <pageMargins left="0.28000000000000003" right="0.17" top="0.75" bottom="0.75" header="0.3" footer="0.3"/>
      <pageSetup paperSize="5" scale="85" orientation="landscape" r:id="rId1"/>
    </customSheetView>
    <customSheetView guid="{D5D9EAF4-7BA9-49E3-BE1A-B3C48A27549A}" showPageBreaks="1" printArea="1">
      <pane xSplit="1" topLeftCell="B1" activePane="topRight" state="frozen"/>
      <selection pane="topRight" activeCell="V23" sqref="V23:X25"/>
      <pageMargins left="0.28000000000000003" right="0.17" top="0.75" bottom="0.75" header="0.3" footer="0.3"/>
      <pageSetup paperSize="5" scale="85" orientation="landscape" r:id="rId2"/>
    </customSheetView>
    <customSheetView guid="{E6060216-00C8-46FF-98E3-81B4F8C2F5D4}" topLeftCell="A19">
      <pane xSplit="1" topLeftCell="I1" activePane="topRight" state="frozen"/>
      <selection pane="topRight" activeCell="P28" sqref="P28"/>
      <pageMargins left="0.28000000000000003" right="0.17" top="0.75" bottom="0.75" header="0.3" footer="0.3"/>
      <pageSetup paperSize="5" scale="85" orientation="landscape" r:id="rId3"/>
    </customSheetView>
    <customSheetView guid="{DFD43025-E9E3-4843-AC2B-F650B990DBED}" topLeftCell="A19">
      <pane xSplit="1" topLeftCell="I1" activePane="topRight" state="frozen"/>
      <selection pane="topRight" activeCell="P28" sqref="P28"/>
      <pageMargins left="0.28000000000000003" right="0.17" top="0.75" bottom="0.75" header="0.3" footer="0.3"/>
      <pageSetup paperSize="5" scale="85" orientation="landscape" r:id="rId4"/>
    </customSheetView>
    <customSheetView guid="{7E99A118-CF9C-4DA4-93C3-66837DF09715}">
      <pane xSplit="1" topLeftCell="I1" activePane="topRight" state="frozen"/>
      <selection pane="topRight" activeCell="V1" sqref="V1:V65536"/>
      <pageMargins left="0.28000000000000003" right="0.17" top="0.75" bottom="0.75" header="0.3" footer="0.3"/>
      <pageSetup paperSize="5" scale="85" orientation="landscape" r:id="rId5"/>
    </customSheetView>
    <customSheetView guid="{F84C4122-9287-413C-B343-7D23815E91BD}" topLeftCell="A19">
      <pane xSplit="1" topLeftCell="I1" activePane="topRight" state="frozen"/>
      <selection pane="topRight" activeCell="P28" sqref="P28"/>
      <pageMargins left="0.28000000000000003" right="0.17" top="0.75" bottom="0.75" header="0.3" footer="0.3"/>
      <pageSetup paperSize="5" scale="85" orientation="landscape" r:id="rId6"/>
    </customSheetView>
    <customSheetView guid="{7D0DA75E-CE30-4207-8E0D-B057D58B8072}" showPageBreaks="1" printArea="1">
      <pane xSplit="1" ySplit="5" topLeftCell="B21" activePane="bottomRight" state="frozen"/>
      <selection pane="bottomRight" activeCell="I9" sqref="I9"/>
      <pageMargins left="0.28000000000000003" right="0.17" top="0.75" bottom="0.75" header="0.3" footer="0.3"/>
      <pageSetup paperSize="9" scale="85" orientation="landscape" r:id="rId7"/>
    </customSheetView>
    <customSheetView guid="{CF5A155D-0946-463C-A625-7E288FCAB939}"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8"/>
    </customSheetView>
  </customSheetViews>
  <mergeCells count="4">
    <mergeCell ref="A1:T1"/>
    <mergeCell ref="A2:T2"/>
    <mergeCell ref="A3:T3"/>
    <mergeCell ref="A37:Q37"/>
  </mergeCells>
  <pageMargins left="0.28000000000000003" right="0.17" top="0.75" bottom="0.75" header="0.3" footer="0.3"/>
  <pageSetup paperSize="9" scale="85" orientation="landscape"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1"/>
  <sheetViews>
    <sheetView zoomScaleNormal="100" workbookViewId="0">
      <pane xSplit="1" ySplit="6" topLeftCell="B7" activePane="bottomRight" state="frozen"/>
      <selection pane="topRight" activeCell="B1" sqref="B1"/>
      <selection pane="bottomLeft" activeCell="A7" sqref="A7"/>
      <selection pane="bottomRight" activeCell="A32" sqref="A32"/>
    </sheetView>
  </sheetViews>
  <sheetFormatPr defaultColWidth="9.140625" defaultRowHeight="12.75" x14ac:dyDescent="0.2"/>
  <cols>
    <col min="1" max="1" width="11" style="2" customWidth="1"/>
    <col min="2" max="2" width="13" style="2" customWidth="1"/>
    <col min="3" max="3" width="7.85546875" style="2" customWidth="1"/>
    <col min="4" max="4" width="7.42578125" style="2" customWidth="1"/>
    <col min="5" max="5" width="8.85546875" style="2" customWidth="1"/>
    <col min="6" max="6" width="9.5703125" style="2" customWidth="1"/>
    <col min="7" max="7" width="7.7109375" style="2" customWidth="1"/>
    <col min="8" max="8" width="14.5703125" style="2" customWidth="1"/>
    <col min="9" max="9" width="12.5703125" style="2" customWidth="1"/>
    <col min="10" max="10" width="8.42578125" style="2" customWidth="1"/>
    <col min="11" max="11" width="12.140625" style="2" customWidth="1"/>
    <col min="12" max="12" width="9.140625" style="2" customWidth="1"/>
    <col min="13" max="13" width="10.85546875" style="2" customWidth="1"/>
    <col min="14" max="14" width="13.42578125" style="2" customWidth="1"/>
    <col min="15" max="15" width="11.140625" style="2" customWidth="1"/>
    <col min="16" max="16" width="10" style="2" customWidth="1"/>
    <col min="17" max="17" width="11.42578125" style="2" customWidth="1"/>
    <col min="18" max="18" width="9.140625" style="2"/>
    <col min="19" max="19" width="10" style="2" bestFit="1" customWidth="1"/>
    <col min="20" max="20" width="9.7109375" style="2" customWidth="1"/>
    <col min="21" max="21" width="9.5703125" style="2" customWidth="1"/>
    <col min="22" max="22" width="11.140625" style="2" customWidth="1"/>
    <col min="23" max="23" width="10.5703125" style="2" customWidth="1"/>
    <col min="24" max="24" width="11.140625" style="2" customWidth="1"/>
    <col min="25" max="25" width="9.42578125" style="2" customWidth="1"/>
    <col min="26" max="26" width="9" style="2" customWidth="1"/>
    <col min="27" max="27" width="10.42578125" style="2" customWidth="1"/>
    <col min="28" max="28" width="13" style="2" customWidth="1"/>
    <col min="29" max="29" width="6.28515625" style="2" customWidth="1"/>
    <col min="30" max="30" width="9.85546875" style="2" customWidth="1"/>
    <col min="31" max="32" width="9" style="2" customWidth="1"/>
    <col min="33" max="33" width="9.42578125" style="2" customWidth="1"/>
    <col min="34" max="34" width="11.7109375" style="2" customWidth="1"/>
    <col min="35" max="35" width="24.7109375" style="2" customWidth="1"/>
    <col min="36" max="36" width="18.42578125" style="2" customWidth="1"/>
    <col min="37" max="16384" width="9.140625" style="2"/>
  </cols>
  <sheetData>
    <row r="1" spans="1:37" x14ac:dyDescent="0.2">
      <c r="A1" s="273" t="s">
        <v>68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7" x14ac:dyDescent="0.2">
      <c r="A2" s="273" t="s">
        <v>173</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row>
    <row r="3" spans="1:37" x14ac:dyDescent="0.2">
      <c r="A3" s="273" t="s">
        <v>69</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row>
    <row r="4" spans="1:37" x14ac:dyDescent="0.2">
      <c r="A4" s="107"/>
      <c r="B4" s="91"/>
      <c r="C4" s="91"/>
      <c r="D4" s="91"/>
      <c r="E4" s="91"/>
      <c r="F4" s="91"/>
      <c r="G4" s="91"/>
      <c r="H4" s="91"/>
      <c r="I4" s="91"/>
      <c r="J4" s="91"/>
      <c r="K4" s="91"/>
      <c r="L4" s="91"/>
      <c r="M4" s="91"/>
      <c r="N4" s="91"/>
      <c r="O4" s="91"/>
      <c r="P4" s="91"/>
      <c r="Q4" s="91"/>
      <c r="R4" s="91"/>
      <c r="S4" s="91"/>
      <c r="T4" s="91"/>
      <c r="U4" s="91"/>
      <c r="V4" s="91"/>
      <c r="W4" s="91"/>
      <c r="X4" s="91"/>
    </row>
    <row r="5" spans="1:37" s="27" customFormat="1" ht="21" customHeight="1" x14ac:dyDescent="0.25">
      <c r="A5" s="271" t="s">
        <v>22</v>
      </c>
      <c r="B5" s="287" t="s">
        <v>163</v>
      </c>
      <c r="C5" s="287"/>
      <c r="D5" s="288"/>
      <c r="E5" s="289" t="s">
        <v>70</v>
      </c>
      <c r="F5" s="287"/>
      <c r="G5" s="287"/>
      <c r="H5" s="287"/>
      <c r="I5" s="287"/>
      <c r="J5" s="287"/>
      <c r="K5" s="288"/>
      <c r="L5" s="287" t="s">
        <v>76</v>
      </c>
      <c r="M5" s="287"/>
      <c r="N5" s="288"/>
      <c r="O5" s="287" t="s">
        <v>77</v>
      </c>
      <c r="P5" s="287"/>
      <c r="Q5" s="287"/>
      <c r="R5" s="290" t="s">
        <v>78</v>
      </c>
      <c r="S5" s="280" t="s">
        <v>79</v>
      </c>
      <c r="T5" s="281"/>
      <c r="U5" s="281"/>
      <c r="V5" s="281"/>
      <c r="W5" s="281"/>
      <c r="X5" s="281"/>
      <c r="Y5" s="282"/>
      <c r="Z5" s="280" t="s">
        <v>80</v>
      </c>
      <c r="AA5" s="281"/>
      <c r="AB5" s="281"/>
      <c r="AC5" s="281"/>
      <c r="AD5" s="281"/>
      <c r="AE5" s="281"/>
      <c r="AF5" s="281"/>
      <c r="AG5" s="281"/>
      <c r="AH5" s="282"/>
      <c r="AI5" s="16"/>
      <c r="AJ5" s="16"/>
      <c r="AK5" s="160"/>
    </row>
    <row r="6" spans="1:37" s="27" customFormat="1" ht="44.25" customHeight="1" x14ac:dyDescent="0.25">
      <c r="A6" s="272"/>
      <c r="B6" s="125" t="s">
        <v>71</v>
      </c>
      <c r="C6" s="125" t="s">
        <v>32</v>
      </c>
      <c r="D6" s="127" t="s">
        <v>33</v>
      </c>
      <c r="E6" s="126" t="s">
        <v>81</v>
      </c>
      <c r="F6" s="125" t="s">
        <v>82</v>
      </c>
      <c r="G6" s="125" t="s">
        <v>72</v>
      </c>
      <c r="H6" s="125" t="s">
        <v>83</v>
      </c>
      <c r="I6" s="125" t="s">
        <v>84</v>
      </c>
      <c r="J6" s="125" t="s">
        <v>85</v>
      </c>
      <c r="K6" s="127" t="s">
        <v>149</v>
      </c>
      <c r="L6" s="125" t="s">
        <v>86</v>
      </c>
      <c r="M6" s="125" t="s">
        <v>87</v>
      </c>
      <c r="N6" s="128" t="s">
        <v>88</v>
      </c>
      <c r="O6" s="125" t="s">
        <v>89</v>
      </c>
      <c r="P6" s="125" t="s">
        <v>90</v>
      </c>
      <c r="Q6" s="125" t="s">
        <v>91</v>
      </c>
      <c r="R6" s="291"/>
      <c r="S6" s="114" t="s">
        <v>92</v>
      </c>
      <c r="T6" s="129" t="s">
        <v>73</v>
      </c>
      <c r="U6" s="129" t="s">
        <v>74</v>
      </c>
      <c r="V6" s="129" t="s">
        <v>93</v>
      </c>
      <c r="W6" s="129" t="s">
        <v>62</v>
      </c>
      <c r="X6" s="129" t="s">
        <v>164</v>
      </c>
      <c r="Y6" s="77" t="s">
        <v>95</v>
      </c>
      <c r="Z6" s="129" t="s">
        <v>75</v>
      </c>
      <c r="AA6" s="129" t="s">
        <v>96</v>
      </c>
      <c r="AB6" s="129" t="s">
        <v>161</v>
      </c>
      <c r="AC6" s="129" t="s">
        <v>91</v>
      </c>
      <c r="AD6" s="129" t="s">
        <v>97</v>
      </c>
      <c r="AE6" s="129" t="s">
        <v>98</v>
      </c>
      <c r="AF6" s="129" t="s">
        <v>99</v>
      </c>
      <c r="AG6" s="129" t="s">
        <v>100</v>
      </c>
      <c r="AH6" s="184" t="s">
        <v>101</v>
      </c>
      <c r="AI6" s="160"/>
      <c r="AJ6" s="160"/>
      <c r="AK6" s="160"/>
    </row>
    <row r="7" spans="1:37" s="27" customFormat="1" ht="15" customHeight="1" x14ac:dyDescent="0.2">
      <c r="A7" s="175">
        <v>1986</v>
      </c>
      <c r="B7" s="18">
        <f t="shared" ref="B7:B31" si="0">C7-D7</f>
        <v>-107.39999999999986</v>
      </c>
      <c r="C7" s="18">
        <v>1357.7</v>
      </c>
      <c r="D7" s="164">
        <v>1465.1</v>
      </c>
      <c r="E7" s="84">
        <f t="shared" ref="E7:E31" si="1">SUM(F7:K7)</f>
        <v>-247</v>
      </c>
      <c r="F7" s="130">
        <f>16.8+8.2</f>
        <v>25</v>
      </c>
      <c r="G7" s="131">
        <v>-81.900000000000006</v>
      </c>
      <c r="H7" s="132">
        <v>0</v>
      </c>
      <c r="I7" s="133">
        <v>0</v>
      </c>
      <c r="J7" s="130">
        <v>2.8</v>
      </c>
      <c r="K7" s="72">
        <v>-192.9</v>
      </c>
      <c r="L7" s="131">
        <f t="shared" ref="L7:L31" si="2">M7+N7</f>
        <v>-239.6</v>
      </c>
      <c r="M7" s="131">
        <v>-239.6</v>
      </c>
      <c r="N7" s="18">
        <v>0</v>
      </c>
      <c r="O7" s="134">
        <f t="shared" ref="O7:O13" si="3">P7+Q7</f>
        <v>-38.1</v>
      </c>
      <c r="P7" s="135">
        <v>-30.3</v>
      </c>
      <c r="Q7" s="136">
        <v>-7.8</v>
      </c>
      <c r="R7" s="131">
        <f t="shared" ref="R7:R31" si="4">B7+E7+L7+O7</f>
        <v>-632.09999999999991</v>
      </c>
      <c r="S7" s="116">
        <f t="shared" ref="S7:S31" si="5">Z7-R7</f>
        <v>-38.400000000000205</v>
      </c>
      <c r="T7" s="137">
        <v>-72.7</v>
      </c>
      <c r="U7" s="106">
        <v>14.5</v>
      </c>
      <c r="V7" s="135">
        <v>118.4</v>
      </c>
      <c r="W7" s="106">
        <v>19.899999999999999</v>
      </c>
      <c r="X7" s="135">
        <v>0</v>
      </c>
      <c r="Y7" s="138">
        <f t="shared" ref="Y7:Y12" si="6">S7-SUM(T7:X7)</f>
        <v>-118.5000000000002</v>
      </c>
      <c r="Z7" s="116">
        <f>-AA7</f>
        <v>-670.50000000000011</v>
      </c>
      <c r="AA7" s="137">
        <f t="shared" ref="AA7:AA12" si="7">AD7+AC7+AH7+AB7</f>
        <v>670.50000000000011</v>
      </c>
      <c r="AB7" s="139">
        <v>-34.5</v>
      </c>
      <c r="AC7" s="140">
        <v>1.2</v>
      </c>
      <c r="AD7" s="140">
        <f>AE7+AF7+AG7</f>
        <v>703.80000000000007</v>
      </c>
      <c r="AE7" s="140">
        <v>673.6</v>
      </c>
      <c r="AF7" s="141">
        <v>47.1</v>
      </c>
      <c r="AG7" s="141">
        <v>-16.899999999999999</v>
      </c>
      <c r="AH7" s="142">
        <v>0</v>
      </c>
      <c r="AI7" s="161"/>
      <c r="AJ7" s="161"/>
      <c r="AK7" s="160"/>
    </row>
    <row r="8" spans="1:37" s="27" customFormat="1" ht="15" customHeight="1" x14ac:dyDescent="0.2">
      <c r="A8" s="169">
        <v>1987</v>
      </c>
      <c r="B8" s="18">
        <f t="shared" si="0"/>
        <v>222.40000000000009</v>
      </c>
      <c r="C8" s="18">
        <v>1396.9</v>
      </c>
      <c r="D8" s="164">
        <v>1174.5</v>
      </c>
      <c r="E8" s="84">
        <f t="shared" si="1"/>
        <v>-163.1</v>
      </c>
      <c r="F8" s="130">
        <f>8.2-3</f>
        <v>5.1999999999999993</v>
      </c>
      <c r="G8" s="131">
        <v>-63.9</v>
      </c>
      <c r="H8" s="132">
        <v>0</v>
      </c>
      <c r="I8" s="133">
        <v>0</v>
      </c>
      <c r="J8" s="130">
        <v>1.2</v>
      </c>
      <c r="K8" s="72">
        <v>-105.6</v>
      </c>
      <c r="L8" s="131">
        <f t="shared" si="2"/>
        <v>-269.89999999999998</v>
      </c>
      <c r="M8" s="131">
        <v>-269.89999999999998</v>
      </c>
      <c r="N8" s="18">
        <v>0</v>
      </c>
      <c r="O8" s="143">
        <f t="shared" si="3"/>
        <v>-36.700000000000003</v>
      </c>
      <c r="P8" s="130">
        <v>-20.399999999999999</v>
      </c>
      <c r="Q8" s="72">
        <v>-16.3</v>
      </c>
      <c r="R8" s="131">
        <f t="shared" si="4"/>
        <v>-247.2999999999999</v>
      </c>
      <c r="S8" s="84">
        <f t="shared" si="5"/>
        <v>-2.6000000000000796</v>
      </c>
      <c r="T8" s="131">
        <v>-1.7</v>
      </c>
      <c r="U8" s="18">
        <v>32.1</v>
      </c>
      <c r="V8" s="130">
        <v>-22.2</v>
      </c>
      <c r="W8" s="131">
        <v>33.1</v>
      </c>
      <c r="X8" s="130">
        <v>0</v>
      </c>
      <c r="Y8" s="85">
        <f t="shared" si="6"/>
        <v>-43.900000000000084</v>
      </c>
      <c r="Z8" s="84">
        <f>-AA8</f>
        <v>-249.89999999999998</v>
      </c>
      <c r="AA8" s="131">
        <f t="shared" si="7"/>
        <v>249.89999999999998</v>
      </c>
      <c r="AB8" s="133">
        <v>21.7</v>
      </c>
      <c r="AC8" s="144">
        <v>-4.8</v>
      </c>
      <c r="AD8" s="144">
        <f>AE8+AF8+AG8</f>
        <v>233</v>
      </c>
      <c r="AE8" s="144">
        <v>78.5</v>
      </c>
      <c r="AF8" s="145">
        <v>20</v>
      </c>
      <c r="AG8" s="145">
        <v>134.5</v>
      </c>
      <c r="AH8" s="146">
        <v>0</v>
      </c>
      <c r="AI8" s="161"/>
      <c r="AJ8" s="161"/>
      <c r="AK8" s="160"/>
    </row>
    <row r="9" spans="1:37" s="27" customFormat="1" ht="15" customHeight="1" x14ac:dyDescent="0.2">
      <c r="A9" s="176">
        <v>1988</v>
      </c>
      <c r="B9" s="18">
        <f t="shared" si="0"/>
        <v>281</v>
      </c>
      <c r="C9" s="18">
        <v>1454.8</v>
      </c>
      <c r="D9" s="164">
        <v>1173.8</v>
      </c>
      <c r="E9" s="84">
        <f t="shared" si="1"/>
        <v>-70.899999999999991</v>
      </c>
      <c r="F9" s="130">
        <f>29.3+8.7</f>
        <v>38</v>
      </c>
      <c r="G9" s="131">
        <v>-76.599999999999994</v>
      </c>
      <c r="H9" s="132">
        <v>0</v>
      </c>
      <c r="I9" s="133">
        <v>0</v>
      </c>
      <c r="J9" s="130">
        <v>2.2000000000000002</v>
      </c>
      <c r="K9" s="72">
        <v>-34.5</v>
      </c>
      <c r="L9" s="131">
        <f t="shared" si="2"/>
        <v>-298.2</v>
      </c>
      <c r="M9" s="131">
        <v>-298.2</v>
      </c>
      <c r="N9" s="18">
        <v>0</v>
      </c>
      <c r="O9" s="143">
        <f t="shared" si="3"/>
        <v>-29.7</v>
      </c>
      <c r="P9" s="130">
        <v>-23.4</v>
      </c>
      <c r="Q9" s="72">
        <v>-6.3</v>
      </c>
      <c r="R9" s="131">
        <f>B9+E9+L9+O9</f>
        <v>-117.79999999999997</v>
      </c>
      <c r="S9" s="84">
        <f t="shared" si="5"/>
        <v>-54.000000000000043</v>
      </c>
      <c r="T9" s="131">
        <v>56.7</v>
      </c>
      <c r="U9" s="18">
        <v>27.3</v>
      </c>
      <c r="V9" s="130">
        <v>-100</v>
      </c>
      <c r="W9" s="131">
        <v>63</v>
      </c>
      <c r="X9" s="130">
        <v>0</v>
      </c>
      <c r="Y9" s="85">
        <f t="shared" si="6"/>
        <v>-101.00000000000004</v>
      </c>
      <c r="Z9" s="84">
        <f>-AA9</f>
        <v>-171.8</v>
      </c>
      <c r="AA9" s="131">
        <f t="shared" si="7"/>
        <v>171.8</v>
      </c>
      <c r="AB9" s="133">
        <v>-71.7</v>
      </c>
      <c r="AC9" s="144">
        <v>17.8</v>
      </c>
      <c r="AD9" s="144">
        <f>AE9+AF9+AG9</f>
        <v>138.60000000000002</v>
      </c>
      <c r="AE9" s="144">
        <v>65.900000000000006</v>
      </c>
      <c r="AF9" s="145">
        <v>72.7</v>
      </c>
      <c r="AG9" s="145">
        <v>0</v>
      </c>
      <c r="AH9" s="146">
        <v>87.1</v>
      </c>
      <c r="AI9" s="161"/>
      <c r="AJ9" s="161"/>
      <c r="AK9" s="160"/>
    </row>
    <row r="10" spans="1:37" s="27" customFormat="1" ht="15" customHeight="1" x14ac:dyDescent="0.2">
      <c r="A10" s="176">
        <v>1989</v>
      </c>
      <c r="B10" s="18">
        <f t="shared" si="0"/>
        <v>357</v>
      </c>
      <c r="C10" s="147">
        <v>1578.3</v>
      </c>
      <c r="D10" s="155">
        <v>1221.3</v>
      </c>
      <c r="E10" s="84">
        <f t="shared" si="1"/>
        <v>-17.399999999999999</v>
      </c>
      <c r="F10" s="145">
        <v>28</v>
      </c>
      <c r="G10" s="144">
        <v>-34.1</v>
      </c>
      <c r="H10" s="132">
        <v>0</v>
      </c>
      <c r="I10" s="133">
        <v>-13.5</v>
      </c>
      <c r="J10" s="145">
        <v>-3.9</v>
      </c>
      <c r="K10" s="73">
        <v>6.1</v>
      </c>
      <c r="L10" s="131">
        <f t="shared" si="2"/>
        <v>-375.7</v>
      </c>
      <c r="M10" s="144">
        <v>-375.7</v>
      </c>
      <c r="N10" s="147">
        <v>0</v>
      </c>
      <c r="O10" s="143">
        <f t="shared" si="3"/>
        <v>-24.599999999999998</v>
      </c>
      <c r="P10" s="145">
        <v>-19.399999999999999</v>
      </c>
      <c r="Q10" s="73">
        <v>-5.2</v>
      </c>
      <c r="R10" s="131">
        <f t="shared" si="4"/>
        <v>-60.69999999999996</v>
      </c>
      <c r="S10" s="84">
        <f t="shared" si="5"/>
        <v>-75.300000000000068</v>
      </c>
      <c r="T10" s="144">
        <v>-153.80000000000001</v>
      </c>
      <c r="U10" s="147">
        <v>8.1</v>
      </c>
      <c r="V10" s="145">
        <v>-16</v>
      </c>
      <c r="W10" s="144">
        <v>148.9</v>
      </c>
      <c r="X10" s="145">
        <v>0</v>
      </c>
      <c r="Y10" s="85">
        <f t="shared" si="6"/>
        <v>-62.500000000000057</v>
      </c>
      <c r="Z10" s="84">
        <f>-AA10</f>
        <v>-136.00000000000003</v>
      </c>
      <c r="AA10" s="131">
        <f t="shared" si="7"/>
        <v>136.00000000000003</v>
      </c>
      <c r="AB10" s="133">
        <v>-22.6</v>
      </c>
      <c r="AC10" s="144">
        <v>-0.3</v>
      </c>
      <c r="AD10" s="144">
        <f>AE10+AF10+AG10</f>
        <v>-84.9</v>
      </c>
      <c r="AE10" s="144">
        <v>-76</v>
      </c>
      <c r="AF10" s="145">
        <v>0</v>
      </c>
      <c r="AG10" s="145">
        <v>-8.9</v>
      </c>
      <c r="AH10" s="146">
        <v>243.8</v>
      </c>
      <c r="AI10" s="161"/>
      <c r="AJ10" s="161"/>
      <c r="AK10" s="160"/>
    </row>
    <row r="11" spans="1:37" s="27" customFormat="1" ht="15" customHeight="1" x14ac:dyDescent="0.2">
      <c r="A11" s="169">
        <v>1990</v>
      </c>
      <c r="B11" s="18">
        <f t="shared" si="0"/>
        <v>819.40000000000009</v>
      </c>
      <c r="C11" s="18">
        <v>2081</v>
      </c>
      <c r="D11" s="164">
        <v>1261.5999999999999</v>
      </c>
      <c r="E11" s="84">
        <f t="shared" si="1"/>
        <v>-3.1999999999999984</v>
      </c>
      <c r="F11" s="130">
        <v>54.7</v>
      </c>
      <c r="G11" s="131">
        <v>-27.6</v>
      </c>
      <c r="H11" s="148">
        <v>0</v>
      </c>
      <c r="I11" s="149">
        <v>-10.3</v>
      </c>
      <c r="J11" s="130">
        <v>-12.2</v>
      </c>
      <c r="K11" s="72">
        <v>-7.8</v>
      </c>
      <c r="L11" s="131">
        <f t="shared" si="2"/>
        <v>-394.8</v>
      </c>
      <c r="M11" s="131">
        <v>-394.8</v>
      </c>
      <c r="N11" s="18">
        <v>0</v>
      </c>
      <c r="O11" s="143">
        <f t="shared" si="3"/>
        <v>-25.3</v>
      </c>
      <c r="P11" s="130">
        <v>-21.3</v>
      </c>
      <c r="Q11" s="72">
        <v>-4</v>
      </c>
      <c r="R11" s="131">
        <f t="shared" si="4"/>
        <v>396.1</v>
      </c>
      <c r="S11" s="84">
        <f t="shared" si="5"/>
        <v>-586.1</v>
      </c>
      <c r="T11" s="131">
        <v>-244.5</v>
      </c>
      <c r="U11" s="18">
        <v>0.9</v>
      </c>
      <c r="V11" s="130">
        <v>-130.4</v>
      </c>
      <c r="W11" s="131">
        <v>109.4</v>
      </c>
      <c r="X11" s="150">
        <v>0</v>
      </c>
      <c r="Y11" s="85">
        <f t="shared" si="6"/>
        <v>-321.5</v>
      </c>
      <c r="Z11" s="84">
        <f>-AA11</f>
        <v>-190</v>
      </c>
      <c r="AA11" s="131">
        <f t="shared" si="7"/>
        <v>190</v>
      </c>
      <c r="AB11" s="133">
        <v>14.2</v>
      </c>
      <c r="AC11" s="144">
        <v>0</v>
      </c>
      <c r="AD11" s="144">
        <f>AE11+AF11+AG11</f>
        <v>-99.5</v>
      </c>
      <c r="AE11" s="144">
        <v>-107.4</v>
      </c>
      <c r="AF11" s="145">
        <v>0</v>
      </c>
      <c r="AG11" s="145">
        <v>7.9</v>
      </c>
      <c r="AH11" s="146">
        <v>275.3</v>
      </c>
      <c r="AI11" s="161"/>
      <c r="AJ11" s="161"/>
      <c r="AK11" s="160"/>
    </row>
    <row r="12" spans="1:37" s="27" customFormat="1" ht="15" customHeight="1" x14ac:dyDescent="0.2">
      <c r="A12" s="169">
        <v>1991</v>
      </c>
      <c r="B12" s="18">
        <f t="shared" si="0"/>
        <v>319</v>
      </c>
      <c r="C12" s="18">
        <v>1986</v>
      </c>
      <c r="D12" s="164">
        <v>1667</v>
      </c>
      <c r="E12" s="84">
        <f t="shared" si="1"/>
        <v>67.3</v>
      </c>
      <c r="F12" s="130">
        <v>63</v>
      </c>
      <c r="G12" s="131">
        <v>-9.1999999999999993</v>
      </c>
      <c r="H12" s="148">
        <v>0</v>
      </c>
      <c r="I12" s="149">
        <v>-23.4</v>
      </c>
      <c r="J12" s="130">
        <v>-14.5</v>
      </c>
      <c r="K12" s="72">
        <v>51.4</v>
      </c>
      <c r="L12" s="131">
        <f t="shared" si="2"/>
        <v>-439.3</v>
      </c>
      <c r="M12" s="131">
        <v>-439.3</v>
      </c>
      <c r="N12" s="18">
        <v>0</v>
      </c>
      <c r="O12" s="143">
        <f t="shared" si="3"/>
        <v>-13.700000000000001</v>
      </c>
      <c r="P12" s="130">
        <v>-16.3</v>
      </c>
      <c r="Q12" s="72">
        <v>2.6</v>
      </c>
      <c r="R12" s="131">
        <f t="shared" si="4"/>
        <v>-66.7</v>
      </c>
      <c r="S12" s="84">
        <f t="shared" si="5"/>
        <v>-266.5</v>
      </c>
      <c r="T12" s="131">
        <v>-166.1</v>
      </c>
      <c r="U12" s="18">
        <v>-5.2</v>
      </c>
      <c r="V12" s="130">
        <v>-145.30000000000001</v>
      </c>
      <c r="W12" s="131">
        <v>144.1</v>
      </c>
      <c r="X12" s="150">
        <v>0</v>
      </c>
      <c r="Y12" s="85">
        <f t="shared" si="6"/>
        <v>-93.999999999999972</v>
      </c>
      <c r="Z12" s="84">
        <f t="shared" ref="Z12:Z31" si="8">-AA12</f>
        <v>-333.2</v>
      </c>
      <c r="AA12" s="131">
        <f t="shared" si="7"/>
        <v>333.2</v>
      </c>
      <c r="AB12" s="149">
        <v>9.8000000000000007</v>
      </c>
      <c r="AC12" s="131">
        <v>-0.3</v>
      </c>
      <c r="AD12" s="131">
        <v>175.6</v>
      </c>
      <c r="AE12" s="131">
        <v>175.6</v>
      </c>
      <c r="AF12" s="130">
        <v>0</v>
      </c>
      <c r="AG12" s="130">
        <v>-1</v>
      </c>
      <c r="AH12" s="151">
        <v>148.1</v>
      </c>
      <c r="AI12" s="161"/>
      <c r="AJ12" s="160"/>
      <c r="AK12" s="160"/>
    </row>
    <row r="13" spans="1:37" s="95" customFormat="1" ht="15" customHeight="1" x14ac:dyDescent="0.2">
      <c r="A13" s="169">
        <v>1992</v>
      </c>
      <c r="B13" s="18">
        <f t="shared" si="0"/>
        <v>434</v>
      </c>
      <c r="C13" s="18">
        <v>1869.6</v>
      </c>
      <c r="D13" s="164">
        <v>1435.6</v>
      </c>
      <c r="E13" s="84">
        <f t="shared" si="1"/>
        <v>58.8</v>
      </c>
      <c r="F13" s="130">
        <v>83</v>
      </c>
      <c r="G13" s="131">
        <v>-3.7</v>
      </c>
      <c r="H13" s="148">
        <v>0</v>
      </c>
      <c r="I13" s="149">
        <v>-24.5</v>
      </c>
      <c r="J13" s="130">
        <v>-8.6</v>
      </c>
      <c r="K13" s="72">
        <v>12.6</v>
      </c>
      <c r="L13" s="131">
        <f t="shared" si="2"/>
        <v>-444.3</v>
      </c>
      <c r="M13" s="131">
        <v>-444.3</v>
      </c>
      <c r="N13" s="18">
        <v>0</v>
      </c>
      <c r="O13" s="143">
        <f t="shared" si="3"/>
        <v>-16</v>
      </c>
      <c r="P13" s="130">
        <v>-15.9</v>
      </c>
      <c r="Q13" s="72">
        <v>-0.1</v>
      </c>
      <c r="R13" s="131">
        <f t="shared" si="4"/>
        <v>32.5</v>
      </c>
      <c r="S13" s="84">
        <f t="shared" si="5"/>
        <v>-149.30000000000001</v>
      </c>
      <c r="T13" s="131">
        <v>-101.9</v>
      </c>
      <c r="U13" s="18">
        <v>0</v>
      </c>
      <c r="V13" s="130">
        <v>-105.2</v>
      </c>
      <c r="W13" s="131">
        <v>171</v>
      </c>
      <c r="X13" s="130">
        <v>0</v>
      </c>
      <c r="Y13" s="85">
        <f t="shared" ref="Y13:Y31" si="9">S13-SUM(T13:X13)</f>
        <v>-113.19999999999999</v>
      </c>
      <c r="Z13" s="84">
        <f t="shared" si="8"/>
        <v>-116.80000000000001</v>
      </c>
      <c r="AA13" s="131">
        <f>AD13+AC13+AH13</f>
        <v>116.80000000000001</v>
      </c>
      <c r="AB13" s="149">
        <v>0</v>
      </c>
      <c r="AC13" s="131">
        <v>6.9</v>
      </c>
      <c r="AD13" s="131">
        <f>AE13+AF13+AG13</f>
        <v>33.200000000000003</v>
      </c>
      <c r="AE13" s="131">
        <v>31.5</v>
      </c>
      <c r="AF13" s="130">
        <v>0</v>
      </c>
      <c r="AG13" s="130">
        <v>1.7</v>
      </c>
      <c r="AH13" s="151">
        <v>76.7</v>
      </c>
      <c r="AI13" s="120"/>
      <c r="AJ13" s="15"/>
      <c r="AK13" s="120"/>
    </row>
    <row r="14" spans="1:37" ht="15" customHeight="1" x14ac:dyDescent="0.2">
      <c r="A14" s="169">
        <v>1993</v>
      </c>
      <c r="B14" s="18">
        <f t="shared" si="0"/>
        <v>163.40000000000009</v>
      </c>
      <c r="C14" s="18">
        <v>1662.2</v>
      </c>
      <c r="D14" s="164">
        <v>1498.8</v>
      </c>
      <c r="E14" s="84">
        <f t="shared" si="1"/>
        <v>60.6</v>
      </c>
      <c r="F14" s="130">
        <v>102</v>
      </c>
      <c r="G14" s="131">
        <v>-25.5</v>
      </c>
      <c r="H14" s="148">
        <v>0</v>
      </c>
      <c r="I14" s="149">
        <v>-7.8</v>
      </c>
      <c r="J14" s="130">
        <v>-1.5</v>
      </c>
      <c r="K14" s="72">
        <v>-6.6</v>
      </c>
      <c r="L14" s="131">
        <f t="shared" si="2"/>
        <v>-325.10000000000002</v>
      </c>
      <c r="M14" s="131">
        <v>-325.10000000000002</v>
      </c>
      <c r="N14" s="18">
        <v>0</v>
      </c>
      <c r="O14" s="143">
        <f t="shared" ref="O14:O31" si="10">P14+Q14</f>
        <v>-6.7</v>
      </c>
      <c r="P14" s="130">
        <v>-7.2</v>
      </c>
      <c r="Q14" s="72">
        <v>0.5</v>
      </c>
      <c r="R14" s="131">
        <f t="shared" si="4"/>
        <v>-107.79999999999994</v>
      </c>
      <c r="S14" s="84">
        <f t="shared" si="5"/>
        <v>259.09999999999997</v>
      </c>
      <c r="T14" s="131">
        <v>19.8</v>
      </c>
      <c r="U14" s="18">
        <v>0</v>
      </c>
      <c r="V14" s="130">
        <v>-83.3</v>
      </c>
      <c r="W14" s="131">
        <v>372.6</v>
      </c>
      <c r="X14" s="130">
        <v>-85.4</v>
      </c>
      <c r="Y14" s="85">
        <f t="shared" si="9"/>
        <v>35.399999999999949</v>
      </c>
      <c r="Z14" s="84">
        <f t="shared" si="8"/>
        <v>151.30000000000001</v>
      </c>
      <c r="AA14" s="131">
        <f>AD14+AC14+AH14</f>
        <v>-151.30000000000001</v>
      </c>
      <c r="AB14" s="149">
        <v>0</v>
      </c>
      <c r="AC14" s="131">
        <v>1.6</v>
      </c>
      <c r="AD14" s="131">
        <f t="shared" ref="AD14:AD31" si="11">AE14+AF14+AG14</f>
        <v>-160.30000000000001</v>
      </c>
      <c r="AE14" s="131">
        <v>-160.30000000000001</v>
      </c>
      <c r="AF14" s="130">
        <v>0</v>
      </c>
      <c r="AG14" s="130">
        <v>0</v>
      </c>
      <c r="AH14" s="151">
        <v>7.4</v>
      </c>
      <c r="AI14" s="94"/>
      <c r="AJ14" s="17"/>
      <c r="AK14" s="94"/>
    </row>
    <row r="15" spans="1:37" ht="15" customHeight="1" x14ac:dyDescent="0.2">
      <c r="A15" s="169">
        <v>1994</v>
      </c>
      <c r="B15" s="18">
        <f t="shared" si="0"/>
        <v>597.70000000000005</v>
      </c>
      <c r="C15" s="18">
        <v>1971.9</v>
      </c>
      <c r="D15" s="164">
        <v>1374.2</v>
      </c>
      <c r="E15" s="84">
        <f t="shared" si="1"/>
        <v>43.099999999999994</v>
      </c>
      <c r="F15" s="130">
        <v>81.5</v>
      </c>
      <c r="G15" s="131">
        <v>-2.9</v>
      </c>
      <c r="H15" s="148">
        <v>0</v>
      </c>
      <c r="I15" s="149">
        <v>7.2</v>
      </c>
      <c r="J15" s="130">
        <v>-5</v>
      </c>
      <c r="K15" s="72">
        <v>-37.700000000000003</v>
      </c>
      <c r="L15" s="131">
        <f t="shared" si="2"/>
        <v>-413.3</v>
      </c>
      <c r="M15" s="131">
        <v>-413.3</v>
      </c>
      <c r="N15" s="18">
        <v>0</v>
      </c>
      <c r="O15" s="143">
        <f t="shared" si="10"/>
        <v>-6.1000000000000005</v>
      </c>
      <c r="P15" s="130">
        <v>-4.4000000000000004</v>
      </c>
      <c r="Q15" s="72">
        <v>-1.7</v>
      </c>
      <c r="R15" s="131">
        <f t="shared" si="4"/>
        <v>221.40000000000006</v>
      </c>
      <c r="S15" s="84">
        <f t="shared" si="5"/>
        <v>-40.400000000000091</v>
      </c>
      <c r="T15" s="131">
        <v>-7.3</v>
      </c>
      <c r="U15" s="18">
        <v>0</v>
      </c>
      <c r="V15" s="130">
        <v>-107.6</v>
      </c>
      <c r="W15" s="131">
        <v>521</v>
      </c>
      <c r="X15" s="130">
        <v>-120.6</v>
      </c>
      <c r="Y15" s="85">
        <f t="shared" si="9"/>
        <v>-325.90000000000009</v>
      </c>
      <c r="Z15" s="84">
        <f t="shared" si="8"/>
        <v>180.99999999999997</v>
      </c>
      <c r="AA15" s="131">
        <f t="shared" ref="AA15:AA31" si="12">AD15+AC15+AH15</f>
        <v>-180.99999999999997</v>
      </c>
      <c r="AB15" s="149">
        <v>0</v>
      </c>
      <c r="AC15" s="131">
        <v>-0.2</v>
      </c>
      <c r="AD15" s="131">
        <f t="shared" si="11"/>
        <v>-186.29999999999998</v>
      </c>
      <c r="AE15" s="131">
        <v>-186.6</v>
      </c>
      <c r="AF15" s="130">
        <v>0</v>
      </c>
      <c r="AG15" s="130">
        <v>0.3</v>
      </c>
      <c r="AH15" s="151">
        <v>5.5</v>
      </c>
      <c r="AI15" s="94"/>
      <c r="AJ15" s="17"/>
      <c r="AK15" s="94"/>
    </row>
    <row r="16" spans="1:37" ht="15" customHeight="1" x14ac:dyDescent="0.2">
      <c r="A16" s="176">
        <v>1995</v>
      </c>
      <c r="B16" s="147">
        <f t="shared" si="0"/>
        <v>592.20000000000005</v>
      </c>
      <c r="C16" s="147">
        <v>2477.4</v>
      </c>
      <c r="D16" s="155">
        <v>1885.2</v>
      </c>
      <c r="E16" s="152">
        <f t="shared" si="1"/>
        <v>159.4</v>
      </c>
      <c r="F16" s="145">
        <v>100.4</v>
      </c>
      <c r="G16" s="144">
        <v>-5.9</v>
      </c>
      <c r="H16" s="132">
        <v>73.099999999999994</v>
      </c>
      <c r="I16" s="133">
        <v>12.8</v>
      </c>
      <c r="J16" s="145">
        <v>-6.8</v>
      </c>
      <c r="K16" s="73">
        <v>-14.2</v>
      </c>
      <c r="L16" s="144">
        <f t="shared" si="2"/>
        <v>-465.4</v>
      </c>
      <c r="M16" s="144">
        <v>-465.4</v>
      </c>
      <c r="N16" s="147">
        <v>0</v>
      </c>
      <c r="O16" s="153">
        <f t="shared" si="10"/>
        <v>-16.3</v>
      </c>
      <c r="P16" s="145">
        <v>-13.2</v>
      </c>
      <c r="Q16" s="73">
        <v>-3.1</v>
      </c>
      <c r="R16" s="144">
        <f t="shared" si="4"/>
        <v>269.90000000000003</v>
      </c>
      <c r="S16" s="152">
        <f t="shared" si="5"/>
        <v>-237.40000000000003</v>
      </c>
      <c r="T16" s="144">
        <v>-97.6</v>
      </c>
      <c r="U16" s="147">
        <v>0</v>
      </c>
      <c r="V16" s="145">
        <v>-69.3</v>
      </c>
      <c r="W16" s="144">
        <v>295.7</v>
      </c>
      <c r="X16" s="145">
        <v>88.5</v>
      </c>
      <c r="Y16" s="154">
        <f t="shared" si="9"/>
        <v>-454.70000000000005</v>
      </c>
      <c r="Z16" s="84">
        <f t="shared" si="8"/>
        <v>32.5</v>
      </c>
      <c r="AA16" s="131">
        <f t="shared" si="12"/>
        <v>-32.5</v>
      </c>
      <c r="AB16" s="149">
        <v>0</v>
      </c>
      <c r="AC16" s="131">
        <v>0</v>
      </c>
      <c r="AD16" s="131">
        <f t="shared" si="11"/>
        <v>-40.5</v>
      </c>
      <c r="AE16" s="131">
        <v>-40.4</v>
      </c>
      <c r="AF16" s="130">
        <v>0</v>
      </c>
      <c r="AG16" s="130">
        <v>-0.1</v>
      </c>
      <c r="AH16" s="151">
        <v>8</v>
      </c>
      <c r="AI16" s="94"/>
      <c r="AJ16" s="17"/>
      <c r="AK16" s="94"/>
    </row>
    <row r="17" spans="1:37" ht="15" customHeight="1" x14ac:dyDescent="0.2">
      <c r="A17" s="169">
        <v>1996</v>
      </c>
      <c r="B17" s="18">
        <f t="shared" si="0"/>
        <v>346.5</v>
      </c>
      <c r="C17" s="18">
        <v>2505.8000000000002</v>
      </c>
      <c r="D17" s="164">
        <v>2159.3000000000002</v>
      </c>
      <c r="E17" s="84">
        <f t="shared" si="1"/>
        <v>244.10000000000002</v>
      </c>
      <c r="F17" s="130">
        <v>103.2</v>
      </c>
      <c r="G17" s="131">
        <v>32.200000000000003</v>
      </c>
      <c r="H17" s="148">
        <v>84.5</v>
      </c>
      <c r="I17" s="149">
        <v>25.4</v>
      </c>
      <c r="J17" s="130">
        <v>-5</v>
      </c>
      <c r="K17" s="72">
        <v>3.8</v>
      </c>
      <c r="L17" s="131">
        <f t="shared" si="2"/>
        <v>-515.29999999999995</v>
      </c>
      <c r="M17" s="131">
        <v>-515.29999999999995</v>
      </c>
      <c r="N17" s="18">
        <v>0</v>
      </c>
      <c r="O17" s="143">
        <f t="shared" si="10"/>
        <v>-7.1</v>
      </c>
      <c r="P17" s="130">
        <v>-6.3</v>
      </c>
      <c r="Q17" s="72">
        <v>-0.8</v>
      </c>
      <c r="R17" s="131">
        <f t="shared" si="4"/>
        <v>68.200000000000074</v>
      </c>
      <c r="S17" s="84">
        <f t="shared" si="5"/>
        <v>145.29999999999995</v>
      </c>
      <c r="T17" s="131">
        <v>47.4</v>
      </c>
      <c r="U17" s="18">
        <v>0</v>
      </c>
      <c r="V17" s="130">
        <v>-24.3</v>
      </c>
      <c r="W17" s="131">
        <v>356.3</v>
      </c>
      <c r="X17" s="130">
        <v>-27.4</v>
      </c>
      <c r="Y17" s="85">
        <f t="shared" si="9"/>
        <v>-206.7000000000001</v>
      </c>
      <c r="Z17" s="84">
        <f t="shared" si="8"/>
        <v>213.50000000000003</v>
      </c>
      <c r="AA17" s="131">
        <f t="shared" si="12"/>
        <v>-213.50000000000003</v>
      </c>
      <c r="AB17" s="149">
        <v>0</v>
      </c>
      <c r="AC17" s="131">
        <v>-0.3</v>
      </c>
      <c r="AD17" s="131">
        <f t="shared" si="11"/>
        <v>-213.20000000000002</v>
      </c>
      <c r="AE17" s="131">
        <v>-213.4</v>
      </c>
      <c r="AF17" s="130">
        <v>0</v>
      </c>
      <c r="AG17" s="130">
        <v>0.2</v>
      </c>
      <c r="AH17" s="151">
        <v>0</v>
      </c>
      <c r="AI17" s="94"/>
      <c r="AJ17" s="17"/>
      <c r="AK17" s="94"/>
    </row>
    <row r="18" spans="1:37" ht="15" customHeight="1" x14ac:dyDescent="0.2">
      <c r="A18" s="169">
        <v>1997</v>
      </c>
      <c r="B18" s="18">
        <f t="shared" si="0"/>
        <v>-493.89999999999964</v>
      </c>
      <c r="C18" s="18">
        <v>2542.3000000000002</v>
      </c>
      <c r="D18" s="164">
        <v>3036.2</v>
      </c>
      <c r="E18" s="84">
        <f t="shared" si="1"/>
        <v>292.5</v>
      </c>
      <c r="F18" s="130">
        <v>88.2</v>
      </c>
      <c r="G18" s="131">
        <v>121</v>
      </c>
      <c r="H18" s="148">
        <v>79.8</v>
      </c>
      <c r="I18" s="149">
        <v>35.5</v>
      </c>
      <c r="J18" s="130">
        <v>-11.3</v>
      </c>
      <c r="K18" s="72">
        <v>-20.7</v>
      </c>
      <c r="L18" s="131">
        <f t="shared" si="2"/>
        <v>-381.3</v>
      </c>
      <c r="M18" s="131">
        <v>-381.3</v>
      </c>
      <c r="N18" s="18">
        <v>0</v>
      </c>
      <c r="O18" s="143">
        <f t="shared" si="10"/>
        <v>3.8</v>
      </c>
      <c r="P18" s="130">
        <v>3.5</v>
      </c>
      <c r="Q18" s="72">
        <v>0.3</v>
      </c>
      <c r="R18" s="131">
        <f t="shared" si="4"/>
        <v>-578.89999999999964</v>
      </c>
      <c r="S18" s="84">
        <f t="shared" si="5"/>
        <v>754.19999999999959</v>
      </c>
      <c r="T18" s="131">
        <v>-245.5</v>
      </c>
      <c r="U18" s="18">
        <v>0</v>
      </c>
      <c r="V18" s="130">
        <v>-13</v>
      </c>
      <c r="W18" s="131">
        <v>999.6</v>
      </c>
      <c r="X18" s="130">
        <v>21.9</v>
      </c>
      <c r="Y18" s="85">
        <f t="shared" si="9"/>
        <v>-8.8000000000004093</v>
      </c>
      <c r="Z18" s="84">
        <f t="shared" si="8"/>
        <v>175.3</v>
      </c>
      <c r="AA18" s="131">
        <f t="shared" si="12"/>
        <v>-175.3</v>
      </c>
      <c r="AB18" s="149">
        <v>0</v>
      </c>
      <c r="AC18" s="131">
        <v>-0.4</v>
      </c>
      <c r="AD18" s="131">
        <f t="shared" si="11"/>
        <v>-174.9</v>
      </c>
      <c r="AE18" s="131">
        <v>-174.8</v>
      </c>
      <c r="AF18" s="130">
        <v>0</v>
      </c>
      <c r="AG18" s="130">
        <v>-0.1</v>
      </c>
      <c r="AH18" s="151">
        <v>0</v>
      </c>
      <c r="AI18" s="94"/>
      <c r="AJ18" s="17"/>
      <c r="AK18" s="94"/>
    </row>
    <row r="19" spans="1:37" ht="15" customHeight="1" x14ac:dyDescent="0.2">
      <c r="A19" s="169">
        <v>1998</v>
      </c>
      <c r="B19" s="18">
        <f t="shared" si="0"/>
        <v>-743</v>
      </c>
      <c r="C19" s="18">
        <v>2264.6</v>
      </c>
      <c r="D19" s="164">
        <v>3007.6</v>
      </c>
      <c r="E19" s="84">
        <f t="shared" si="1"/>
        <v>417.6</v>
      </c>
      <c r="F19" s="130">
        <v>78.2</v>
      </c>
      <c r="G19" s="131">
        <v>134</v>
      </c>
      <c r="H19" s="148">
        <v>91.9</v>
      </c>
      <c r="I19" s="149">
        <v>30.1</v>
      </c>
      <c r="J19" s="130">
        <v>77.5</v>
      </c>
      <c r="K19" s="72">
        <v>5.9</v>
      </c>
      <c r="L19" s="131">
        <f t="shared" si="2"/>
        <v>-342.3</v>
      </c>
      <c r="M19" s="131">
        <v>-342.3</v>
      </c>
      <c r="N19" s="18">
        <v>0</v>
      </c>
      <c r="O19" s="143">
        <f t="shared" si="10"/>
        <v>22.3</v>
      </c>
      <c r="P19" s="130">
        <v>15.9</v>
      </c>
      <c r="Q19" s="72">
        <v>6.4</v>
      </c>
      <c r="R19" s="131">
        <f t="shared" si="4"/>
        <v>-645.40000000000009</v>
      </c>
      <c r="S19" s="84">
        <f>Z19-R19</f>
        <v>726.00000000000011</v>
      </c>
      <c r="T19" s="131">
        <v>-105.7</v>
      </c>
      <c r="U19" s="18">
        <v>0</v>
      </c>
      <c r="V19" s="130">
        <v>-5.7</v>
      </c>
      <c r="W19" s="131">
        <v>731.9</v>
      </c>
      <c r="X19" s="130">
        <v>-49.7</v>
      </c>
      <c r="Y19" s="85">
        <f t="shared" si="9"/>
        <v>155.20000000000016</v>
      </c>
      <c r="Z19" s="84">
        <f>-AA19</f>
        <v>80.599999999999994</v>
      </c>
      <c r="AA19" s="131">
        <f t="shared" si="12"/>
        <v>-80.599999999999994</v>
      </c>
      <c r="AB19" s="149">
        <v>0</v>
      </c>
      <c r="AC19" s="131">
        <v>-0.3</v>
      </c>
      <c r="AD19" s="131">
        <f t="shared" si="11"/>
        <v>-80.3</v>
      </c>
      <c r="AE19" s="131">
        <v>-80.3</v>
      </c>
      <c r="AF19" s="130">
        <v>0</v>
      </c>
      <c r="AG19" s="130">
        <v>0</v>
      </c>
      <c r="AH19" s="151">
        <v>0</v>
      </c>
      <c r="AI19" s="94"/>
      <c r="AJ19" s="17"/>
      <c r="AK19" s="94"/>
    </row>
    <row r="20" spans="1:37" ht="15" customHeight="1" x14ac:dyDescent="0.2">
      <c r="A20" s="169">
        <v>1999</v>
      </c>
      <c r="B20" s="18">
        <f t="shared" si="0"/>
        <v>63.600000000000364</v>
      </c>
      <c r="C20" s="18">
        <v>2815.8</v>
      </c>
      <c r="D20" s="164">
        <v>2752.2</v>
      </c>
      <c r="E20" s="84">
        <f t="shared" si="1"/>
        <v>329.09999999999991</v>
      </c>
      <c r="F20" s="130">
        <v>80.8</v>
      </c>
      <c r="G20" s="131">
        <v>126.8</v>
      </c>
      <c r="H20" s="148">
        <v>102.8</v>
      </c>
      <c r="I20" s="149">
        <v>23.9</v>
      </c>
      <c r="J20" s="130">
        <v>-10.1</v>
      </c>
      <c r="K20" s="72">
        <v>4.9000000000000004</v>
      </c>
      <c r="L20" s="131">
        <f t="shared" si="2"/>
        <v>-399.9</v>
      </c>
      <c r="M20" s="131">
        <v>-399.9</v>
      </c>
      <c r="N20" s="18">
        <v>0</v>
      </c>
      <c r="O20" s="143">
        <f t="shared" si="10"/>
        <v>37.799999999999997</v>
      </c>
      <c r="P20" s="130">
        <v>27.6</v>
      </c>
      <c r="Q20" s="72">
        <v>10.199999999999999</v>
      </c>
      <c r="R20" s="131">
        <f t="shared" si="4"/>
        <v>30.600000000000293</v>
      </c>
      <c r="S20" s="84">
        <f t="shared" si="5"/>
        <v>131.59999999999974</v>
      </c>
      <c r="T20" s="131">
        <v>124.4</v>
      </c>
      <c r="U20" s="18">
        <v>0</v>
      </c>
      <c r="V20" s="130">
        <v>-14.5</v>
      </c>
      <c r="W20" s="131">
        <v>379.2</v>
      </c>
      <c r="X20" s="130">
        <v>73.7</v>
      </c>
      <c r="Y20" s="85">
        <f t="shared" si="9"/>
        <v>-431.20000000000033</v>
      </c>
      <c r="Z20" s="84">
        <f t="shared" si="8"/>
        <v>162.20000000000002</v>
      </c>
      <c r="AA20" s="131">
        <f t="shared" si="12"/>
        <v>-162.20000000000002</v>
      </c>
      <c r="AB20" s="149">
        <v>0</v>
      </c>
      <c r="AC20" s="131">
        <v>0</v>
      </c>
      <c r="AD20" s="131">
        <f t="shared" si="11"/>
        <v>-162.20000000000002</v>
      </c>
      <c r="AE20" s="131">
        <v>-162.30000000000001</v>
      </c>
      <c r="AF20" s="130">
        <v>0</v>
      </c>
      <c r="AG20" s="130">
        <v>0.1</v>
      </c>
      <c r="AH20" s="151">
        <v>0</v>
      </c>
      <c r="AJ20" s="17"/>
      <c r="AK20" s="94"/>
    </row>
    <row r="21" spans="1:37" s="95" customFormat="1" ht="15" customHeight="1" x14ac:dyDescent="0.2">
      <c r="A21" s="176">
        <v>2000</v>
      </c>
      <c r="B21" s="147">
        <f t="shared" si="0"/>
        <v>968.80000000000018</v>
      </c>
      <c r="C21" s="147">
        <v>4290.3</v>
      </c>
      <c r="D21" s="155">
        <v>3321.5</v>
      </c>
      <c r="E21" s="152">
        <f t="shared" si="1"/>
        <v>166.10000000000002</v>
      </c>
      <c r="F21" s="145">
        <v>34.4</v>
      </c>
      <c r="G21" s="144">
        <v>65.7</v>
      </c>
      <c r="H21" s="132">
        <v>30.8</v>
      </c>
      <c r="I21" s="133">
        <v>45.7</v>
      </c>
      <c r="J21" s="145">
        <v>-13.9</v>
      </c>
      <c r="K21" s="73">
        <v>3.4</v>
      </c>
      <c r="L21" s="144">
        <f t="shared" si="2"/>
        <v>-628.5</v>
      </c>
      <c r="M21" s="144">
        <v>-628.5</v>
      </c>
      <c r="N21" s="147">
        <v>0</v>
      </c>
      <c r="O21" s="153">
        <f t="shared" si="10"/>
        <v>37.900000000000006</v>
      </c>
      <c r="P21" s="145">
        <v>18.3</v>
      </c>
      <c r="Q21" s="73">
        <v>19.600000000000001</v>
      </c>
      <c r="R21" s="144">
        <f t="shared" si="4"/>
        <v>544.30000000000007</v>
      </c>
      <c r="S21" s="152">
        <f t="shared" si="5"/>
        <v>-172.10000000000002</v>
      </c>
      <c r="T21" s="144">
        <v>114.9</v>
      </c>
      <c r="U21" s="147">
        <v>0</v>
      </c>
      <c r="V21" s="145">
        <v>-61</v>
      </c>
      <c r="W21" s="144">
        <v>654.29999999999995</v>
      </c>
      <c r="X21" s="145">
        <v>-86.1</v>
      </c>
      <c r="Y21" s="154">
        <f t="shared" si="9"/>
        <v>-794.19999999999993</v>
      </c>
      <c r="Z21" s="152">
        <f t="shared" si="8"/>
        <v>372.20000000000005</v>
      </c>
      <c r="AA21" s="131">
        <f t="shared" si="12"/>
        <v>-372.20000000000005</v>
      </c>
      <c r="AB21" s="149">
        <v>0</v>
      </c>
      <c r="AC21" s="144">
        <v>0</v>
      </c>
      <c r="AD21" s="131">
        <f t="shared" si="11"/>
        <v>-372.20000000000005</v>
      </c>
      <c r="AE21" s="144">
        <v>-372.1</v>
      </c>
      <c r="AF21" s="145">
        <v>0</v>
      </c>
      <c r="AG21" s="145">
        <v>-0.1</v>
      </c>
      <c r="AH21" s="146">
        <v>0</v>
      </c>
      <c r="AJ21" s="17"/>
      <c r="AK21" s="120"/>
    </row>
    <row r="22" spans="1:37" ht="15" customHeight="1" x14ac:dyDescent="0.2">
      <c r="A22" s="169">
        <v>2001</v>
      </c>
      <c r="B22" s="18">
        <f t="shared" si="0"/>
        <v>718.09999999999991</v>
      </c>
      <c r="C22" s="18">
        <v>4304.2</v>
      </c>
      <c r="D22" s="164">
        <v>3586.1</v>
      </c>
      <c r="E22" s="84">
        <f t="shared" si="1"/>
        <v>233.6</v>
      </c>
      <c r="F22" s="130">
        <v>90.7</v>
      </c>
      <c r="G22" s="131">
        <v>49.9</v>
      </c>
      <c r="H22" s="148">
        <v>24.2</v>
      </c>
      <c r="I22" s="149">
        <v>70.5</v>
      </c>
      <c r="J22" s="130">
        <v>9.5</v>
      </c>
      <c r="K22" s="72">
        <v>-11.2</v>
      </c>
      <c r="L22" s="131">
        <f t="shared" si="2"/>
        <v>-539.29999999999995</v>
      </c>
      <c r="M22" s="131">
        <v>-539.29999999999995</v>
      </c>
      <c r="N22" s="18">
        <v>0</v>
      </c>
      <c r="O22" s="143">
        <f t="shared" si="10"/>
        <v>33.4</v>
      </c>
      <c r="P22" s="130">
        <v>23.8</v>
      </c>
      <c r="Q22" s="72">
        <v>9.6</v>
      </c>
      <c r="R22" s="131">
        <f t="shared" si="4"/>
        <v>445.79999999999995</v>
      </c>
      <c r="S22" s="84">
        <f t="shared" si="5"/>
        <v>-72.999999999999943</v>
      </c>
      <c r="T22" s="131">
        <v>-5.9</v>
      </c>
      <c r="U22" s="18">
        <v>0</v>
      </c>
      <c r="V22" s="130">
        <v>-14.7</v>
      </c>
      <c r="W22" s="131">
        <v>776.8</v>
      </c>
      <c r="X22" s="130">
        <v>257.10000000000002</v>
      </c>
      <c r="Y22" s="85">
        <f t="shared" si="9"/>
        <v>-1086.3</v>
      </c>
      <c r="Z22" s="84">
        <f t="shared" si="8"/>
        <v>372.8</v>
      </c>
      <c r="AA22" s="131">
        <f t="shared" si="12"/>
        <v>-372.8</v>
      </c>
      <c r="AB22" s="149">
        <v>0</v>
      </c>
      <c r="AC22" s="131">
        <v>0</v>
      </c>
      <c r="AD22" s="131">
        <f t="shared" si="11"/>
        <v>-372.8</v>
      </c>
      <c r="AE22" s="131">
        <v>-372.7</v>
      </c>
      <c r="AF22" s="130">
        <v>0</v>
      </c>
      <c r="AG22" s="130">
        <v>-0.1</v>
      </c>
      <c r="AH22" s="151">
        <v>0</v>
      </c>
      <c r="AJ22" s="17"/>
      <c r="AK22" s="94"/>
    </row>
    <row r="23" spans="1:37" ht="15" customHeight="1" x14ac:dyDescent="0.2">
      <c r="A23" s="169">
        <v>2002</v>
      </c>
      <c r="B23" s="18">
        <f t="shared" si="0"/>
        <v>237.80000000000018</v>
      </c>
      <c r="C23" s="18">
        <v>3920</v>
      </c>
      <c r="D23" s="164">
        <v>3682.2</v>
      </c>
      <c r="E23" s="84">
        <f t="shared" si="1"/>
        <v>263.99999999999994</v>
      </c>
      <c r="F23" s="130">
        <v>85.1</v>
      </c>
      <c r="G23" s="131">
        <v>55.7</v>
      </c>
      <c r="H23" s="148">
        <v>24.5</v>
      </c>
      <c r="I23" s="149">
        <v>99.6</v>
      </c>
      <c r="J23" s="130">
        <v>6.2</v>
      </c>
      <c r="K23" s="72">
        <v>-7.1</v>
      </c>
      <c r="L23" s="131">
        <f t="shared" si="2"/>
        <v>-479.8</v>
      </c>
      <c r="M23" s="131">
        <v>-479.8</v>
      </c>
      <c r="N23" s="18">
        <v>0</v>
      </c>
      <c r="O23" s="143">
        <f t="shared" si="10"/>
        <v>54.5</v>
      </c>
      <c r="P23" s="130">
        <v>44.4</v>
      </c>
      <c r="Q23" s="72">
        <v>10.1</v>
      </c>
      <c r="R23" s="131">
        <f t="shared" si="4"/>
        <v>76.500000000000114</v>
      </c>
      <c r="S23" s="84">
        <f t="shared" si="5"/>
        <v>-27.400000000000119</v>
      </c>
      <c r="T23" s="131">
        <v>-26.1</v>
      </c>
      <c r="U23" s="18">
        <v>0</v>
      </c>
      <c r="V23" s="130">
        <v>-10.199999999999999</v>
      </c>
      <c r="W23" s="131">
        <v>684.3</v>
      </c>
      <c r="X23" s="130">
        <v>-79.3</v>
      </c>
      <c r="Y23" s="85">
        <f t="shared" si="9"/>
        <v>-596.10000000000014</v>
      </c>
      <c r="Z23" s="84">
        <f t="shared" si="8"/>
        <v>49.099999999999994</v>
      </c>
      <c r="AA23" s="131">
        <f t="shared" si="12"/>
        <v>-49.099999999999994</v>
      </c>
      <c r="AB23" s="149">
        <v>0</v>
      </c>
      <c r="AC23" s="131">
        <v>0</v>
      </c>
      <c r="AD23" s="131">
        <f t="shared" si="11"/>
        <v>-49.099999999999994</v>
      </c>
      <c r="AE23" s="131">
        <v>-48.8</v>
      </c>
      <c r="AF23" s="130">
        <v>0</v>
      </c>
      <c r="AG23" s="130">
        <v>-0.3</v>
      </c>
      <c r="AH23" s="151">
        <v>0</v>
      </c>
      <c r="AJ23" s="17"/>
      <c r="AK23" s="94"/>
    </row>
    <row r="24" spans="1:37" ht="15" customHeight="1" x14ac:dyDescent="0.2">
      <c r="A24" s="169">
        <v>2003</v>
      </c>
      <c r="B24" s="18">
        <f t="shared" si="0"/>
        <v>1293.1999999999998</v>
      </c>
      <c r="C24" s="18">
        <v>5204.8999999999996</v>
      </c>
      <c r="D24" s="164">
        <v>3911.7</v>
      </c>
      <c r="E24" s="84">
        <f t="shared" si="1"/>
        <v>313.79999999999995</v>
      </c>
      <c r="F24" s="130">
        <v>85.2</v>
      </c>
      <c r="G24" s="131">
        <v>141.69999999999999</v>
      </c>
      <c r="H24" s="148">
        <v>36</v>
      </c>
      <c r="I24" s="149">
        <v>108.1</v>
      </c>
      <c r="J24" s="130">
        <v>-23.1</v>
      </c>
      <c r="K24" s="72">
        <v>-34.1</v>
      </c>
      <c r="L24" s="131">
        <f t="shared" si="2"/>
        <v>-680.9</v>
      </c>
      <c r="M24" s="131">
        <v>-680.9</v>
      </c>
      <c r="N24" s="18">
        <v>0</v>
      </c>
      <c r="O24" s="143">
        <f t="shared" si="10"/>
        <v>58.6</v>
      </c>
      <c r="P24" s="130">
        <v>50.2</v>
      </c>
      <c r="Q24" s="72">
        <v>8.4</v>
      </c>
      <c r="R24" s="131">
        <f t="shared" si="4"/>
        <v>984.69999999999982</v>
      </c>
      <c r="S24" s="84">
        <f t="shared" si="5"/>
        <v>-737.19999999999982</v>
      </c>
      <c r="T24" s="131">
        <v>-3.1</v>
      </c>
      <c r="U24" s="18">
        <v>0</v>
      </c>
      <c r="V24" s="130">
        <v>-10.199999999999999</v>
      </c>
      <c r="W24" s="131">
        <v>583.1</v>
      </c>
      <c r="X24" s="130">
        <v>93.9</v>
      </c>
      <c r="Y24" s="85">
        <f t="shared" si="9"/>
        <v>-1400.8999999999999</v>
      </c>
      <c r="Z24" s="84">
        <f t="shared" si="8"/>
        <v>247.5</v>
      </c>
      <c r="AA24" s="131">
        <f t="shared" si="12"/>
        <v>-247.5</v>
      </c>
      <c r="AB24" s="149">
        <v>0</v>
      </c>
      <c r="AC24" s="131">
        <v>0</v>
      </c>
      <c r="AD24" s="131">
        <f t="shared" si="11"/>
        <v>-247.5</v>
      </c>
      <c r="AE24" s="131">
        <v>-246.8</v>
      </c>
      <c r="AF24" s="130">
        <v>0</v>
      </c>
      <c r="AG24" s="130">
        <v>-0.7</v>
      </c>
      <c r="AH24" s="151">
        <v>0</v>
      </c>
      <c r="AJ24" s="17"/>
      <c r="AK24" s="94"/>
    </row>
    <row r="25" spans="1:37" s="95" customFormat="1" ht="15" customHeight="1" x14ac:dyDescent="0.2">
      <c r="A25" s="176">
        <v>2004</v>
      </c>
      <c r="B25" s="147">
        <f t="shared" si="0"/>
        <v>1654.5</v>
      </c>
      <c r="C25" s="147">
        <v>6545.4</v>
      </c>
      <c r="D25" s="155">
        <v>4890.8999999999996</v>
      </c>
      <c r="E25" s="152">
        <f t="shared" si="1"/>
        <v>479.5</v>
      </c>
      <c r="F25" s="145">
        <v>132.4</v>
      </c>
      <c r="G25" s="144">
        <v>245.6</v>
      </c>
      <c r="H25" s="132">
        <v>39.5</v>
      </c>
      <c r="I25" s="133">
        <v>113</v>
      </c>
      <c r="J25" s="145">
        <v>-44</v>
      </c>
      <c r="K25" s="73">
        <v>-7</v>
      </c>
      <c r="L25" s="144">
        <f t="shared" si="2"/>
        <v>-397.3</v>
      </c>
      <c r="M25" s="144">
        <v>-397.3</v>
      </c>
      <c r="N25" s="147">
        <v>0</v>
      </c>
      <c r="O25" s="153">
        <f t="shared" si="10"/>
        <v>56.199999999999996</v>
      </c>
      <c r="P25" s="145">
        <v>51.3</v>
      </c>
      <c r="Q25" s="73">
        <v>4.9000000000000004</v>
      </c>
      <c r="R25" s="144">
        <f t="shared" si="4"/>
        <v>1792.9</v>
      </c>
      <c r="S25" s="152">
        <f t="shared" si="5"/>
        <v>-1261.3000000000002</v>
      </c>
      <c r="T25" s="144">
        <v>-185.8</v>
      </c>
      <c r="U25" s="147">
        <v>0</v>
      </c>
      <c r="V25" s="145">
        <v>-10.7</v>
      </c>
      <c r="W25" s="144">
        <v>972.8</v>
      </c>
      <c r="X25" s="145">
        <v>-261.5</v>
      </c>
      <c r="Y25" s="154">
        <f t="shared" si="9"/>
        <v>-1776.1000000000001</v>
      </c>
      <c r="Z25" s="84">
        <f t="shared" si="8"/>
        <v>531.6</v>
      </c>
      <c r="AA25" s="131">
        <f t="shared" si="12"/>
        <v>-531.6</v>
      </c>
      <c r="AB25" s="149">
        <v>0</v>
      </c>
      <c r="AC25" s="131">
        <v>0</v>
      </c>
      <c r="AD25" s="131">
        <f t="shared" si="11"/>
        <v>-531.6</v>
      </c>
      <c r="AE25" s="131">
        <v>-531.5</v>
      </c>
      <c r="AF25" s="130">
        <v>0</v>
      </c>
      <c r="AG25" s="130">
        <v>-0.1</v>
      </c>
      <c r="AH25" s="151">
        <v>0</v>
      </c>
      <c r="AJ25" s="17"/>
      <c r="AK25" s="120"/>
    </row>
    <row r="26" spans="1:37" ht="15" customHeight="1" x14ac:dyDescent="0.2">
      <c r="A26" s="169">
        <v>2005</v>
      </c>
      <c r="B26" s="18">
        <f t="shared" si="0"/>
        <v>4267.8999999999996</v>
      </c>
      <c r="C26" s="18">
        <v>9995.5</v>
      </c>
      <c r="D26" s="164">
        <v>5727.6</v>
      </c>
      <c r="E26" s="84">
        <f t="shared" si="1"/>
        <v>356.2</v>
      </c>
      <c r="F26" s="130">
        <v>23.8</v>
      </c>
      <c r="G26" s="131">
        <v>273</v>
      </c>
      <c r="H26" s="148">
        <v>21.2</v>
      </c>
      <c r="I26" s="149">
        <v>104.7</v>
      </c>
      <c r="J26" s="130">
        <v>-55.9</v>
      </c>
      <c r="K26" s="72">
        <v>-10.6</v>
      </c>
      <c r="L26" s="131">
        <f t="shared" si="2"/>
        <v>-793</v>
      </c>
      <c r="M26" s="131">
        <v>-793</v>
      </c>
      <c r="N26" s="18">
        <v>0</v>
      </c>
      <c r="O26" s="143">
        <f t="shared" si="10"/>
        <v>50.1</v>
      </c>
      <c r="P26" s="130">
        <v>48.5</v>
      </c>
      <c r="Q26" s="72">
        <v>1.6</v>
      </c>
      <c r="R26" s="131">
        <f t="shared" si="4"/>
        <v>3881.1999999999994</v>
      </c>
      <c r="S26" s="84">
        <f t="shared" si="5"/>
        <v>-2406.4999999999991</v>
      </c>
      <c r="T26" s="131">
        <v>-20.7</v>
      </c>
      <c r="U26" s="18">
        <v>0</v>
      </c>
      <c r="V26" s="130">
        <v>-10.7</v>
      </c>
      <c r="W26" s="131">
        <v>598.70000000000005</v>
      </c>
      <c r="X26" s="130">
        <v>266</v>
      </c>
      <c r="Y26" s="85">
        <f t="shared" si="9"/>
        <v>-3239.7999999999993</v>
      </c>
      <c r="Z26" s="84">
        <f t="shared" si="8"/>
        <v>1474.7</v>
      </c>
      <c r="AA26" s="131">
        <f t="shared" si="12"/>
        <v>-1474.7</v>
      </c>
      <c r="AB26" s="149">
        <v>0</v>
      </c>
      <c r="AC26" s="131">
        <v>0</v>
      </c>
      <c r="AD26" s="131">
        <f t="shared" si="11"/>
        <v>-1474.7</v>
      </c>
      <c r="AE26" s="131">
        <v>-1474.7</v>
      </c>
      <c r="AF26" s="130">
        <v>0</v>
      </c>
      <c r="AG26" s="130">
        <v>0</v>
      </c>
      <c r="AH26" s="151">
        <v>0</v>
      </c>
      <c r="AJ26" s="17"/>
      <c r="AK26" s="94"/>
    </row>
    <row r="27" spans="1:37" ht="15" customHeight="1" x14ac:dyDescent="0.2">
      <c r="A27" s="169">
        <v>2006</v>
      </c>
      <c r="B27" s="18">
        <f t="shared" si="0"/>
        <v>7574.9</v>
      </c>
      <c r="C27" s="18">
        <v>14085.5</v>
      </c>
      <c r="D27" s="164">
        <v>6510.6</v>
      </c>
      <c r="E27" s="84">
        <f t="shared" si="1"/>
        <v>450.9</v>
      </c>
      <c r="F27" s="130">
        <v>41.8</v>
      </c>
      <c r="G27" s="131">
        <v>289.39999999999998</v>
      </c>
      <c r="H27" s="148">
        <v>28.3</v>
      </c>
      <c r="I27" s="149">
        <v>133</v>
      </c>
      <c r="J27" s="130">
        <v>-38.799999999999997</v>
      </c>
      <c r="K27" s="72">
        <v>-2.8</v>
      </c>
      <c r="L27" s="131">
        <f t="shared" si="2"/>
        <v>-956.2</v>
      </c>
      <c r="M27" s="131">
        <v>-956.2</v>
      </c>
      <c r="N27" s="18">
        <v>0</v>
      </c>
      <c r="O27" s="143">
        <f t="shared" si="10"/>
        <v>55.2</v>
      </c>
      <c r="P27" s="130">
        <v>51.1</v>
      </c>
      <c r="Q27" s="72">
        <v>4.0999999999999996</v>
      </c>
      <c r="R27" s="131">
        <f t="shared" si="4"/>
        <v>7124.7999999999993</v>
      </c>
      <c r="S27" s="84">
        <f t="shared" si="5"/>
        <v>-6005.7999999999993</v>
      </c>
      <c r="T27" s="131">
        <v>-37.4</v>
      </c>
      <c r="U27" s="18">
        <v>0</v>
      </c>
      <c r="V27" s="130">
        <v>-10.7</v>
      </c>
      <c r="W27" s="131">
        <v>512.70000000000005</v>
      </c>
      <c r="X27" s="130">
        <v>-741.4</v>
      </c>
      <c r="Y27" s="85">
        <f t="shared" si="9"/>
        <v>-5728.9999999999991</v>
      </c>
      <c r="Z27" s="84">
        <f t="shared" si="8"/>
        <v>1119</v>
      </c>
      <c r="AA27" s="131">
        <f t="shared" si="12"/>
        <v>-1119</v>
      </c>
      <c r="AB27" s="149">
        <v>0</v>
      </c>
      <c r="AC27" s="131">
        <v>0</v>
      </c>
      <c r="AD27" s="131">
        <f t="shared" si="11"/>
        <v>-1119</v>
      </c>
      <c r="AE27" s="131">
        <v>-1119.5</v>
      </c>
      <c r="AF27" s="130">
        <v>0</v>
      </c>
      <c r="AG27" s="130">
        <v>0.5</v>
      </c>
      <c r="AH27" s="151">
        <v>0</v>
      </c>
      <c r="AJ27" s="17"/>
      <c r="AK27" s="94"/>
    </row>
    <row r="28" spans="1:37" ht="15" customHeight="1" x14ac:dyDescent="0.2">
      <c r="A28" s="169">
        <v>2007</v>
      </c>
      <c r="B28" s="18">
        <f t="shared" si="0"/>
        <v>5528.7000000000007</v>
      </c>
      <c r="C28" s="18">
        <v>13215.2</v>
      </c>
      <c r="D28" s="164">
        <v>7686.5</v>
      </c>
      <c r="E28" s="84">
        <f t="shared" si="1"/>
        <v>546.40000000000009</v>
      </c>
      <c r="F28" s="130">
        <v>57.5</v>
      </c>
      <c r="G28" s="131">
        <v>369.4</v>
      </c>
      <c r="H28" s="148">
        <v>32.5</v>
      </c>
      <c r="I28" s="149">
        <v>139.6</v>
      </c>
      <c r="J28" s="130">
        <v>-43.3</v>
      </c>
      <c r="K28" s="72">
        <v>-9.3000000000000007</v>
      </c>
      <c r="L28" s="131">
        <f t="shared" si="2"/>
        <v>-968.8</v>
      </c>
      <c r="M28" s="131">
        <v>-968.8</v>
      </c>
      <c r="N28" s="18">
        <v>0</v>
      </c>
      <c r="O28" s="143">
        <f t="shared" si="10"/>
        <v>60.199999999999996</v>
      </c>
      <c r="P28" s="130">
        <v>56.9</v>
      </c>
      <c r="Q28" s="72">
        <v>3.3</v>
      </c>
      <c r="R28" s="131">
        <f t="shared" si="4"/>
        <v>5166.5</v>
      </c>
      <c r="S28" s="84">
        <f t="shared" si="5"/>
        <v>-3625.8</v>
      </c>
      <c r="T28" s="131">
        <v>121.2</v>
      </c>
      <c r="U28" s="18">
        <v>0</v>
      </c>
      <c r="V28" s="130">
        <v>-10.5</v>
      </c>
      <c r="W28" s="131">
        <v>830</v>
      </c>
      <c r="X28" s="130">
        <v>106.8</v>
      </c>
      <c r="Y28" s="85">
        <f t="shared" si="9"/>
        <v>-4673.3</v>
      </c>
      <c r="Z28" s="84">
        <f t="shared" si="8"/>
        <v>1540.7</v>
      </c>
      <c r="AA28" s="131">
        <f t="shared" si="12"/>
        <v>-1540.7</v>
      </c>
      <c r="AB28" s="149">
        <v>0</v>
      </c>
      <c r="AC28" s="131">
        <v>0</v>
      </c>
      <c r="AD28" s="131">
        <f t="shared" si="11"/>
        <v>-1540.7</v>
      </c>
      <c r="AE28" s="131">
        <v>-1540.9</v>
      </c>
      <c r="AF28" s="130">
        <v>0</v>
      </c>
      <c r="AG28" s="130">
        <v>0.2</v>
      </c>
      <c r="AH28" s="151">
        <v>0</v>
      </c>
      <c r="AJ28" s="17"/>
      <c r="AK28" s="94"/>
    </row>
    <row r="29" spans="1:37" ht="15" customHeight="1" x14ac:dyDescent="0.2">
      <c r="A29" s="169">
        <v>2008</v>
      </c>
      <c r="B29" s="18">
        <f t="shared" si="0"/>
        <v>9070.3999999999978</v>
      </c>
      <c r="C29" s="18">
        <v>18647.099999999999</v>
      </c>
      <c r="D29" s="164">
        <v>9576.7000000000007</v>
      </c>
      <c r="E29" s="84">
        <f t="shared" si="1"/>
        <v>609.70000000000005</v>
      </c>
      <c r="F29" s="130">
        <v>89.3</v>
      </c>
      <c r="G29" s="131">
        <v>321.60000000000002</v>
      </c>
      <c r="H29" s="148">
        <v>24.4</v>
      </c>
      <c r="I29" s="149">
        <v>217.9</v>
      </c>
      <c r="J29" s="130">
        <v>-36.4</v>
      </c>
      <c r="K29" s="72">
        <v>-7.1</v>
      </c>
      <c r="L29" s="131">
        <f t="shared" si="2"/>
        <v>-1228</v>
      </c>
      <c r="M29" s="131">
        <v>-1228</v>
      </c>
      <c r="N29" s="18">
        <v>0</v>
      </c>
      <c r="O29" s="143">
        <f t="shared" si="10"/>
        <v>46.9</v>
      </c>
      <c r="P29" s="130">
        <v>40</v>
      </c>
      <c r="Q29" s="72">
        <v>6.9</v>
      </c>
      <c r="R29" s="131">
        <f t="shared" si="4"/>
        <v>8498.9999999999982</v>
      </c>
      <c r="S29" s="84">
        <f t="shared" si="5"/>
        <v>-5793.4999999999982</v>
      </c>
      <c r="T29" s="131">
        <v>114.7</v>
      </c>
      <c r="U29" s="18">
        <v>0</v>
      </c>
      <c r="V29" s="130">
        <v>-10.7</v>
      </c>
      <c r="W29" s="131">
        <v>2100.8000000000002</v>
      </c>
      <c r="X29" s="130">
        <v>-360.1</v>
      </c>
      <c r="Y29" s="85">
        <f t="shared" si="9"/>
        <v>-7638.1999999999989</v>
      </c>
      <c r="Z29" s="84">
        <f t="shared" si="8"/>
        <v>2705.5</v>
      </c>
      <c r="AA29" s="131">
        <f t="shared" si="12"/>
        <v>-2705.5</v>
      </c>
      <c r="AB29" s="149">
        <v>0</v>
      </c>
      <c r="AC29" s="131">
        <v>0</v>
      </c>
      <c r="AD29" s="131">
        <f t="shared" si="11"/>
        <v>-2705.5</v>
      </c>
      <c r="AE29" s="131">
        <v>-2705.3</v>
      </c>
      <c r="AF29" s="130">
        <v>0</v>
      </c>
      <c r="AG29" s="130">
        <v>-0.2</v>
      </c>
      <c r="AH29" s="151">
        <v>0</v>
      </c>
      <c r="AJ29" s="17"/>
      <c r="AK29" s="94"/>
    </row>
    <row r="30" spans="1:37" ht="15" customHeight="1" x14ac:dyDescent="0.2">
      <c r="A30" s="169">
        <v>2009</v>
      </c>
      <c r="B30" s="18">
        <f t="shared" si="0"/>
        <v>2241.1999999999998</v>
      </c>
      <c r="C30" s="18">
        <v>9221.4</v>
      </c>
      <c r="D30" s="164">
        <v>6980.2</v>
      </c>
      <c r="E30" s="84">
        <f t="shared" si="1"/>
        <v>381.7</v>
      </c>
      <c r="F30" s="130">
        <v>85.3</v>
      </c>
      <c r="G30" s="131">
        <v>261.39999999999998</v>
      </c>
      <c r="H30" s="148">
        <v>18.2</v>
      </c>
      <c r="I30" s="149">
        <v>83.3</v>
      </c>
      <c r="J30" s="130">
        <v>-42.1</v>
      </c>
      <c r="K30" s="72">
        <v>-24.4</v>
      </c>
      <c r="L30" s="131">
        <f t="shared" si="2"/>
        <v>-1017.1</v>
      </c>
      <c r="M30" s="131">
        <v>-1017.1</v>
      </c>
      <c r="N30" s="18">
        <v>0</v>
      </c>
      <c r="O30" s="143">
        <f t="shared" si="10"/>
        <v>27</v>
      </c>
      <c r="P30" s="130">
        <v>19.7</v>
      </c>
      <c r="Q30" s="72">
        <v>7.3</v>
      </c>
      <c r="R30" s="131">
        <f t="shared" si="4"/>
        <v>1632.7999999999997</v>
      </c>
      <c r="S30" s="84">
        <f t="shared" si="5"/>
        <v>-2345.3999999999996</v>
      </c>
      <c r="T30" s="131">
        <v>-50.3</v>
      </c>
      <c r="U30" s="18">
        <v>0</v>
      </c>
      <c r="V30" s="130">
        <v>-10.7</v>
      </c>
      <c r="W30" s="131">
        <v>709.1</v>
      </c>
      <c r="X30" s="130">
        <v>-701.7</v>
      </c>
      <c r="Y30" s="85">
        <f t="shared" si="9"/>
        <v>-2291.7999999999997</v>
      </c>
      <c r="Z30" s="84">
        <f t="shared" si="8"/>
        <v>-712.60000000000014</v>
      </c>
      <c r="AA30" s="131">
        <f t="shared" si="12"/>
        <v>712.60000000000014</v>
      </c>
      <c r="AB30" s="149">
        <v>0</v>
      </c>
      <c r="AC30" s="131">
        <v>0</v>
      </c>
      <c r="AD30" s="131">
        <f t="shared" si="11"/>
        <v>712.60000000000014</v>
      </c>
      <c r="AE30" s="131">
        <v>1132.9000000000001</v>
      </c>
      <c r="AF30" s="130">
        <v>0</v>
      </c>
      <c r="AG30" s="130">
        <v>-420.3</v>
      </c>
      <c r="AH30" s="151">
        <v>0</v>
      </c>
      <c r="AJ30" s="17"/>
      <c r="AK30" s="94"/>
    </row>
    <row r="31" spans="1:37" ht="15" customHeight="1" x14ac:dyDescent="0.2">
      <c r="A31" s="170">
        <v>2010</v>
      </c>
      <c r="B31" s="165">
        <f t="shared" si="0"/>
        <v>4735.3999999999996</v>
      </c>
      <c r="C31" s="165">
        <v>11238.9</v>
      </c>
      <c r="D31" s="185">
        <v>6503.5</v>
      </c>
      <c r="E31" s="113">
        <f t="shared" si="1"/>
        <v>487.59999999999997</v>
      </c>
      <c r="F31" s="186">
        <v>99.8</v>
      </c>
      <c r="G31" s="157">
        <v>379</v>
      </c>
      <c r="H31" s="187">
        <v>18.3</v>
      </c>
      <c r="I31" s="188">
        <v>64.400000000000006</v>
      </c>
      <c r="J31" s="186">
        <v>-12.7</v>
      </c>
      <c r="K31" s="74">
        <v>-61.2</v>
      </c>
      <c r="L31" s="157">
        <f t="shared" si="2"/>
        <v>-1079.5</v>
      </c>
      <c r="M31" s="157">
        <v>-1079.5</v>
      </c>
      <c r="N31" s="165">
        <v>0</v>
      </c>
      <c r="O31" s="189">
        <f t="shared" si="10"/>
        <v>28.799999999999997</v>
      </c>
      <c r="P31" s="186">
        <v>22.7</v>
      </c>
      <c r="Q31" s="74">
        <v>6.1</v>
      </c>
      <c r="R31" s="157">
        <f t="shared" si="4"/>
        <v>4172.3</v>
      </c>
      <c r="S31" s="113">
        <f t="shared" si="5"/>
        <v>-3753.9</v>
      </c>
      <c r="T31" s="157">
        <v>178.8</v>
      </c>
      <c r="U31" s="165">
        <v>0</v>
      </c>
      <c r="V31" s="186">
        <v>-10.5</v>
      </c>
      <c r="W31" s="157">
        <v>549.4</v>
      </c>
      <c r="X31" s="186">
        <v>493.9</v>
      </c>
      <c r="Y31" s="190">
        <f t="shared" si="9"/>
        <v>-4965.5</v>
      </c>
      <c r="Z31" s="113">
        <f t="shared" si="8"/>
        <v>418.4</v>
      </c>
      <c r="AA31" s="157">
        <f t="shared" si="12"/>
        <v>-418.4</v>
      </c>
      <c r="AB31" s="188">
        <v>0</v>
      </c>
      <c r="AC31" s="157">
        <v>-0.1</v>
      </c>
      <c r="AD31" s="157">
        <f t="shared" si="11"/>
        <v>-418.29999999999995</v>
      </c>
      <c r="AE31" s="157">
        <v>-415.4</v>
      </c>
      <c r="AF31" s="186">
        <v>0</v>
      </c>
      <c r="AG31" s="186">
        <v>-2.9</v>
      </c>
      <c r="AH31" s="191">
        <v>0</v>
      </c>
      <c r="AJ31" s="17"/>
      <c r="AK31" s="94"/>
    </row>
    <row r="32" spans="1:37" ht="15" customHeight="1" x14ac:dyDescent="0.2">
      <c r="A32" s="171" t="s">
        <v>155</v>
      </c>
      <c r="B32" s="172"/>
      <c r="C32" s="173"/>
      <c r="D32" s="172"/>
      <c r="E32" s="173"/>
      <c r="F32" s="173"/>
      <c r="G32" s="173"/>
      <c r="H32" s="173"/>
      <c r="I32" s="173"/>
      <c r="J32" s="173"/>
      <c r="K32" s="173"/>
      <c r="L32" s="173"/>
      <c r="M32" s="173"/>
      <c r="N32" s="173"/>
      <c r="O32" s="173"/>
      <c r="P32" s="173"/>
      <c r="Q32" s="173"/>
      <c r="R32" s="174"/>
      <c r="S32" s="174"/>
      <c r="AA32" s="18"/>
      <c r="AB32" s="159"/>
    </row>
    <row r="33" spans="1:19" ht="9" customHeight="1" x14ac:dyDescent="0.2">
      <c r="A33" s="174"/>
      <c r="B33" s="174"/>
      <c r="C33" s="174"/>
      <c r="D33" s="174"/>
      <c r="E33" s="174"/>
      <c r="F33" s="174"/>
      <c r="G33" s="174"/>
      <c r="H33" s="174"/>
      <c r="I33" s="174"/>
      <c r="J33" s="174"/>
      <c r="K33" s="174"/>
      <c r="L33" s="174"/>
      <c r="M33" s="174"/>
      <c r="N33" s="174"/>
      <c r="O33" s="174"/>
      <c r="P33" s="174"/>
      <c r="Q33" s="174"/>
      <c r="R33" s="174"/>
      <c r="S33" s="174"/>
    </row>
    <row r="34" spans="1:19" x14ac:dyDescent="0.2">
      <c r="A34" s="286" t="s">
        <v>167</v>
      </c>
      <c r="B34" s="267"/>
      <c r="C34" s="267"/>
      <c r="D34" s="267"/>
      <c r="E34" s="267"/>
      <c r="F34" s="267"/>
      <c r="G34" s="267"/>
      <c r="H34" s="267"/>
      <c r="I34" s="267"/>
      <c r="J34" s="267"/>
      <c r="K34" s="267"/>
      <c r="L34" s="267"/>
      <c r="M34" s="267"/>
      <c r="N34" s="267"/>
      <c r="O34" s="267"/>
      <c r="P34" s="267"/>
      <c r="Q34" s="267"/>
      <c r="R34" s="267"/>
      <c r="S34" s="267"/>
    </row>
    <row r="35" spans="1:19" ht="13.5" x14ac:dyDescent="0.2">
      <c r="A35" s="286" t="s">
        <v>166</v>
      </c>
      <c r="B35" s="267"/>
      <c r="C35" s="267"/>
      <c r="D35" s="267"/>
      <c r="E35" s="267"/>
      <c r="F35" s="267"/>
      <c r="G35" s="267"/>
      <c r="H35" s="267"/>
      <c r="I35" s="267"/>
      <c r="J35" s="267"/>
      <c r="K35" s="267"/>
      <c r="L35" s="267"/>
      <c r="M35" s="267"/>
      <c r="N35" s="267"/>
      <c r="O35" s="267"/>
      <c r="P35" s="267"/>
      <c r="Q35" s="267"/>
      <c r="R35" s="267"/>
      <c r="S35" s="267"/>
    </row>
    <row r="36" spans="1:19" x14ac:dyDescent="0.2">
      <c r="A36" s="94"/>
      <c r="B36" s="94"/>
      <c r="E36" s="26"/>
    </row>
    <row r="37" spans="1:19" x14ac:dyDescent="0.2">
      <c r="A37" s="94"/>
      <c r="B37" s="94"/>
      <c r="E37" s="26"/>
    </row>
    <row r="38" spans="1:19" x14ac:dyDescent="0.2">
      <c r="A38" s="94"/>
      <c r="B38" s="94"/>
      <c r="E38" s="26"/>
    </row>
    <row r="39" spans="1:19" x14ac:dyDescent="0.2">
      <c r="A39" s="94"/>
      <c r="B39" s="94"/>
      <c r="E39" s="26"/>
    </row>
    <row r="40" spans="1:19" x14ac:dyDescent="0.2">
      <c r="A40" s="94"/>
      <c r="B40" s="94"/>
    </row>
    <row r="41" spans="1:19" x14ac:dyDescent="0.2">
      <c r="A41" s="94"/>
      <c r="B41" s="94"/>
    </row>
    <row r="42" spans="1:19" x14ac:dyDescent="0.2">
      <c r="A42" s="94"/>
      <c r="B42" s="94"/>
    </row>
    <row r="43" spans="1:19" x14ac:dyDescent="0.2">
      <c r="A43" s="94"/>
      <c r="B43" s="94"/>
    </row>
    <row r="62" spans="1:17" x14ac:dyDescent="0.2">
      <c r="A62" s="91"/>
      <c r="B62" s="10"/>
      <c r="C62" s="10"/>
      <c r="D62" s="10"/>
      <c r="E62" s="10"/>
      <c r="F62" s="10"/>
      <c r="G62" s="10"/>
      <c r="H62" s="10"/>
      <c r="I62" s="10"/>
      <c r="J62" s="10"/>
      <c r="K62" s="10"/>
      <c r="L62" s="10"/>
      <c r="M62" s="10"/>
      <c r="N62" s="10"/>
      <c r="O62" s="10"/>
      <c r="P62" s="10"/>
      <c r="Q62" s="10"/>
    </row>
    <row r="63" spans="1:17" x14ac:dyDescent="0.2">
      <c r="A63" s="91"/>
      <c r="B63" s="10"/>
      <c r="C63" s="10"/>
      <c r="D63" s="10"/>
      <c r="E63" s="10"/>
      <c r="F63" s="10"/>
      <c r="G63" s="10"/>
      <c r="H63" s="10"/>
      <c r="I63" s="10"/>
      <c r="J63" s="10"/>
      <c r="K63" s="10"/>
      <c r="L63" s="10"/>
      <c r="M63" s="10"/>
      <c r="N63" s="10"/>
      <c r="O63" s="10"/>
      <c r="P63" s="10"/>
      <c r="Q63" s="10"/>
    </row>
    <row r="64" spans="1:17" x14ac:dyDescent="0.2">
      <c r="A64" s="91"/>
      <c r="B64" s="10"/>
      <c r="C64" s="10"/>
      <c r="D64" s="10"/>
      <c r="E64" s="10"/>
      <c r="F64" s="10"/>
      <c r="G64" s="10"/>
      <c r="H64" s="10"/>
      <c r="I64" s="10"/>
      <c r="J64" s="10"/>
      <c r="K64" s="10"/>
      <c r="L64" s="10"/>
      <c r="M64" s="10"/>
      <c r="N64" s="10"/>
      <c r="O64" s="10"/>
      <c r="P64" s="10"/>
      <c r="Q64" s="10"/>
    </row>
    <row r="65" spans="1:17" x14ac:dyDescent="0.2">
      <c r="A65" s="91"/>
      <c r="B65" s="10"/>
      <c r="C65" s="10"/>
      <c r="D65" s="10"/>
      <c r="E65" s="10"/>
      <c r="F65" s="10"/>
      <c r="G65" s="10"/>
      <c r="H65" s="10"/>
      <c r="I65" s="10"/>
      <c r="J65" s="10"/>
      <c r="K65" s="10"/>
      <c r="L65" s="10"/>
      <c r="M65" s="10"/>
      <c r="N65" s="10"/>
      <c r="O65" s="10"/>
      <c r="P65" s="10"/>
      <c r="Q65" s="10"/>
    </row>
    <row r="66" spans="1:17" x14ac:dyDescent="0.2">
      <c r="A66" s="19"/>
      <c r="B66" s="10"/>
      <c r="C66" s="10"/>
      <c r="D66" s="10"/>
      <c r="E66" s="10"/>
      <c r="F66" s="10"/>
      <c r="G66" s="10"/>
      <c r="H66" s="10"/>
      <c r="I66" s="10"/>
      <c r="J66" s="10"/>
      <c r="K66" s="10"/>
      <c r="L66" s="10"/>
      <c r="M66" s="10"/>
      <c r="N66" s="10"/>
      <c r="O66" s="10"/>
      <c r="P66" s="10"/>
      <c r="Q66" s="10"/>
    </row>
    <row r="67" spans="1:17" x14ac:dyDescent="0.2">
      <c r="A67" s="19"/>
      <c r="B67" s="10"/>
      <c r="C67" s="10"/>
      <c r="D67" s="10"/>
      <c r="E67" s="10"/>
      <c r="F67" s="10"/>
      <c r="G67" s="10"/>
      <c r="H67" s="10"/>
      <c r="I67" s="10"/>
      <c r="J67" s="10"/>
      <c r="K67" s="10"/>
      <c r="L67" s="10"/>
      <c r="M67" s="10"/>
      <c r="N67" s="10"/>
      <c r="O67" s="10"/>
      <c r="P67" s="10"/>
      <c r="Q67" s="10"/>
    </row>
    <row r="68" spans="1:17" x14ac:dyDescent="0.2">
      <c r="A68" s="91"/>
      <c r="B68" s="10"/>
      <c r="C68" s="10"/>
      <c r="D68" s="10"/>
      <c r="E68" s="10"/>
      <c r="F68" s="10"/>
      <c r="G68" s="10"/>
      <c r="H68" s="10"/>
      <c r="I68" s="10"/>
      <c r="J68" s="10"/>
      <c r="K68" s="10"/>
      <c r="L68" s="10"/>
      <c r="M68" s="10"/>
      <c r="N68" s="10"/>
      <c r="O68" s="10"/>
      <c r="P68" s="10"/>
      <c r="Q68" s="10"/>
    </row>
    <row r="69" spans="1:17" x14ac:dyDescent="0.2">
      <c r="A69" s="91"/>
      <c r="B69" s="10"/>
      <c r="C69" s="10"/>
      <c r="D69" s="10"/>
      <c r="E69" s="10"/>
      <c r="F69" s="10"/>
      <c r="G69" s="10"/>
      <c r="H69" s="10"/>
      <c r="I69" s="10"/>
      <c r="J69" s="10"/>
      <c r="K69" s="10"/>
      <c r="L69" s="10"/>
      <c r="M69" s="10"/>
      <c r="N69" s="10"/>
      <c r="O69" s="10"/>
      <c r="P69" s="10"/>
      <c r="Q69" s="10"/>
    </row>
    <row r="99" spans="1:17" x14ac:dyDescent="0.2">
      <c r="A99" s="91"/>
      <c r="B99" s="10"/>
      <c r="C99" s="10"/>
      <c r="D99" s="10"/>
      <c r="E99" s="10"/>
      <c r="F99" s="10"/>
      <c r="G99" s="10"/>
      <c r="H99" s="10"/>
      <c r="I99" s="10"/>
      <c r="J99" s="10"/>
      <c r="K99" s="10"/>
      <c r="L99" s="10"/>
      <c r="M99" s="10"/>
      <c r="N99" s="10"/>
      <c r="O99" s="10"/>
      <c r="P99" s="10"/>
      <c r="Q99" s="10"/>
    </row>
    <row r="100" spans="1:17" x14ac:dyDescent="0.2">
      <c r="A100" s="91"/>
      <c r="B100" s="10"/>
      <c r="C100" s="10"/>
      <c r="D100" s="10"/>
      <c r="E100" s="10"/>
      <c r="F100" s="10"/>
      <c r="G100" s="10"/>
      <c r="H100" s="10"/>
      <c r="I100" s="10"/>
      <c r="J100" s="10"/>
      <c r="K100" s="10"/>
      <c r="L100" s="10"/>
      <c r="M100" s="10"/>
      <c r="N100" s="10"/>
      <c r="O100" s="10"/>
      <c r="P100" s="10"/>
      <c r="Q100" s="10"/>
    </row>
    <row r="101" spans="1:17" x14ac:dyDescent="0.2">
      <c r="A101" s="91"/>
      <c r="B101" s="10"/>
      <c r="C101" s="10"/>
      <c r="D101" s="10"/>
      <c r="E101" s="10"/>
      <c r="F101" s="10"/>
      <c r="G101" s="10"/>
      <c r="H101" s="10"/>
      <c r="I101" s="10"/>
      <c r="J101" s="10"/>
      <c r="K101" s="10"/>
      <c r="L101" s="10"/>
      <c r="M101" s="10"/>
      <c r="N101" s="10"/>
      <c r="O101" s="10"/>
      <c r="P101" s="10"/>
      <c r="Q101" s="10"/>
    </row>
    <row r="102" spans="1:17" x14ac:dyDescent="0.2">
      <c r="A102" s="91"/>
      <c r="B102" s="10"/>
      <c r="C102" s="10"/>
      <c r="D102" s="10"/>
      <c r="E102" s="10"/>
      <c r="F102" s="10"/>
      <c r="G102" s="10"/>
      <c r="H102" s="10"/>
      <c r="I102" s="10"/>
      <c r="J102" s="10"/>
      <c r="K102" s="10"/>
      <c r="L102" s="10"/>
      <c r="M102" s="10"/>
      <c r="N102" s="10"/>
      <c r="O102" s="10"/>
      <c r="P102" s="10"/>
      <c r="Q102" s="10"/>
    </row>
    <row r="103" spans="1:17" x14ac:dyDescent="0.2">
      <c r="A103" s="91"/>
      <c r="B103" s="10"/>
      <c r="C103" s="10"/>
      <c r="D103" s="10"/>
      <c r="E103" s="10"/>
      <c r="F103" s="10"/>
      <c r="G103" s="10"/>
      <c r="H103" s="10"/>
      <c r="I103" s="10"/>
      <c r="J103" s="10"/>
      <c r="K103" s="10"/>
      <c r="L103" s="10"/>
      <c r="M103" s="10"/>
      <c r="N103" s="10"/>
      <c r="O103" s="10"/>
      <c r="P103" s="10"/>
      <c r="Q103" s="10"/>
    </row>
    <row r="104" spans="1:17" x14ac:dyDescent="0.2">
      <c r="A104" s="91"/>
      <c r="B104" s="10"/>
      <c r="C104" s="10"/>
      <c r="D104" s="10"/>
      <c r="E104" s="10"/>
      <c r="F104" s="10"/>
      <c r="G104" s="10"/>
      <c r="H104" s="10"/>
      <c r="I104" s="10"/>
      <c r="J104" s="10"/>
      <c r="K104" s="10"/>
      <c r="L104" s="10"/>
      <c r="M104" s="10"/>
      <c r="N104" s="10"/>
      <c r="O104" s="10"/>
      <c r="P104" s="10"/>
      <c r="Q104" s="10"/>
    </row>
    <row r="105" spans="1:17" x14ac:dyDescent="0.2">
      <c r="A105" s="91"/>
      <c r="B105" s="10"/>
      <c r="C105" s="10"/>
      <c r="D105" s="10"/>
      <c r="E105" s="10"/>
      <c r="F105" s="10"/>
      <c r="G105" s="10"/>
      <c r="H105" s="10"/>
      <c r="I105" s="10"/>
      <c r="J105" s="10"/>
      <c r="K105" s="10"/>
      <c r="L105" s="10"/>
      <c r="M105" s="10"/>
      <c r="N105" s="10"/>
      <c r="O105" s="10"/>
      <c r="P105" s="10"/>
      <c r="Q105" s="10"/>
    </row>
    <row r="106" spans="1:17" x14ac:dyDescent="0.2">
      <c r="A106" s="91"/>
      <c r="B106" s="10"/>
      <c r="C106" s="10"/>
      <c r="D106" s="10"/>
      <c r="E106" s="10"/>
      <c r="F106" s="10"/>
      <c r="G106" s="10"/>
      <c r="H106" s="10"/>
      <c r="I106" s="10"/>
      <c r="J106" s="10"/>
      <c r="K106" s="10"/>
      <c r="L106" s="10"/>
      <c r="M106" s="10"/>
      <c r="N106" s="10"/>
      <c r="O106" s="10"/>
      <c r="P106" s="10"/>
      <c r="Q106" s="10"/>
    </row>
    <row r="107" spans="1:17" x14ac:dyDescent="0.2">
      <c r="A107" s="91"/>
      <c r="B107" s="10"/>
      <c r="C107" s="10"/>
      <c r="D107" s="10"/>
      <c r="E107" s="10"/>
      <c r="F107" s="10"/>
      <c r="G107" s="10"/>
      <c r="H107" s="10"/>
      <c r="I107" s="10"/>
      <c r="J107" s="10"/>
      <c r="K107" s="10"/>
      <c r="L107" s="10"/>
      <c r="M107" s="10"/>
      <c r="N107" s="10"/>
      <c r="O107" s="10"/>
      <c r="P107" s="10"/>
      <c r="Q107" s="10"/>
    </row>
    <row r="108" spans="1:17" x14ac:dyDescent="0.2">
      <c r="A108" s="91"/>
      <c r="B108" s="10"/>
      <c r="C108" s="10"/>
      <c r="D108" s="10"/>
      <c r="E108" s="10"/>
      <c r="F108" s="10"/>
      <c r="G108" s="10"/>
      <c r="H108" s="10"/>
      <c r="I108" s="10"/>
      <c r="J108" s="10"/>
      <c r="K108" s="10"/>
      <c r="L108" s="10"/>
      <c r="M108" s="10"/>
      <c r="N108" s="10"/>
      <c r="O108" s="10"/>
      <c r="P108" s="10"/>
      <c r="Q108" s="10"/>
    </row>
    <row r="109" spans="1:17" x14ac:dyDescent="0.2">
      <c r="A109" s="91"/>
      <c r="B109" s="10"/>
      <c r="C109" s="10"/>
      <c r="D109" s="10"/>
      <c r="E109" s="10"/>
      <c r="F109" s="10"/>
      <c r="G109" s="10"/>
      <c r="H109" s="10"/>
      <c r="I109" s="10"/>
      <c r="J109" s="10"/>
      <c r="K109" s="10"/>
      <c r="L109" s="10"/>
      <c r="M109" s="10"/>
      <c r="N109" s="10"/>
      <c r="O109" s="10"/>
      <c r="P109" s="10"/>
      <c r="Q109" s="10"/>
    </row>
    <row r="110" spans="1:17" x14ac:dyDescent="0.2">
      <c r="A110" s="91"/>
      <c r="B110" s="10"/>
      <c r="C110" s="10"/>
      <c r="D110" s="10"/>
      <c r="E110" s="10"/>
      <c r="F110" s="10"/>
      <c r="G110" s="10"/>
      <c r="H110" s="10"/>
      <c r="I110" s="10"/>
      <c r="J110" s="10"/>
      <c r="K110" s="10"/>
      <c r="L110" s="10"/>
      <c r="M110" s="10"/>
      <c r="N110" s="10"/>
      <c r="O110" s="10"/>
      <c r="P110" s="10"/>
      <c r="Q110" s="10"/>
    </row>
    <row r="111" spans="1:17" x14ac:dyDescent="0.2">
      <c r="A111" s="91"/>
      <c r="B111" s="10"/>
      <c r="C111" s="10"/>
      <c r="D111" s="10"/>
      <c r="E111" s="10"/>
      <c r="F111" s="10"/>
      <c r="G111" s="10"/>
      <c r="H111" s="10"/>
      <c r="I111" s="10"/>
      <c r="J111" s="10"/>
      <c r="K111" s="10"/>
      <c r="L111" s="10"/>
      <c r="M111" s="10"/>
      <c r="N111" s="10"/>
      <c r="O111" s="10"/>
      <c r="P111" s="10"/>
      <c r="Q111" s="10"/>
    </row>
    <row r="112" spans="1:17" x14ac:dyDescent="0.2">
      <c r="A112" s="91"/>
      <c r="B112" s="10"/>
      <c r="C112" s="10"/>
      <c r="D112" s="10"/>
      <c r="E112" s="10"/>
      <c r="F112" s="10"/>
      <c r="G112" s="10"/>
      <c r="H112" s="10"/>
      <c r="I112" s="10"/>
      <c r="J112" s="10"/>
      <c r="K112" s="10"/>
      <c r="L112" s="10"/>
      <c r="M112" s="10"/>
      <c r="N112" s="10"/>
      <c r="O112" s="10"/>
      <c r="P112" s="10"/>
      <c r="Q112" s="10"/>
    </row>
    <row r="113" spans="1:17" x14ac:dyDescent="0.2">
      <c r="A113" s="91"/>
      <c r="B113" s="10"/>
      <c r="C113" s="10"/>
      <c r="D113" s="10"/>
      <c r="E113" s="10"/>
      <c r="F113" s="10"/>
      <c r="G113" s="10"/>
      <c r="H113" s="10"/>
      <c r="I113" s="10"/>
      <c r="J113" s="10"/>
      <c r="K113" s="10"/>
      <c r="L113" s="10"/>
      <c r="M113" s="10"/>
      <c r="N113" s="10"/>
      <c r="O113" s="10"/>
      <c r="P113" s="10"/>
      <c r="Q113" s="10"/>
    </row>
    <row r="114" spans="1:17" x14ac:dyDescent="0.2">
      <c r="A114" s="91"/>
      <c r="B114" s="10"/>
      <c r="C114" s="10"/>
      <c r="D114" s="10"/>
      <c r="E114" s="10"/>
      <c r="F114" s="10"/>
      <c r="G114" s="10"/>
      <c r="H114" s="10"/>
      <c r="I114" s="10"/>
      <c r="J114" s="10"/>
      <c r="K114" s="10"/>
      <c r="L114" s="10"/>
      <c r="M114" s="10"/>
      <c r="N114" s="10"/>
      <c r="O114" s="10"/>
      <c r="P114" s="10"/>
      <c r="Q114" s="10"/>
    </row>
    <row r="115" spans="1:17" x14ac:dyDescent="0.2">
      <c r="A115" s="91"/>
      <c r="B115" s="10"/>
      <c r="C115" s="10"/>
      <c r="D115" s="10"/>
      <c r="E115" s="10"/>
      <c r="F115" s="10"/>
      <c r="G115" s="10"/>
      <c r="H115" s="10"/>
      <c r="I115" s="10"/>
      <c r="J115" s="10"/>
      <c r="K115" s="10"/>
      <c r="L115" s="10"/>
      <c r="M115" s="10"/>
      <c r="N115" s="10"/>
      <c r="O115" s="10"/>
      <c r="P115" s="10"/>
      <c r="Q115" s="10"/>
    </row>
    <row r="116" spans="1:17" x14ac:dyDescent="0.2">
      <c r="A116" s="91"/>
      <c r="B116" s="10"/>
      <c r="C116" s="10"/>
      <c r="D116" s="10"/>
      <c r="E116" s="10"/>
      <c r="F116" s="10"/>
      <c r="G116" s="10"/>
      <c r="H116" s="10"/>
      <c r="I116" s="10"/>
      <c r="J116" s="10"/>
      <c r="K116" s="10"/>
      <c r="L116" s="10"/>
      <c r="M116" s="10"/>
      <c r="N116" s="10"/>
      <c r="O116" s="10"/>
      <c r="P116" s="10"/>
      <c r="Q116" s="10"/>
    </row>
    <row r="117" spans="1:17" x14ac:dyDescent="0.2">
      <c r="A117" s="91"/>
      <c r="B117" s="10"/>
      <c r="C117" s="10"/>
      <c r="D117" s="10"/>
      <c r="E117" s="10"/>
      <c r="F117" s="10"/>
      <c r="G117" s="10"/>
      <c r="H117" s="10"/>
      <c r="I117" s="10"/>
      <c r="J117" s="10"/>
      <c r="K117" s="10"/>
      <c r="L117" s="10"/>
      <c r="M117" s="10"/>
      <c r="N117" s="10"/>
      <c r="O117" s="10"/>
      <c r="P117" s="10"/>
      <c r="Q117" s="10"/>
    </row>
    <row r="118" spans="1:17" x14ac:dyDescent="0.2">
      <c r="A118" s="91"/>
      <c r="B118" s="10"/>
      <c r="C118" s="10"/>
      <c r="D118" s="10"/>
      <c r="E118" s="10"/>
      <c r="F118" s="10"/>
      <c r="G118" s="10"/>
      <c r="H118" s="10"/>
      <c r="I118" s="10"/>
      <c r="J118" s="10"/>
      <c r="K118" s="10"/>
      <c r="L118" s="10"/>
      <c r="M118" s="10"/>
      <c r="N118" s="10"/>
      <c r="O118" s="10"/>
      <c r="P118" s="10"/>
      <c r="Q118" s="10"/>
    </row>
    <row r="119" spans="1:17" x14ac:dyDescent="0.2">
      <c r="A119" s="91"/>
      <c r="B119" s="10"/>
      <c r="C119" s="10"/>
      <c r="D119" s="10"/>
      <c r="E119" s="10"/>
      <c r="F119" s="10"/>
      <c r="G119" s="10"/>
      <c r="H119" s="10"/>
      <c r="I119" s="10"/>
      <c r="J119" s="10"/>
      <c r="K119" s="10"/>
      <c r="L119" s="10"/>
      <c r="M119" s="10"/>
      <c r="N119" s="10"/>
      <c r="O119" s="10"/>
      <c r="P119" s="10"/>
      <c r="Q119" s="10"/>
    </row>
    <row r="120" spans="1:17" x14ac:dyDescent="0.2">
      <c r="A120" s="91"/>
      <c r="B120" s="10"/>
      <c r="C120" s="10"/>
      <c r="D120" s="10"/>
      <c r="E120" s="10"/>
      <c r="F120" s="10"/>
      <c r="G120" s="10"/>
      <c r="H120" s="10"/>
      <c r="I120" s="10"/>
      <c r="J120" s="10"/>
      <c r="K120" s="10"/>
      <c r="L120" s="10"/>
      <c r="M120" s="10"/>
      <c r="N120" s="10"/>
      <c r="O120" s="10"/>
      <c r="P120" s="10"/>
      <c r="Q120" s="10"/>
    </row>
    <row r="121" spans="1:17" x14ac:dyDescent="0.2">
      <c r="A121" s="91"/>
      <c r="B121" s="10"/>
      <c r="C121" s="10"/>
      <c r="D121" s="10"/>
      <c r="E121" s="10"/>
      <c r="F121" s="10"/>
      <c r="G121" s="10"/>
      <c r="H121" s="10"/>
      <c r="I121" s="10"/>
      <c r="J121" s="10"/>
      <c r="K121" s="10"/>
      <c r="L121" s="10"/>
      <c r="M121" s="10"/>
      <c r="N121" s="10"/>
      <c r="O121" s="10"/>
      <c r="P121" s="10"/>
      <c r="Q121" s="10"/>
    </row>
    <row r="122" spans="1:17" x14ac:dyDescent="0.2">
      <c r="A122" s="91"/>
      <c r="B122" s="10"/>
      <c r="C122" s="10"/>
      <c r="D122" s="10"/>
      <c r="E122" s="10"/>
      <c r="F122" s="10"/>
      <c r="G122" s="10"/>
      <c r="H122" s="10"/>
      <c r="I122" s="10"/>
      <c r="J122" s="10"/>
      <c r="K122" s="10"/>
      <c r="L122" s="10"/>
      <c r="M122" s="10"/>
      <c r="N122" s="10"/>
      <c r="O122" s="10"/>
      <c r="P122" s="10"/>
      <c r="Q122" s="10"/>
    </row>
    <row r="123" spans="1:17" x14ac:dyDescent="0.2">
      <c r="A123" s="91"/>
      <c r="B123" s="10"/>
      <c r="C123" s="10"/>
      <c r="D123" s="10"/>
      <c r="E123" s="10"/>
      <c r="F123" s="10"/>
      <c r="G123" s="10"/>
      <c r="H123" s="10"/>
      <c r="I123" s="10"/>
      <c r="J123" s="10"/>
      <c r="K123" s="10"/>
      <c r="L123" s="10"/>
      <c r="M123" s="10"/>
      <c r="N123" s="10"/>
      <c r="O123" s="10"/>
      <c r="P123" s="10"/>
      <c r="Q123" s="10"/>
    </row>
    <row r="124" spans="1:17" x14ac:dyDescent="0.2">
      <c r="A124" s="91"/>
      <c r="B124" s="10"/>
      <c r="C124" s="10"/>
      <c r="D124" s="10"/>
      <c r="E124" s="10"/>
      <c r="F124" s="10"/>
      <c r="G124" s="10"/>
      <c r="H124" s="10"/>
      <c r="I124" s="10"/>
      <c r="J124" s="10"/>
      <c r="K124" s="10"/>
      <c r="L124" s="10"/>
      <c r="M124" s="10"/>
      <c r="N124" s="10"/>
      <c r="O124" s="10"/>
      <c r="P124" s="10"/>
      <c r="Q124" s="10"/>
    </row>
    <row r="125" spans="1:17" x14ac:dyDescent="0.2">
      <c r="A125" s="91"/>
      <c r="B125" s="10"/>
      <c r="C125" s="10"/>
      <c r="D125" s="10"/>
      <c r="E125" s="10"/>
      <c r="F125" s="10"/>
      <c r="G125" s="10"/>
      <c r="H125" s="10"/>
      <c r="I125" s="10"/>
      <c r="J125" s="10"/>
      <c r="K125" s="10"/>
      <c r="L125" s="10"/>
      <c r="M125" s="10"/>
      <c r="N125" s="10"/>
      <c r="O125" s="10"/>
      <c r="P125" s="10"/>
      <c r="Q125" s="10"/>
    </row>
    <row r="126" spans="1:17" x14ac:dyDescent="0.2">
      <c r="A126" s="91"/>
      <c r="B126" s="10"/>
      <c r="C126" s="10"/>
      <c r="D126" s="10"/>
      <c r="E126" s="10"/>
      <c r="F126" s="10"/>
      <c r="G126" s="10"/>
      <c r="H126" s="10"/>
      <c r="I126" s="10"/>
      <c r="J126" s="10"/>
      <c r="K126" s="10"/>
      <c r="L126" s="10"/>
      <c r="M126" s="10"/>
      <c r="N126" s="10"/>
      <c r="O126" s="10"/>
      <c r="P126" s="10"/>
      <c r="Q126" s="10"/>
    </row>
    <row r="127" spans="1:17" x14ac:dyDescent="0.2">
      <c r="A127" s="91"/>
      <c r="B127" s="10"/>
      <c r="C127" s="10"/>
      <c r="D127" s="10"/>
      <c r="E127" s="10"/>
      <c r="F127" s="10"/>
      <c r="G127" s="10"/>
      <c r="H127" s="10"/>
      <c r="I127" s="10"/>
      <c r="J127" s="10"/>
      <c r="K127" s="10"/>
      <c r="L127" s="10"/>
      <c r="M127" s="10"/>
      <c r="N127" s="10"/>
      <c r="O127" s="10"/>
      <c r="P127" s="10"/>
      <c r="Q127" s="10"/>
    </row>
    <row r="128" spans="1:17" x14ac:dyDescent="0.2">
      <c r="A128" s="91"/>
      <c r="B128" s="10"/>
      <c r="C128" s="10"/>
      <c r="D128" s="10"/>
      <c r="E128" s="10"/>
      <c r="F128" s="10"/>
      <c r="G128" s="10"/>
      <c r="H128" s="10"/>
      <c r="I128" s="10"/>
      <c r="J128" s="10"/>
      <c r="K128" s="10"/>
      <c r="L128" s="10"/>
      <c r="M128" s="10"/>
      <c r="N128" s="10"/>
      <c r="O128" s="10"/>
      <c r="P128" s="10"/>
      <c r="Q128" s="10"/>
    </row>
    <row r="129" spans="1:17" x14ac:dyDescent="0.2">
      <c r="A129" s="91"/>
      <c r="B129" s="10"/>
      <c r="C129" s="10"/>
      <c r="D129" s="10"/>
      <c r="E129" s="10"/>
      <c r="F129" s="10"/>
      <c r="G129" s="10"/>
      <c r="H129" s="10"/>
      <c r="I129" s="10"/>
      <c r="J129" s="10"/>
      <c r="K129" s="10"/>
      <c r="L129" s="10"/>
      <c r="M129" s="10"/>
      <c r="N129" s="10"/>
      <c r="O129" s="10"/>
      <c r="P129" s="10"/>
      <c r="Q129" s="10"/>
    </row>
    <row r="130" spans="1:17" x14ac:dyDescent="0.2">
      <c r="A130" s="91"/>
      <c r="B130" s="10"/>
      <c r="C130" s="10"/>
      <c r="D130" s="10"/>
      <c r="E130" s="10"/>
      <c r="F130" s="10"/>
      <c r="G130" s="10"/>
      <c r="H130" s="10"/>
      <c r="I130" s="10"/>
      <c r="J130" s="10"/>
      <c r="K130" s="10"/>
      <c r="L130" s="10"/>
      <c r="M130" s="10"/>
      <c r="N130" s="10"/>
      <c r="O130" s="10"/>
      <c r="P130" s="10"/>
      <c r="Q130" s="10"/>
    </row>
    <row r="131" spans="1:17" x14ac:dyDescent="0.2">
      <c r="A131" s="91"/>
      <c r="B131" s="10"/>
      <c r="C131" s="10"/>
      <c r="D131" s="10"/>
      <c r="E131" s="10"/>
      <c r="F131" s="10"/>
      <c r="G131" s="10"/>
      <c r="H131" s="10"/>
      <c r="I131" s="10"/>
      <c r="J131" s="10"/>
      <c r="K131" s="10"/>
      <c r="L131" s="10"/>
      <c r="M131" s="10"/>
      <c r="N131" s="10"/>
      <c r="O131" s="10"/>
      <c r="P131" s="10"/>
      <c r="Q131" s="10"/>
    </row>
    <row r="132" spans="1:17" x14ac:dyDescent="0.2">
      <c r="A132" s="91"/>
      <c r="B132" s="10"/>
      <c r="C132" s="10"/>
      <c r="D132" s="10"/>
      <c r="E132" s="10"/>
      <c r="F132" s="10"/>
      <c r="G132" s="10"/>
      <c r="H132" s="10"/>
      <c r="I132" s="10"/>
      <c r="J132" s="10"/>
      <c r="K132" s="10"/>
      <c r="L132" s="10"/>
      <c r="M132" s="10"/>
      <c r="N132" s="10"/>
      <c r="O132" s="10"/>
      <c r="P132" s="10"/>
      <c r="Q132" s="10"/>
    </row>
    <row r="133" spans="1:17" x14ac:dyDescent="0.2">
      <c r="A133" s="91"/>
      <c r="B133" s="10"/>
      <c r="C133" s="10"/>
      <c r="D133" s="10"/>
      <c r="E133" s="10"/>
      <c r="F133" s="10"/>
      <c r="G133" s="10"/>
      <c r="H133" s="10"/>
      <c r="I133" s="10"/>
      <c r="J133" s="10"/>
      <c r="K133" s="10"/>
      <c r="L133" s="10"/>
      <c r="M133" s="10"/>
      <c r="N133" s="10"/>
      <c r="O133" s="10"/>
      <c r="P133" s="10"/>
      <c r="Q133" s="10"/>
    </row>
    <row r="134" spans="1:17" x14ac:dyDescent="0.2">
      <c r="A134" s="91"/>
      <c r="B134" s="10"/>
      <c r="C134" s="10"/>
      <c r="D134" s="10"/>
      <c r="E134" s="10"/>
      <c r="F134" s="10"/>
      <c r="G134" s="10"/>
      <c r="H134" s="10"/>
      <c r="I134" s="10"/>
      <c r="J134" s="10"/>
      <c r="K134" s="10"/>
      <c r="L134" s="10"/>
      <c r="M134" s="10"/>
      <c r="N134" s="10"/>
      <c r="O134" s="10"/>
      <c r="P134" s="10"/>
      <c r="Q134" s="10"/>
    </row>
    <row r="135" spans="1:17" x14ac:dyDescent="0.2">
      <c r="A135" s="91"/>
      <c r="B135" s="10"/>
      <c r="C135" s="10"/>
      <c r="D135" s="10"/>
      <c r="E135" s="10"/>
      <c r="F135" s="10"/>
      <c r="G135" s="10"/>
      <c r="H135" s="10"/>
      <c r="I135" s="10"/>
      <c r="J135" s="10"/>
      <c r="K135" s="10"/>
      <c r="L135" s="10"/>
      <c r="M135" s="10"/>
      <c r="N135" s="10"/>
      <c r="O135" s="10"/>
      <c r="P135" s="10"/>
      <c r="Q135" s="10"/>
    </row>
    <row r="136" spans="1:17" x14ac:dyDescent="0.2">
      <c r="A136" s="91"/>
      <c r="B136" s="10"/>
      <c r="C136" s="10"/>
      <c r="D136" s="10"/>
      <c r="E136" s="10"/>
      <c r="F136" s="10"/>
      <c r="G136" s="10"/>
      <c r="H136" s="10"/>
      <c r="I136" s="10"/>
      <c r="J136" s="10"/>
      <c r="K136" s="10"/>
      <c r="L136" s="10"/>
      <c r="M136" s="10"/>
      <c r="N136" s="10"/>
      <c r="O136" s="10"/>
      <c r="P136" s="10"/>
      <c r="Q136" s="10"/>
    </row>
    <row r="137" spans="1:17" x14ac:dyDescent="0.2">
      <c r="A137" s="91"/>
      <c r="B137" s="10"/>
      <c r="C137" s="10"/>
      <c r="D137" s="10"/>
      <c r="E137" s="10"/>
      <c r="F137" s="10"/>
      <c r="G137" s="10"/>
      <c r="H137" s="10"/>
      <c r="I137" s="10"/>
      <c r="J137" s="10"/>
      <c r="K137" s="10"/>
      <c r="L137" s="10"/>
      <c r="M137" s="10"/>
      <c r="N137" s="10"/>
      <c r="O137" s="10"/>
      <c r="P137" s="10"/>
      <c r="Q137" s="10"/>
    </row>
    <row r="138" spans="1:17" x14ac:dyDescent="0.2">
      <c r="A138" s="91"/>
      <c r="B138" s="10"/>
      <c r="C138" s="10"/>
      <c r="D138" s="10"/>
      <c r="E138" s="10"/>
      <c r="F138" s="10"/>
      <c r="G138" s="10"/>
      <c r="H138" s="10"/>
      <c r="I138" s="10"/>
      <c r="J138" s="10"/>
      <c r="K138" s="10"/>
      <c r="L138" s="10"/>
      <c r="M138" s="10"/>
      <c r="N138" s="10"/>
      <c r="O138" s="10"/>
      <c r="P138" s="10"/>
      <c r="Q138" s="10"/>
    </row>
    <row r="139" spans="1:17" x14ac:dyDescent="0.2">
      <c r="A139" s="91"/>
      <c r="B139" s="10"/>
      <c r="C139" s="10"/>
      <c r="D139" s="10"/>
      <c r="E139" s="10"/>
      <c r="F139" s="10"/>
      <c r="G139" s="10"/>
      <c r="H139" s="10"/>
      <c r="I139" s="10"/>
      <c r="J139" s="10"/>
      <c r="K139" s="10"/>
      <c r="L139" s="10"/>
      <c r="M139" s="10"/>
      <c r="N139" s="10"/>
      <c r="O139" s="10"/>
      <c r="P139" s="10"/>
      <c r="Q139" s="10"/>
    </row>
    <row r="140" spans="1:17" x14ac:dyDescent="0.2">
      <c r="A140" s="91"/>
      <c r="B140" s="10"/>
      <c r="C140" s="10"/>
      <c r="D140" s="10"/>
      <c r="E140" s="10"/>
      <c r="F140" s="10"/>
      <c r="G140" s="10"/>
      <c r="H140" s="10"/>
      <c r="I140" s="10"/>
      <c r="J140" s="10"/>
      <c r="K140" s="10"/>
      <c r="L140" s="10"/>
      <c r="M140" s="10"/>
      <c r="N140" s="10"/>
      <c r="O140" s="10"/>
      <c r="P140" s="10"/>
      <c r="Q140" s="10"/>
    </row>
    <row r="141" spans="1:17" x14ac:dyDescent="0.2">
      <c r="A141" s="91"/>
      <c r="B141" s="10"/>
      <c r="C141" s="10"/>
      <c r="D141" s="10"/>
      <c r="E141" s="10"/>
      <c r="F141" s="10"/>
      <c r="G141" s="10"/>
      <c r="H141" s="10"/>
      <c r="I141" s="10"/>
      <c r="J141" s="10"/>
      <c r="K141" s="10"/>
      <c r="L141" s="10"/>
      <c r="M141" s="10"/>
      <c r="N141" s="10"/>
      <c r="O141" s="10"/>
      <c r="P141" s="10"/>
      <c r="Q141" s="10"/>
    </row>
    <row r="142" spans="1:17" x14ac:dyDescent="0.2">
      <c r="A142" s="91"/>
      <c r="B142" s="10"/>
      <c r="C142" s="10"/>
      <c r="D142" s="10"/>
      <c r="E142" s="10"/>
      <c r="F142" s="10"/>
      <c r="G142" s="10"/>
      <c r="H142" s="10"/>
      <c r="I142" s="10"/>
      <c r="J142" s="10"/>
      <c r="K142" s="10"/>
      <c r="L142" s="10"/>
      <c r="M142" s="10"/>
      <c r="N142" s="10"/>
      <c r="O142" s="10"/>
      <c r="P142" s="10"/>
      <c r="Q142" s="10"/>
    </row>
    <row r="143" spans="1:17" x14ac:dyDescent="0.2">
      <c r="A143" s="91"/>
      <c r="B143" s="10"/>
      <c r="C143" s="10"/>
      <c r="D143" s="10"/>
      <c r="E143" s="10"/>
      <c r="F143" s="10"/>
      <c r="G143" s="10"/>
      <c r="H143" s="10"/>
      <c r="I143" s="10"/>
      <c r="J143" s="10"/>
      <c r="K143" s="10"/>
      <c r="L143" s="10"/>
      <c r="M143" s="10"/>
      <c r="N143" s="10"/>
      <c r="O143" s="10"/>
      <c r="P143" s="10"/>
      <c r="Q143" s="10"/>
    </row>
    <row r="144" spans="1:17" x14ac:dyDescent="0.2">
      <c r="A144" s="91"/>
      <c r="B144" s="10"/>
      <c r="C144" s="10"/>
      <c r="D144" s="10"/>
      <c r="E144" s="10"/>
      <c r="F144" s="10"/>
      <c r="G144" s="10"/>
      <c r="H144" s="10"/>
      <c r="I144" s="10"/>
      <c r="J144" s="10"/>
      <c r="K144" s="10"/>
      <c r="L144" s="10"/>
      <c r="M144" s="10"/>
      <c r="N144" s="10"/>
      <c r="O144" s="10"/>
      <c r="P144" s="10"/>
      <c r="Q144" s="10"/>
    </row>
    <row r="145" spans="1:17" x14ac:dyDescent="0.2">
      <c r="A145" s="91"/>
      <c r="B145" s="10"/>
      <c r="C145" s="10"/>
      <c r="D145" s="10"/>
      <c r="E145" s="10"/>
      <c r="F145" s="10"/>
      <c r="G145" s="10"/>
      <c r="H145" s="10"/>
      <c r="I145" s="10"/>
      <c r="J145" s="10"/>
      <c r="K145" s="10"/>
      <c r="L145" s="10"/>
      <c r="M145" s="10"/>
      <c r="N145" s="10"/>
      <c r="O145" s="10"/>
      <c r="P145" s="10"/>
      <c r="Q145" s="10"/>
    </row>
    <row r="146" spans="1:17" x14ac:dyDescent="0.2">
      <c r="A146" s="91"/>
      <c r="B146" s="10"/>
      <c r="C146" s="10"/>
      <c r="D146" s="10"/>
      <c r="E146" s="10"/>
      <c r="F146" s="10"/>
      <c r="G146" s="10"/>
      <c r="H146" s="10"/>
      <c r="I146" s="10"/>
      <c r="J146" s="10"/>
      <c r="K146" s="10"/>
      <c r="L146" s="10"/>
      <c r="M146" s="10"/>
      <c r="N146" s="10"/>
      <c r="O146" s="10"/>
      <c r="P146" s="10"/>
      <c r="Q146" s="10"/>
    </row>
    <row r="147" spans="1:17" x14ac:dyDescent="0.2">
      <c r="A147" s="91"/>
      <c r="B147" s="10"/>
      <c r="C147" s="10"/>
      <c r="D147" s="10"/>
      <c r="E147" s="10"/>
      <c r="F147" s="10"/>
      <c r="G147" s="10"/>
      <c r="H147" s="10"/>
      <c r="I147" s="10"/>
      <c r="J147" s="10"/>
      <c r="K147" s="10"/>
      <c r="L147" s="10"/>
      <c r="M147" s="10"/>
      <c r="N147" s="10"/>
      <c r="O147" s="10"/>
      <c r="P147" s="10"/>
      <c r="Q147" s="10"/>
    </row>
    <row r="148" spans="1:17" x14ac:dyDescent="0.2">
      <c r="A148" s="91"/>
      <c r="B148" s="10"/>
      <c r="C148" s="10"/>
      <c r="D148" s="10"/>
      <c r="E148" s="10"/>
      <c r="F148" s="10"/>
      <c r="G148" s="10"/>
      <c r="H148" s="10"/>
      <c r="I148" s="10"/>
      <c r="J148" s="10"/>
      <c r="K148" s="10"/>
      <c r="L148" s="10"/>
      <c r="M148" s="10"/>
      <c r="N148" s="10"/>
      <c r="O148" s="10"/>
      <c r="P148" s="10"/>
      <c r="Q148" s="10"/>
    </row>
    <row r="149" spans="1:17" x14ac:dyDescent="0.2">
      <c r="A149" s="91"/>
      <c r="B149" s="10"/>
      <c r="C149" s="10"/>
      <c r="D149" s="10"/>
      <c r="E149" s="10"/>
      <c r="F149" s="10"/>
      <c r="G149" s="10"/>
      <c r="H149" s="10"/>
      <c r="I149" s="10"/>
      <c r="J149" s="10"/>
      <c r="K149" s="10"/>
      <c r="L149" s="10"/>
      <c r="M149" s="10"/>
      <c r="N149" s="10"/>
      <c r="O149" s="10"/>
      <c r="P149" s="10"/>
      <c r="Q149" s="10"/>
    </row>
    <row r="150" spans="1:17" x14ac:dyDescent="0.2">
      <c r="A150" s="91"/>
      <c r="B150" s="10"/>
      <c r="C150" s="10"/>
      <c r="D150" s="10"/>
      <c r="E150" s="10"/>
      <c r="F150" s="10"/>
      <c r="G150" s="10"/>
      <c r="H150" s="10"/>
      <c r="I150" s="10"/>
      <c r="J150" s="10"/>
      <c r="K150" s="10"/>
      <c r="L150" s="10"/>
      <c r="M150" s="10"/>
      <c r="N150" s="10"/>
      <c r="O150" s="10"/>
      <c r="P150" s="10"/>
      <c r="Q150" s="10"/>
    </row>
    <row r="151" spans="1:17" x14ac:dyDescent="0.2">
      <c r="A151" s="91"/>
      <c r="B151" s="10"/>
      <c r="C151" s="10"/>
      <c r="D151" s="10"/>
      <c r="E151" s="10"/>
      <c r="F151" s="10"/>
      <c r="G151" s="10"/>
      <c r="H151" s="10"/>
      <c r="I151" s="10"/>
      <c r="J151" s="10"/>
      <c r="K151" s="10"/>
      <c r="L151" s="10"/>
      <c r="M151" s="10"/>
      <c r="N151" s="10"/>
      <c r="O151" s="10"/>
      <c r="P151" s="10"/>
      <c r="Q151" s="10"/>
    </row>
    <row r="152" spans="1:17" x14ac:dyDescent="0.2">
      <c r="A152" s="91"/>
      <c r="B152" s="10"/>
      <c r="C152" s="10"/>
      <c r="D152" s="10"/>
      <c r="E152" s="10"/>
      <c r="F152" s="10"/>
      <c r="G152" s="10"/>
      <c r="H152" s="10"/>
      <c r="I152" s="10"/>
      <c r="J152" s="10"/>
      <c r="K152" s="10"/>
      <c r="L152" s="10"/>
      <c r="M152" s="10"/>
      <c r="N152" s="10"/>
      <c r="O152" s="10"/>
      <c r="P152" s="10"/>
      <c r="Q152" s="10"/>
    </row>
    <row r="153" spans="1:17" x14ac:dyDescent="0.2">
      <c r="A153" s="91"/>
      <c r="B153" s="10"/>
      <c r="C153" s="10"/>
      <c r="D153" s="10"/>
      <c r="E153" s="10"/>
      <c r="F153" s="10"/>
      <c r="G153" s="10"/>
      <c r="H153" s="10"/>
      <c r="I153" s="10"/>
      <c r="J153" s="10"/>
      <c r="K153" s="10"/>
      <c r="L153" s="10"/>
      <c r="M153" s="10"/>
      <c r="N153" s="10"/>
      <c r="O153" s="10"/>
      <c r="P153" s="10"/>
      <c r="Q153" s="10"/>
    </row>
    <row r="154" spans="1:17" x14ac:dyDescent="0.2">
      <c r="A154" s="91"/>
      <c r="B154" s="10"/>
      <c r="C154" s="10"/>
      <c r="D154" s="10"/>
      <c r="E154" s="10"/>
      <c r="F154" s="10"/>
      <c r="G154" s="10"/>
      <c r="H154" s="10"/>
      <c r="I154" s="10"/>
      <c r="J154" s="10"/>
      <c r="K154" s="10"/>
      <c r="L154" s="10"/>
      <c r="M154" s="10"/>
      <c r="N154" s="10"/>
      <c r="O154" s="10"/>
      <c r="P154" s="10"/>
      <c r="Q154" s="10"/>
    </row>
    <row r="155" spans="1:17" x14ac:dyDescent="0.2">
      <c r="A155" s="91"/>
      <c r="B155" s="10"/>
      <c r="C155" s="10"/>
      <c r="D155" s="10"/>
      <c r="E155" s="10"/>
      <c r="F155" s="10"/>
      <c r="G155" s="10"/>
      <c r="H155" s="10"/>
      <c r="I155" s="10"/>
      <c r="J155" s="10"/>
      <c r="K155" s="10"/>
      <c r="L155" s="10"/>
      <c r="M155" s="10"/>
      <c r="N155" s="10"/>
      <c r="O155" s="10"/>
      <c r="P155" s="10"/>
      <c r="Q155" s="10"/>
    </row>
    <row r="156" spans="1:17" x14ac:dyDescent="0.2">
      <c r="A156" s="91"/>
      <c r="B156" s="10"/>
      <c r="C156" s="10"/>
      <c r="D156" s="10"/>
      <c r="E156" s="10"/>
      <c r="F156" s="10"/>
      <c r="G156" s="10"/>
      <c r="H156" s="10"/>
      <c r="I156" s="10"/>
      <c r="J156" s="10"/>
      <c r="K156" s="10"/>
      <c r="L156" s="10"/>
      <c r="M156" s="10"/>
      <c r="N156" s="10"/>
      <c r="O156" s="10"/>
      <c r="P156" s="10"/>
      <c r="Q156" s="10"/>
    </row>
    <row r="157" spans="1:17" x14ac:dyDescent="0.2">
      <c r="A157" s="91"/>
      <c r="B157" s="10"/>
      <c r="C157" s="10"/>
      <c r="D157" s="10"/>
      <c r="E157" s="10"/>
      <c r="F157" s="10"/>
      <c r="G157" s="10"/>
      <c r="H157" s="10"/>
      <c r="I157" s="10"/>
      <c r="J157" s="10"/>
      <c r="K157" s="10"/>
      <c r="L157" s="10"/>
      <c r="M157" s="10"/>
      <c r="N157" s="10"/>
      <c r="O157" s="10"/>
      <c r="P157" s="10"/>
      <c r="Q157" s="10"/>
    </row>
    <row r="158" spans="1:17" x14ac:dyDescent="0.2">
      <c r="A158" s="91"/>
      <c r="B158" s="10"/>
      <c r="C158" s="10"/>
      <c r="D158" s="10"/>
      <c r="E158" s="10"/>
      <c r="F158" s="10"/>
      <c r="G158" s="10"/>
      <c r="H158" s="10"/>
      <c r="I158" s="10"/>
      <c r="J158" s="10"/>
      <c r="K158" s="10"/>
      <c r="L158" s="10"/>
      <c r="M158" s="10"/>
      <c r="N158" s="10"/>
      <c r="O158" s="10"/>
      <c r="P158" s="10"/>
      <c r="Q158" s="10"/>
    </row>
    <row r="159" spans="1:17" x14ac:dyDescent="0.2">
      <c r="A159" s="91"/>
      <c r="B159" s="10"/>
      <c r="C159" s="10"/>
      <c r="D159" s="10"/>
      <c r="E159" s="10"/>
      <c r="F159" s="10"/>
      <c r="G159" s="10"/>
      <c r="H159" s="10"/>
      <c r="I159" s="10"/>
      <c r="J159" s="10"/>
      <c r="K159" s="10"/>
      <c r="L159" s="10"/>
      <c r="M159" s="10"/>
      <c r="N159" s="10"/>
      <c r="O159" s="10"/>
      <c r="P159" s="10"/>
      <c r="Q159" s="10"/>
    </row>
    <row r="160" spans="1:17" x14ac:dyDescent="0.2">
      <c r="A160" s="91"/>
      <c r="B160" s="10"/>
      <c r="C160" s="10"/>
      <c r="D160" s="10"/>
      <c r="E160" s="10"/>
      <c r="F160" s="10"/>
      <c r="G160" s="10"/>
      <c r="H160" s="10"/>
      <c r="I160" s="10"/>
      <c r="J160" s="10"/>
      <c r="K160" s="10"/>
      <c r="L160" s="10"/>
      <c r="M160" s="10"/>
      <c r="N160" s="10"/>
      <c r="O160" s="10"/>
      <c r="P160" s="10"/>
      <c r="Q160" s="10"/>
    </row>
    <row r="161" spans="1:17" x14ac:dyDescent="0.2">
      <c r="A161" s="91"/>
      <c r="B161" s="10"/>
      <c r="C161" s="10"/>
      <c r="D161" s="10"/>
      <c r="E161" s="10"/>
      <c r="F161" s="10"/>
      <c r="G161" s="10"/>
      <c r="H161" s="10"/>
      <c r="I161" s="10"/>
      <c r="J161" s="10"/>
      <c r="K161" s="10"/>
      <c r="L161" s="10"/>
      <c r="M161" s="10"/>
      <c r="N161" s="10"/>
      <c r="O161" s="10"/>
      <c r="P161" s="10"/>
      <c r="Q161" s="10"/>
    </row>
    <row r="162" spans="1:17" x14ac:dyDescent="0.2">
      <c r="A162" s="91"/>
      <c r="B162" s="10"/>
      <c r="C162" s="10"/>
      <c r="D162" s="10"/>
      <c r="E162" s="10"/>
      <c r="F162" s="10"/>
      <c r="G162" s="10"/>
      <c r="H162" s="10"/>
      <c r="I162" s="10"/>
      <c r="J162" s="10"/>
      <c r="K162" s="10"/>
      <c r="L162" s="10"/>
      <c r="M162" s="10"/>
      <c r="N162" s="10"/>
      <c r="O162" s="10"/>
      <c r="P162" s="10"/>
      <c r="Q162" s="10"/>
    </row>
    <row r="163" spans="1:17" x14ac:dyDescent="0.2">
      <c r="A163" s="91"/>
      <c r="B163" s="10"/>
      <c r="C163" s="10"/>
      <c r="D163" s="10"/>
      <c r="E163" s="10"/>
      <c r="F163" s="10"/>
      <c r="G163" s="10"/>
      <c r="H163" s="10"/>
      <c r="I163" s="10"/>
      <c r="J163" s="10"/>
      <c r="K163" s="10"/>
      <c r="L163" s="10"/>
      <c r="M163" s="10"/>
      <c r="N163" s="10"/>
      <c r="O163" s="10"/>
      <c r="P163" s="10"/>
      <c r="Q163" s="10"/>
    </row>
    <row r="164" spans="1:17" x14ac:dyDescent="0.2">
      <c r="A164" s="91"/>
      <c r="B164" s="10"/>
      <c r="C164" s="10"/>
      <c r="D164" s="10"/>
      <c r="E164" s="10"/>
      <c r="F164" s="10"/>
      <c r="G164" s="10"/>
      <c r="H164" s="10"/>
      <c r="I164" s="10"/>
      <c r="J164" s="10"/>
      <c r="K164" s="10"/>
      <c r="L164" s="10"/>
      <c r="M164" s="10"/>
      <c r="N164" s="10"/>
      <c r="O164" s="10"/>
      <c r="P164" s="10"/>
      <c r="Q164" s="10"/>
    </row>
    <row r="165" spans="1:17" x14ac:dyDescent="0.2">
      <c r="A165" s="91"/>
      <c r="B165" s="10"/>
      <c r="C165" s="10"/>
      <c r="D165" s="10"/>
      <c r="E165" s="10"/>
      <c r="F165" s="10"/>
      <c r="G165" s="10"/>
      <c r="H165" s="10"/>
      <c r="I165" s="10"/>
      <c r="J165" s="10"/>
      <c r="K165" s="10"/>
      <c r="L165" s="10"/>
      <c r="M165" s="10"/>
      <c r="N165" s="10"/>
      <c r="O165" s="10"/>
      <c r="P165" s="10"/>
      <c r="Q165" s="10"/>
    </row>
    <row r="166" spans="1:17" x14ac:dyDescent="0.2">
      <c r="A166" s="91"/>
      <c r="B166" s="10"/>
      <c r="C166" s="10"/>
      <c r="D166" s="10"/>
      <c r="E166" s="10"/>
      <c r="F166" s="10"/>
      <c r="G166" s="10"/>
      <c r="H166" s="10"/>
      <c r="I166" s="10"/>
      <c r="J166" s="10"/>
      <c r="K166" s="10"/>
      <c r="L166" s="10"/>
      <c r="M166" s="10"/>
      <c r="N166" s="10"/>
      <c r="O166" s="10"/>
      <c r="P166" s="10"/>
      <c r="Q166" s="10"/>
    </row>
    <row r="167" spans="1:17" x14ac:dyDescent="0.2">
      <c r="A167" s="91"/>
      <c r="B167" s="10"/>
      <c r="C167" s="10"/>
      <c r="D167" s="10"/>
      <c r="E167" s="10"/>
      <c r="F167" s="10"/>
      <c r="G167" s="10"/>
      <c r="H167" s="10"/>
      <c r="I167" s="10"/>
      <c r="J167" s="10"/>
      <c r="K167" s="10"/>
      <c r="L167" s="10"/>
      <c r="M167" s="10"/>
      <c r="N167" s="10"/>
      <c r="O167" s="10"/>
      <c r="P167" s="10"/>
      <c r="Q167" s="10"/>
    </row>
    <row r="168" spans="1:17" x14ac:dyDescent="0.2">
      <c r="A168" s="91"/>
      <c r="B168" s="10"/>
      <c r="C168" s="10"/>
      <c r="D168" s="10"/>
      <c r="E168" s="10"/>
      <c r="F168" s="10"/>
      <c r="G168" s="10"/>
      <c r="H168" s="10"/>
      <c r="I168" s="10"/>
      <c r="J168" s="10"/>
      <c r="K168" s="10"/>
      <c r="L168" s="10"/>
      <c r="M168" s="10"/>
      <c r="N168" s="10"/>
      <c r="O168" s="10"/>
      <c r="P168" s="10"/>
      <c r="Q168" s="10"/>
    </row>
    <row r="169" spans="1:17" x14ac:dyDescent="0.2">
      <c r="A169" s="91"/>
      <c r="B169" s="10"/>
      <c r="C169" s="10"/>
      <c r="D169" s="10"/>
      <c r="E169" s="10"/>
      <c r="F169" s="10"/>
      <c r="G169" s="10"/>
      <c r="H169" s="10"/>
      <c r="I169" s="10"/>
      <c r="J169" s="10"/>
      <c r="K169" s="10"/>
      <c r="L169" s="10"/>
      <c r="M169" s="10"/>
      <c r="N169" s="10"/>
      <c r="O169" s="10"/>
      <c r="P169" s="10"/>
      <c r="Q169" s="10"/>
    </row>
    <row r="170" spans="1:17" x14ac:dyDescent="0.2">
      <c r="A170" s="91"/>
      <c r="B170" s="10"/>
      <c r="C170" s="10"/>
      <c r="D170" s="10"/>
      <c r="E170" s="10"/>
      <c r="F170" s="10"/>
      <c r="G170" s="10"/>
      <c r="H170" s="10"/>
      <c r="I170" s="10"/>
      <c r="J170" s="10"/>
      <c r="K170" s="10"/>
      <c r="L170" s="10"/>
      <c r="M170" s="10"/>
      <c r="N170" s="10"/>
      <c r="O170" s="10"/>
      <c r="P170" s="10"/>
      <c r="Q170" s="10"/>
    </row>
    <row r="171" spans="1:17" x14ac:dyDescent="0.2">
      <c r="A171" s="91"/>
      <c r="B171" s="10"/>
      <c r="C171" s="10"/>
      <c r="D171" s="10"/>
      <c r="E171" s="10"/>
      <c r="F171" s="10"/>
      <c r="G171" s="10"/>
      <c r="H171" s="10"/>
      <c r="I171" s="10"/>
      <c r="J171" s="10"/>
      <c r="K171" s="10"/>
      <c r="L171" s="10"/>
      <c r="M171" s="10"/>
      <c r="N171" s="10"/>
      <c r="O171" s="10"/>
      <c r="P171" s="10"/>
      <c r="Q171" s="10"/>
    </row>
    <row r="172" spans="1:17" x14ac:dyDescent="0.2">
      <c r="A172" s="91"/>
      <c r="B172" s="10"/>
      <c r="C172" s="10"/>
      <c r="D172" s="10"/>
      <c r="E172" s="10"/>
      <c r="F172" s="10"/>
      <c r="G172" s="10"/>
      <c r="H172" s="10"/>
      <c r="I172" s="10"/>
      <c r="J172" s="10"/>
      <c r="K172" s="10"/>
      <c r="L172" s="10"/>
      <c r="M172" s="10"/>
      <c r="N172" s="10"/>
      <c r="O172" s="10"/>
      <c r="P172" s="10"/>
      <c r="Q172" s="10"/>
    </row>
    <row r="173" spans="1:17" x14ac:dyDescent="0.2">
      <c r="A173" s="91"/>
      <c r="B173" s="10"/>
      <c r="C173" s="10"/>
      <c r="D173" s="10"/>
      <c r="E173" s="10"/>
      <c r="F173" s="10"/>
      <c r="G173" s="10"/>
      <c r="H173" s="10"/>
      <c r="I173" s="10"/>
      <c r="J173" s="10"/>
      <c r="K173" s="10"/>
      <c r="L173" s="10"/>
      <c r="M173" s="10"/>
      <c r="N173" s="10"/>
      <c r="O173" s="10"/>
      <c r="P173" s="10"/>
      <c r="Q173" s="10"/>
    </row>
    <row r="174" spans="1:17" x14ac:dyDescent="0.2">
      <c r="A174" s="91"/>
      <c r="B174" s="10"/>
      <c r="C174" s="10"/>
      <c r="D174" s="10"/>
      <c r="E174" s="10"/>
      <c r="F174" s="10"/>
      <c r="G174" s="10"/>
      <c r="H174" s="10"/>
      <c r="I174" s="10"/>
      <c r="J174" s="10"/>
      <c r="K174" s="10"/>
      <c r="L174" s="10"/>
      <c r="M174" s="10"/>
      <c r="N174" s="10"/>
      <c r="O174" s="10"/>
      <c r="P174" s="10"/>
      <c r="Q174" s="10"/>
    </row>
    <row r="175" spans="1:17" x14ac:dyDescent="0.2">
      <c r="A175" s="91"/>
      <c r="B175" s="10"/>
      <c r="C175" s="10"/>
      <c r="D175" s="10"/>
      <c r="E175" s="10"/>
      <c r="F175" s="10"/>
      <c r="G175" s="10"/>
      <c r="H175" s="10"/>
      <c r="I175" s="10"/>
      <c r="J175" s="10"/>
      <c r="K175" s="10"/>
      <c r="L175" s="10"/>
      <c r="M175" s="10"/>
      <c r="N175" s="10"/>
      <c r="O175" s="10"/>
      <c r="P175" s="10"/>
      <c r="Q175" s="10"/>
    </row>
    <row r="176" spans="1:17" x14ac:dyDescent="0.2">
      <c r="A176" s="91"/>
      <c r="B176" s="10"/>
      <c r="C176" s="10"/>
      <c r="D176" s="10"/>
      <c r="E176" s="10"/>
      <c r="F176" s="10"/>
      <c r="G176" s="10"/>
      <c r="H176" s="10"/>
      <c r="I176" s="10"/>
      <c r="J176" s="10"/>
      <c r="K176" s="10"/>
      <c r="L176" s="10"/>
      <c r="M176" s="10"/>
      <c r="N176" s="10"/>
      <c r="O176" s="10"/>
      <c r="P176" s="10"/>
      <c r="Q176" s="10"/>
    </row>
    <row r="177" spans="1:17" x14ac:dyDescent="0.2">
      <c r="A177" s="91"/>
      <c r="B177" s="10"/>
      <c r="C177" s="10"/>
      <c r="D177" s="10"/>
      <c r="E177" s="10"/>
      <c r="F177" s="10"/>
      <c r="G177" s="10"/>
      <c r="H177" s="10"/>
      <c r="I177" s="10"/>
      <c r="J177" s="10"/>
      <c r="K177" s="10"/>
      <c r="L177" s="10"/>
      <c r="M177" s="10"/>
      <c r="N177" s="10"/>
      <c r="O177" s="10"/>
      <c r="P177" s="10"/>
      <c r="Q177" s="10"/>
    </row>
    <row r="178" spans="1:17" x14ac:dyDescent="0.2">
      <c r="A178" s="91"/>
      <c r="B178" s="10"/>
      <c r="C178" s="10"/>
      <c r="D178" s="10"/>
      <c r="E178" s="10"/>
      <c r="F178" s="10"/>
      <c r="G178" s="10"/>
      <c r="H178" s="10"/>
      <c r="I178" s="10"/>
      <c r="J178" s="10"/>
      <c r="K178" s="10"/>
      <c r="L178" s="10"/>
      <c r="M178" s="10"/>
      <c r="N178" s="10"/>
      <c r="O178" s="10"/>
      <c r="P178" s="10"/>
      <c r="Q178" s="10"/>
    </row>
    <row r="179" spans="1:17" x14ac:dyDescent="0.2">
      <c r="A179" s="91"/>
      <c r="B179" s="10"/>
      <c r="C179" s="10"/>
      <c r="D179" s="10"/>
      <c r="E179" s="10"/>
      <c r="F179" s="10"/>
      <c r="G179" s="10"/>
      <c r="H179" s="10"/>
      <c r="I179" s="10"/>
      <c r="J179" s="10"/>
      <c r="K179" s="10"/>
      <c r="L179" s="10"/>
      <c r="M179" s="10"/>
      <c r="N179" s="10"/>
      <c r="O179" s="10"/>
      <c r="P179" s="10"/>
      <c r="Q179" s="10"/>
    </row>
    <row r="180" spans="1:17" x14ac:dyDescent="0.2">
      <c r="A180" s="91"/>
      <c r="B180" s="10"/>
      <c r="C180" s="10"/>
      <c r="D180" s="10"/>
      <c r="E180" s="10"/>
      <c r="F180" s="10"/>
      <c r="G180" s="10"/>
      <c r="H180" s="10"/>
      <c r="I180" s="10"/>
      <c r="J180" s="10"/>
      <c r="K180" s="10"/>
      <c r="L180" s="10"/>
      <c r="M180" s="10"/>
      <c r="N180" s="10"/>
      <c r="O180" s="10"/>
      <c r="P180" s="10"/>
      <c r="Q180" s="10"/>
    </row>
    <row r="181" spans="1:17" x14ac:dyDescent="0.2">
      <c r="A181" s="91"/>
      <c r="B181" s="10"/>
      <c r="C181" s="10"/>
      <c r="D181" s="10"/>
      <c r="E181" s="10"/>
      <c r="F181" s="10"/>
      <c r="G181" s="10"/>
      <c r="H181" s="10"/>
      <c r="I181" s="10"/>
      <c r="J181" s="10"/>
      <c r="K181" s="10"/>
      <c r="L181" s="10"/>
      <c r="M181" s="10"/>
      <c r="N181" s="10"/>
      <c r="O181" s="10"/>
      <c r="P181" s="10"/>
      <c r="Q181" s="10"/>
    </row>
    <row r="182" spans="1:17" x14ac:dyDescent="0.2">
      <c r="A182" s="91"/>
      <c r="B182" s="10"/>
      <c r="C182" s="10"/>
      <c r="D182" s="10"/>
      <c r="E182" s="10"/>
      <c r="F182" s="10"/>
      <c r="G182" s="10"/>
      <c r="H182" s="10"/>
      <c r="I182" s="10"/>
      <c r="J182" s="10"/>
      <c r="K182" s="10"/>
      <c r="L182" s="10"/>
      <c r="M182" s="10"/>
      <c r="N182" s="10"/>
      <c r="O182" s="10"/>
      <c r="P182" s="10"/>
      <c r="Q182" s="10"/>
    </row>
    <row r="183" spans="1:17" x14ac:dyDescent="0.2">
      <c r="A183" s="91"/>
      <c r="B183" s="10"/>
      <c r="C183" s="10"/>
      <c r="D183" s="10"/>
      <c r="E183" s="10"/>
      <c r="F183" s="10"/>
      <c r="G183" s="10"/>
      <c r="H183" s="10"/>
      <c r="I183" s="10"/>
      <c r="J183" s="10"/>
      <c r="K183" s="10"/>
      <c r="L183" s="10"/>
      <c r="M183" s="10"/>
      <c r="N183" s="10"/>
      <c r="O183" s="10"/>
      <c r="P183" s="10"/>
      <c r="Q183" s="10"/>
    </row>
    <row r="184" spans="1:17" x14ac:dyDescent="0.2">
      <c r="A184" s="91"/>
      <c r="B184" s="10"/>
      <c r="C184" s="10"/>
      <c r="D184" s="10"/>
      <c r="E184" s="10"/>
      <c r="F184" s="10"/>
      <c r="G184" s="10"/>
      <c r="H184" s="10"/>
      <c r="I184" s="10"/>
      <c r="J184" s="10"/>
      <c r="K184" s="10"/>
      <c r="L184" s="10"/>
      <c r="M184" s="10"/>
      <c r="N184" s="10"/>
      <c r="O184" s="10"/>
      <c r="P184" s="10"/>
      <c r="Q184" s="10"/>
    </row>
    <row r="185" spans="1:17" x14ac:dyDescent="0.2">
      <c r="A185" s="91"/>
      <c r="B185" s="10"/>
      <c r="C185" s="10"/>
      <c r="D185" s="10"/>
      <c r="E185" s="10"/>
      <c r="F185" s="10"/>
      <c r="G185" s="10"/>
      <c r="H185" s="10"/>
      <c r="I185" s="10"/>
      <c r="J185" s="10"/>
      <c r="K185" s="10"/>
      <c r="L185" s="10"/>
      <c r="M185" s="10"/>
      <c r="N185" s="10"/>
      <c r="O185" s="10"/>
      <c r="P185" s="10"/>
      <c r="Q185" s="10"/>
    </row>
    <row r="186" spans="1:17" x14ac:dyDescent="0.2">
      <c r="A186" s="91"/>
      <c r="B186" s="10"/>
      <c r="C186" s="10"/>
      <c r="D186" s="10"/>
      <c r="E186" s="10"/>
      <c r="F186" s="10"/>
      <c r="G186" s="10"/>
      <c r="H186" s="10"/>
      <c r="I186" s="10"/>
      <c r="J186" s="10"/>
      <c r="K186" s="10"/>
      <c r="L186" s="10"/>
      <c r="M186" s="10"/>
      <c r="N186" s="10"/>
      <c r="O186" s="10"/>
      <c r="P186" s="10"/>
      <c r="Q186" s="10"/>
    </row>
    <row r="187" spans="1:17" x14ac:dyDescent="0.2">
      <c r="A187" s="91"/>
      <c r="B187" s="10"/>
      <c r="C187" s="10"/>
      <c r="D187" s="10"/>
      <c r="E187" s="10"/>
      <c r="F187" s="10"/>
      <c r="G187" s="10"/>
      <c r="H187" s="10"/>
      <c r="I187" s="10"/>
      <c r="J187" s="10"/>
      <c r="K187" s="10"/>
      <c r="L187" s="10"/>
      <c r="M187" s="10"/>
      <c r="N187" s="10"/>
      <c r="O187" s="10"/>
      <c r="P187" s="10"/>
      <c r="Q187" s="10"/>
    </row>
    <row r="188" spans="1:17" x14ac:dyDescent="0.2">
      <c r="A188" s="91"/>
      <c r="B188" s="10"/>
      <c r="C188" s="10"/>
      <c r="D188" s="10"/>
      <c r="E188" s="10"/>
      <c r="F188" s="10"/>
      <c r="G188" s="10"/>
      <c r="H188" s="10"/>
      <c r="I188" s="10"/>
      <c r="J188" s="10"/>
      <c r="K188" s="10"/>
      <c r="L188" s="10"/>
      <c r="M188" s="10"/>
      <c r="N188" s="10"/>
      <c r="O188" s="10"/>
      <c r="P188" s="10"/>
      <c r="Q188" s="10"/>
    </row>
    <row r="189" spans="1:17" x14ac:dyDescent="0.2">
      <c r="A189" s="91"/>
      <c r="B189" s="10"/>
      <c r="C189" s="10"/>
      <c r="D189" s="10"/>
      <c r="E189" s="10"/>
      <c r="F189" s="10"/>
      <c r="G189" s="10"/>
      <c r="H189" s="10"/>
      <c r="I189" s="10"/>
      <c r="J189" s="10"/>
      <c r="K189" s="10"/>
      <c r="L189" s="10"/>
      <c r="M189" s="10"/>
      <c r="N189" s="10"/>
      <c r="O189" s="10"/>
      <c r="P189" s="10"/>
      <c r="Q189" s="10"/>
    </row>
    <row r="190" spans="1:17" x14ac:dyDescent="0.2">
      <c r="A190" s="91"/>
      <c r="B190" s="10"/>
      <c r="C190" s="10"/>
      <c r="D190" s="10"/>
      <c r="E190" s="10"/>
      <c r="F190" s="10"/>
      <c r="G190" s="10"/>
      <c r="H190" s="10"/>
      <c r="I190" s="10"/>
      <c r="J190" s="10"/>
      <c r="K190" s="10"/>
      <c r="L190" s="10"/>
      <c r="M190" s="10"/>
      <c r="N190" s="10"/>
      <c r="O190" s="10"/>
      <c r="P190" s="10"/>
      <c r="Q190" s="10"/>
    </row>
    <row r="191" spans="1:17" x14ac:dyDescent="0.2">
      <c r="A191" s="91"/>
      <c r="B191" s="10"/>
      <c r="C191" s="10"/>
      <c r="D191" s="10"/>
      <c r="E191" s="10"/>
      <c r="F191" s="10"/>
      <c r="G191" s="10"/>
      <c r="H191" s="10"/>
      <c r="I191" s="10"/>
      <c r="J191" s="10"/>
      <c r="K191" s="10"/>
      <c r="L191" s="10"/>
      <c r="M191" s="10"/>
      <c r="N191" s="10"/>
      <c r="O191" s="10"/>
      <c r="P191" s="10"/>
      <c r="Q191" s="10"/>
    </row>
    <row r="192" spans="1:17" x14ac:dyDescent="0.2">
      <c r="A192" s="91"/>
      <c r="B192" s="10"/>
      <c r="C192" s="10"/>
      <c r="D192" s="10"/>
      <c r="E192" s="10"/>
      <c r="F192" s="10"/>
      <c r="G192" s="10"/>
      <c r="H192" s="10"/>
      <c r="I192" s="10"/>
      <c r="J192" s="10"/>
      <c r="K192" s="10"/>
      <c r="L192" s="10"/>
      <c r="M192" s="10"/>
      <c r="N192" s="10"/>
      <c r="O192" s="10"/>
      <c r="P192" s="10"/>
      <c r="Q192" s="10"/>
    </row>
    <row r="193" spans="1:17" x14ac:dyDescent="0.2">
      <c r="A193" s="91"/>
      <c r="B193" s="10"/>
      <c r="C193" s="10"/>
      <c r="D193" s="10"/>
      <c r="E193" s="10"/>
      <c r="F193" s="10"/>
      <c r="G193" s="10"/>
      <c r="H193" s="10"/>
      <c r="I193" s="10"/>
      <c r="J193" s="10"/>
      <c r="K193" s="10"/>
      <c r="L193" s="10"/>
      <c r="M193" s="10"/>
      <c r="N193" s="10"/>
      <c r="O193" s="10"/>
      <c r="P193" s="10"/>
      <c r="Q193" s="10"/>
    </row>
    <row r="194" spans="1:17" x14ac:dyDescent="0.2">
      <c r="A194" s="91"/>
      <c r="B194" s="10"/>
      <c r="C194" s="10"/>
      <c r="D194" s="10"/>
      <c r="E194" s="10"/>
      <c r="F194" s="10"/>
      <c r="G194" s="10"/>
      <c r="H194" s="10"/>
      <c r="I194" s="10"/>
      <c r="J194" s="10"/>
      <c r="K194" s="10"/>
      <c r="L194" s="10"/>
      <c r="M194" s="10"/>
      <c r="N194" s="10"/>
      <c r="O194" s="10"/>
      <c r="P194" s="10"/>
      <c r="Q194" s="10"/>
    </row>
    <row r="195" spans="1:17" x14ac:dyDescent="0.2">
      <c r="A195" s="91"/>
      <c r="B195" s="10"/>
      <c r="C195" s="10"/>
      <c r="D195" s="10"/>
      <c r="E195" s="10"/>
      <c r="F195" s="10"/>
      <c r="G195" s="10"/>
      <c r="H195" s="10"/>
      <c r="I195" s="10"/>
      <c r="J195" s="10"/>
      <c r="K195" s="10"/>
      <c r="L195" s="10"/>
      <c r="M195" s="10"/>
      <c r="N195" s="10"/>
      <c r="O195" s="10"/>
      <c r="P195" s="10"/>
      <c r="Q195" s="10"/>
    </row>
    <row r="196" spans="1:17" x14ac:dyDescent="0.2">
      <c r="A196" s="91"/>
      <c r="B196" s="10"/>
      <c r="C196" s="10"/>
      <c r="D196" s="10"/>
      <c r="E196" s="10"/>
      <c r="F196" s="10"/>
      <c r="G196" s="10"/>
      <c r="H196" s="10"/>
      <c r="I196" s="10"/>
      <c r="J196" s="10"/>
      <c r="K196" s="10"/>
      <c r="L196" s="10"/>
      <c r="M196" s="10"/>
      <c r="N196" s="10"/>
      <c r="O196" s="10"/>
      <c r="P196" s="10"/>
      <c r="Q196" s="10"/>
    </row>
    <row r="197" spans="1:17" x14ac:dyDescent="0.2">
      <c r="A197" s="91"/>
      <c r="B197" s="10"/>
      <c r="C197" s="10"/>
      <c r="D197" s="10"/>
      <c r="E197" s="10"/>
      <c r="F197" s="10"/>
      <c r="G197" s="10"/>
      <c r="H197" s="10"/>
      <c r="I197" s="10"/>
      <c r="J197" s="10"/>
      <c r="K197" s="10"/>
      <c r="L197" s="10"/>
      <c r="M197" s="10"/>
      <c r="N197" s="10"/>
      <c r="O197" s="10"/>
      <c r="P197" s="10"/>
      <c r="Q197" s="10"/>
    </row>
    <row r="198" spans="1:17" x14ac:dyDescent="0.2">
      <c r="A198" s="91"/>
      <c r="B198" s="10"/>
      <c r="C198" s="10"/>
      <c r="D198" s="10"/>
      <c r="E198" s="10"/>
      <c r="F198" s="10"/>
      <c r="G198" s="10"/>
      <c r="H198" s="10"/>
      <c r="I198" s="10"/>
      <c r="J198" s="10"/>
      <c r="K198" s="10"/>
      <c r="L198" s="10"/>
      <c r="M198" s="10"/>
      <c r="N198" s="10"/>
      <c r="O198" s="10"/>
      <c r="P198" s="10"/>
      <c r="Q198" s="10"/>
    </row>
    <row r="199" spans="1:17" x14ac:dyDescent="0.2">
      <c r="A199" s="91"/>
      <c r="B199" s="10"/>
      <c r="C199" s="10"/>
      <c r="D199" s="10"/>
      <c r="E199" s="10"/>
      <c r="F199" s="10"/>
      <c r="G199" s="10"/>
      <c r="H199" s="10"/>
      <c r="I199" s="10"/>
      <c r="J199" s="10"/>
      <c r="K199" s="10"/>
      <c r="L199" s="10"/>
      <c r="M199" s="10"/>
      <c r="N199" s="10"/>
      <c r="O199" s="10"/>
      <c r="P199" s="10"/>
      <c r="Q199" s="10"/>
    </row>
    <row r="200" spans="1:17" x14ac:dyDescent="0.2">
      <c r="A200" s="91"/>
      <c r="B200" s="10"/>
      <c r="C200" s="10"/>
      <c r="D200" s="10"/>
      <c r="E200" s="10"/>
      <c r="F200" s="10"/>
      <c r="G200" s="10"/>
      <c r="H200" s="10"/>
      <c r="I200" s="10"/>
      <c r="J200" s="10"/>
      <c r="K200" s="10"/>
      <c r="L200" s="10"/>
      <c r="M200" s="10"/>
      <c r="N200" s="10"/>
      <c r="O200" s="10"/>
      <c r="P200" s="10"/>
      <c r="Q200" s="10"/>
    </row>
    <row r="201" spans="1:17" x14ac:dyDescent="0.2">
      <c r="A201" s="91"/>
      <c r="B201" s="10"/>
      <c r="C201" s="10"/>
      <c r="D201" s="10"/>
      <c r="E201" s="10"/>
      <c r="F201" s="10"/>
      <c r="G201" s="10"/>
      <c r="H201" s="10"/>
      <c r="I201" s="10"/>
      <c r="J201" s="10"/>
      <c r="K201" s="10"/>
      <c r="L201" s="10"/>
      <c r="M201" s="10"/>
      <c r="N201" s="10"/>
      <c r="O201" s="10"/>
      <c r="P201" s="10"/>
      <c r="Q201" s="10"/>
    </row>
    <row r="202" spans="1:17" x14ac:dyDescent="0.2">
      <c r="A202" s="91"/>
      <c r="B202" s="10"/>
      <c r="C202" s="10"/>
      <c r="D202" s="10"/>
      <c r="E202" s="10"/>
      <c r="F202" s="10"/>
      <c r="G202" s="10"/>
      <c r="H202" s="10"/>
      <c r="I202" s="10"/>
      <c r="J202" s="10"/>
      <c r="K202" s="10"/>
      <c r="L202" s="10"/>
      <c r="M202" s="10"/>
      <c r="N202" s="10"/>
      <c r="O202" s="10"/>
      <c r="P202" s="10"/>
      <c r="Q202" s="10"/>
    </row>
    <row r="203" spans="1:17" x14ac:dyDescent="0.2">
      <c r="A203" s="91"/>
      <c r="B203" s="10"/>
      <c r="C203" s="10"/>
      <c r="D203" s="10"/>
      <c r="E203" s="10"/>
      <c r="F203" s="10"/>
      <c r="G203" s="10"/>
      <c r="H203" s="10"/>
      <c r="I203" s="10"/>
      <c r="J203" s="10"/>
      <c r="K203" s="10"/>
      <c r="L203" s="10"/>
      <c r="M203" s="10"/>
      <c r="N203" s="10"/>
      <c r="O203" s="10"/>
      <c r="P203" s="10"/>
      <c r="Q203" s="10"/>
    </row>
    <row r="204" spans="1:17" x14ac:dyDescent="0.2">
      <c r="A204" s="91"/>
      <c r="B204" s="10"/>
      <c r="C204" s="10"/>
      <c r="D204" s="10"/>
      <c r="E204" s="10"/>
      <c r="F204" s="10"/>
      <c r="G204" s="10"/>
      <c r="H204" s="10"/>
      <c r="I204" s="10"/>
      <c r="J204" s="10"/>
      <c r="K204" s="10"/>
      <c r="L204" s="10"/>
      <c r="M204" s="10"/>
      <c r="N204" s="10"/>
      <c r="O204" s="10"/>
      <c r="P204" s="10"/>
      <c r="Q204" s="10"/>
    </row>
    <row r="205" spans="1:17" x14ac:dyDescent="0.2">
      <c r="A205" s="91"/>
      <c r="B205" s="10"/>
      <c r="C205" s="10"/>
      <c r="D205" s="10"/>
      <c r="E205" s="10"/>
      <c r="F205" s="10"/>
      <c r="G205" s="10"/>
      <c r="H205" s="10"/>
      <c r="I205" s="10"/>
      <c r="J205" s="10"/>
      <c r="K205" s="10"/>
      <c r="L205" s="10"/>
      <c r="M205" s="10"/>
      <c r="N205" s="10"/>
      <c r="O205" s="10"/>
      <c r="P205" s="10"/>
      <c r="Q205" s="10"/>
    </row>
    <row r="206" spans="1:17" x14ac:dyDescent="0.2">
      <c r="A206" s="91"/>
      <c r="B206" s="10"/>
      <c r="C206" s="10"/>
      <c r="D206" s="10"/>
      <c r="E206" s="10"/>
      <c r="F206" s="10"/>
      <c r="G206" s="10"/>
      <c r="H206" s="10"/>
      <c r="I206" s="10"/>
      <c r="J206" s="10"/>
      <c r="K206" s="10"/>
      <c r="L206" s="10"/>
      <c r="M206" s="10"/>
      <c r="N206" s="10"/>
      <c r="O206" s="10"/>
      <c r="P206" s="10"/>
      <c r="Q206" s="10"/>
    </row>
    <row r="207" spans="1:17" x14ac:dyDescent="0.2">
      <c r="A207" s="91"/>
      <c r="B207" s="10"/>
      <c r="C207" s="10"/>
      <c r="D207" s="10"/>
      <c r="E207" s="10"/>
      <c r="F207" s="10"/>
      <c r="G207" s="10"/>
      <c r="H207" s="10"/>
      <c r="I207" s="10"/>
      <c r="J207" s="10"/>
      <c r="K207" s="10"/>
      <c r="L207" s="10"/>
      <c r="M207" s="10"/>
      <c r="N207" s="10"/>
      <c r="O207" s="10"/>
      <c r="P207" s="10"/>
      <c r="Q207" s="10"/>
    </row>
    <row r="208" spans="1:17" x14ac:dyDescent="0.2">
      <c r="A208" s="91"/>
      <c r="B208" s="10"/>
      <c r="C208" s="10"/>
      <c r="D208" s="10"/>
      <c r="E208" s="10"/>
      <c r="F208" s="10"/>
      <c r="G208" s="10"/>
      <c r="H208" s="10"/>
      <c r="I208" s="10"/>
      <c r="J208" s="10"/>
      <c r="K208" s="10"/>
      <c r="L208" s="10"/>
      <c r="M208" s="10"/>
      <c r="N208" s="10"/>
      <c r="O208" s="10"/>
      <c r="P208" s="10"/>
      <c r="Q208" s="10"/>
    </row>
    <row r="209" spans="1:17" x14ac:dyDescent="0.2">
      <c r="A209" s="91"/>
      <c r="B209" s="10"/>
      <c r="C209" s="10"/>
      <c r="D209" s="10"/>
      <c r="E209" s="10"/>
      <c r="F209" s="10"/>
      <c r="G209" s="10"/>
      <c r="H209" s="10"/>
      <c r="I209" s="10"/>
      <c r="J209" s="10"/>
      <c r="K209" s="10"/>
      <c r="L209" s="10"/>
      <c r="M209" s="10"/>
      <c r="N209" s="10"/>
      <c r="O209" s="10"/>
      <c r="P209" s="10"/>
      <c r="Q209" s="10"/>
    </row>
    <row r="210" spans="1:17" x14ac:dyDescent="0.2">
      <c r="A210" s="91"/>
      <c r="B210" s="10"/>
      <c r="C210" s="10"/>
      <c r="D210" s="10"/>
      <c r="E210" s="10"/>
      <c r="F210" s="10"/>
      <c r="G210" s="10"/>
      <c r="H210" s="10"/>
      <c r="I210" s="10"/>
      <c r="J210" s="10"/>
      <c r="K210" s="10"/>
      <c r="L210" s="10"/>
      <c r="M210" s="10"/>
      <c r="N210" s="10"/>
      <c r="O210" s="10"/>
      <c r="P210" s="10"/>
      <c r="Q210" s="10"/>
    </row>
    <row r="211" spans="1:17" x14ac:dyDescent="0.2">
      <c r="A211" s="91"/>
      <c r="B211" s="10"/>
      <c r="C211" s="10"/>
      <c r="D211" s="10"/>
      <c r="E211" s="10"/>
      <c r="F211" s="10"/>
      <c r="G211" s="10"/>
      <c r="H211" s="10"/>
      <c r="I211" s="10"/>
      <c r="J211" s="10"/>
      <c r="K211" s="10"/>
      <c r="L211" s="10"/>
      <c r="M211" s="10"/>
      <c r="N211" s="10"/>
      <c r="O211" s="10"/>
      <c r="P211" s="10"/>
      <c r="Q211" s="10"/>
    </row>
    <row r="212" spans="1:17" x14ac:dyDescent="0.2">
      <c r="A212" s="91"/>
      <c r="B212" s="10"/>
      <c r="C212" s="10"/>
      <c r="D212" s="10"/>
      <c r="E212" s="10"/>
      <c r="F212" s="10"/>
      <c r="G212" s="10"/>
      <c r="H212" s="10"/>
      <c r="I212" s="10"/>
      <c r="J212" s="10"/>
      <c r="K212" s="10"/>
      <c r="L212" s="10"/>
      <c r="M212" s="10"/>
      <c r="N212" s="10"/>
      <c r="O212" s="10"/>
      <c r="P212" s="10"/>
      <c r="Q212" s="10"/>
    </row>
    <row r="213" spans="1:17" x14ac:dyDescent="0.2">
      <c r="A213" s="91"/>
      <c r="B213" s="10"/>
      <c r="C213" s="10"/>
      <c r="D213" s="10"/>
      <c r="E213" s="10"/>
      <c r="F213" s="10"/>
      <c r="G213" s="10"/>
      <c r="H213" s="10"/>
      <c r="I213" s="10"/>
      <c r="J213" s="10"/>
      <c r="K213" s="10"/>
      <c r="L213" s="10"/>
      <c r="M213" s="10"/>
      <c r="N213" s="10"/>
      <c r="O213" s="10"/>
      <c r="P213" s="10"/>
      <c r="Q213" s="10"/>
    </row>
    <row r="214" spans="1:17" x14ac:dyDescent="0.2">
      <c r="A214" s="91"/>
      <c r="B214" s="10"/>
      <c r="C214" s="10"/>
      <c r="D214" s="10"/>
      <c r="E214" s="10"/>
      <c r="F214" s="10"/>
      <c r="G214" s="10"/>
      <c r="H214" s="10"/>
      <c r="I214" s="10"/>
      <c r="J214" s="10"/>
      <c r="K214" s="10"/>
      <c r="L214" s="10"/>
      <c r="M214" s="10"/>
      <c r="N214" s="10"/>
      <c r="O214" s="10"/>
      <c r="P214" s="10"/>
      <c r="Q214" s="10"/>
    </row>
    <row r="215" spans="1:17" x14ac:dyDescent="0.2">
      <c r="A215" s="91"/>
      <c r="B215" s="10"/>
      <c r="C215" s="10"/>
      <c r="D215" s="10"/>
      <c r="E215" s="10"/>
      <c r="F215" s="10"/>
      <c r="G215" s="10"/>
      <c r="H215" s="10"/>
      <c r="I215" s="10"/>
      <c r="J215" s="10"/>
      <c r="K215" s="10"/>
      <c r="L215" s="10"/>
      <c r="M215" s="10"/>
      <c r="N215" s="10"/>
      <c r="O215" s="10"/>
      <c r="P215" s="10"/>
      <c r="Q215" s="10"/>
    </row>
    <row r="216" spans="1:17" x14ac:dyDescent="0.2">
      <c r="A216" s="91"/>
      <c r="B216" s="10"/>
      <c r="C216" s="10"/>
      <c r="D216" s="10"/>
      <c r="E216" s="10"/>
      <c r="F216" s="10"/>
      <c r="G216" s="10"/>
      <c r="H216" s="10"/>
      <c r="I216" s="10"/>
      <c r="J216" s="10"/>
      <c r="K216" s="10"/>
      <c r="L216" s="10"/>
      <c r="M216" s="10"/>
      <c r="N216" s="10"/>
      <c r="O216" s="10"/>
      <c r="P216" s="10"/>
      <c r="Q216" s="10"/>
    </row>
    <row r="217" spans="1:17" x14ac:dyDescent="0.2">
      <c r="A217" s="91"/>
      <c r="B217" s="10"/>
      <c r="C217" s="10"/>
      <c r="D217" s="10"/>
      <c r="E217" s="10"/>
      <c r="F217" s="10"/>
      <c r="G217" s="10"/>
      <c r="H217" s="10"/>
      <c r="I217" s="10"/>
      <c r="J217" s="10"/>
      <c r="K217" s="10"/>
      <c r="L217" s="10"/>
      <c r="M217" s="10"/>
      <c r="N217" s="10"/>
      <c r="O217" s="10"/>
      <c r="P217" s="10"/>
      <c r="Q217" s="10"/>
    </row>
    <row r="218" spans="1:17" x14ac:dyDescent="0.2">
      <c r="A218" s="91"/>
      <c r="B218" s="10"/>
      <c r="C218" s="10"/>
      <c r="D218" s="10"/>
      <c r="E218" s="10"/>
      <c r="F218" s="10"/>
      <c r="G218" s="10"/>
      <c r="H218" s="10"/>
      <c r="I218" s="10"/>
      <c r="J218" s="10"/>
      <c r="K218" s="10"/>
      <c r="L218" s="10"/>
      <c r="M218" s="10"/>
      <c r="N218" s="10"/>
      <c r="O218" s="10"/>
      <c r="P218" s="10"/>
      <c r="Q218" s="10"/>
    </row>
    <row r="219" spans="1:17" x14ac:dyDescent="0.2">
      <c r="A219" s="91"/>
      <c r="B219" s="10"/>
      <c r="C219" s="10"/>
      <c r="D219" s="10"/>
      <c r="E219" s="10"/>
      <c r="F219" s="10"/>
      <c r="G219" s="10"/>
      <c r="H219" s="10"/>
      <c r="I219" s="10"/>
      <c r="J219" s="10"/>
      <c r="K219" s="10"/>
      <c r="L219" s="10"/>
      <c r="M219" s="10"/>
      <c r="N219" s="10"/>
      <c r="O219" s="10"/>
      <c r="P219" s="10"/>
      <c r="Q219" s="10"/>
    </row>
    <row r="220" spans="1:17" x14ac:dyDescent="0.2">
      <c r="A220" s="91"/>
      <c r="B220" s="10"/>
      <c r="C220" s="10"/>
      <c r="D220" s="10"/>
      <c r="E220" s="10"/>
      <c r="F220" s="10"/>
      <c r="G220" s="10"/>
      <c r="H220" s="10"/>
      <c r="I220" s="10"/>
      <c r="J220" s="10"/>
      <c r="K220" s="10"/>
      <c r="L220" s="10"/>
      <c r="M220" s="10"/>
      <c r="N220" s="10"/>
      <c r="O220" s="10"/>
      <c r="P220" s="10"/>
      <c r="Q220" s="10"/>
    </row>
    <row r="221" spans="1:17" x14ac:dyDescent="0.2">
      <c r="A221" s="91"/>
      <c r="B221" s="10"/>
      <c r="C221" s="10"/>
      <c r="D221" s="10"/>
      <c r="E221" s="10"/>
      <c r="F221" s="10"/>
      <c r="G221" s="10"/>
      <c r="H221" s="10"/>
      <c r="I221" s="10"/>
      <c r="J221" s="10"/>
      <c r="K221" s="10"/>
      <c r="L221" s="10"/>
      <c r="M221" s="10"/>
      <c r="N221" s="10"/>
      <c r="O221" s="10"/>
      <c r="P221" s="10"/>
      <c r="Q221" s="10"/>
    </row>
    <row r="222" spans="1:17" x14ac:dyDescent="0.2">
      <c r="A222" s="91"/>
      <c r="B222" s="10"/>
      <c r="C222" s="10"/>
      <c r="D222" s="10"/>
      <c r="E222" s="10"/>
      <c r="F222" s="10"/>
      <c r="G222" s="10"/>
      <c r="H222" s="10"/>
      <c r="I222" s="10"/>
      <c r="J222" s="10"/>
      <c r="K222" s="10"/>
      <c r="L222" s="10"/>
      <c r="M222" s="10"/>
      <c r="N222" s="10"/>
      <c r="O222" s="10"/>
      <c r="P222" s="10"/>
      <c r="Q222" s="10"/>
    </row>
    <row r="223" spans="1:17" x14ac:dyDescent="0.2">
      <c r="A223" s="91"/>
      <c r="B223" s="10"/>
      <c r="C223" s="10"/>
      <c r="D223" s="10"/>
      <c r="E223" s="10"/>
      <c r="F223" s="10"/>
      <c r="G223" s="10"/>
      <c r="H223" s="10"/>
      <c r="I223" s="10"/>
      <c r="J223" s="10"/>
      <c r="K223" s="10"/>
      <c r="L223" s="10"/>
      <c r="M223" s="10"/>
      <c r="N223" s="10"/>
      <c r="O223" s="10"/>
      <c r="P223" s="10"/>
      <c r="Q223" s="10"/>
    </row>
    <row r="224" spans="1:17" x14ac:dyDescent="0.2">
      <c r="A224" s="91"/>
      <c r="B224" s="10"/>
      <c r="C224" s="10"/>
      <c r="D224" s="10"/>
      <c r="E224" s="10"/>
      <c r="F224" s="10"/>
      <c r="G224" s="10"/>
      <c r="H224" s="10"/>
      <c r="I224" s="10"/>
      <c r="J224" s="10"/>
      <c r="K224" s="10"/>
      <c r="L224" s="10"/>
      <c r="M224" s="10"/>
      <c r="N224" s="10"/>
      <c r="O224" s="10"/>
      <c r="P224" s="10"/>
      <c r="Q224" s="10"/>
    </row>
    <row r="225" spans="1:17" x14ac:dyDescent="0.2">
      <c r="A225" s="91"/>
      <c r="B225" s="10"/>
      <c r="C225" s="10"/>
      <c r="D225" s="10"/>
      <c r="E225" s="10"/>
      <c r="F225" s="10"/>
      <c r="G225" s="10"/>
      <c r="H225" s="10"/>
      <c r="I225" s="10"/>
      <c r="J225" s="10"/>
      <c r="K225" s="10"/>
      <c r="L225" s="10"/>
      <c r="M225" s="10"/>
      <c r="N225" s="10"/>
      <c r="O225" s="10"/>
      <c r="P225" s="10"/>
      <c r="Q225" s="10"/>
    </row>
    <row r="226" spans="1:17" x14ac:dyDescent="0.2">
      <c r="A226" s="91"/>
      <c r="B226" s="10"/>
      <c r="C226" s="10"/>
      <c r="D226" s="10"/>
      <c r="E226" s="10"/>
      <c r="F226" s="10"/>
      <c r="G226" s="10"/>
      <c r="H226" s="10"/>
      <c r="I226" s="10"/>
      <c r="J226" s="10"/>
      <c r="K226" s="10"/>
      <c r="L226" s="10"/>
      <c r="M226" s="10"/>
      <c r="N226" s="10"/>
      <c r="O226" s="10"/>
      <c r="P226" s="10"/>
      <c r="Q226" s="10"/>
    </row>
    <row r="227" spans="1:17" x14ac:dyDescent="0.2">
      <c r="A227" s="91"/>
      <c r="B227" s="10"/>
      <c r="C227" s="10"/>
      <c r="D227" s="10"/>
      <c r="E227" s="10"/>
      <c r="F227" s="10"/>
      <c r="G227" s="10"/>
      <c r="H227" s="10"/>
      <c r="I227" s="10"/>
      <c r="J227" s="10"/>
      <c r="K227" s="10"/>
      <c r="L227" s="10"/>
      <c r="M227" s="10"/>
      <c r="N227" s="10"/>
      <c r="O227" s="10"/>
      <c r="P227" s="10"/>
      <c r="Q227" s="10"/>
    </row>
    <row r="228" spans="1:17" x14ac:dyDescent="0.2">
      <c r="A228" s="91"/>
      <c r="B228" s="10"/>
      <c r="C228" s="10"/>
      <c r="D228" s="10"/>
      <c r="E228" s="10"/>
      <c r="F228" s="10"/>
      <c r="G228" s="10"/>
      <c r="H228" s="10"/>
      <c r="I228" s="10"/>
      <c r="J228" s="10"/>
      <c r="K228" s="10"/>
      <c r="L228" s="10"/>
      <c r="M228" s="10"/>
      <c r="N228" s="10"/>
      <c r="O228" s="10"/>
      <c r="P228" s="10"/>
      <c r="Q228" s="10"/>
    </row>
    <row r="229" spans="1:17" x14ac:dyDescent="0.2">
      <c r="A229" s="91"/>
      <c r="B229" s="10"/>
      <c r="C229" s="10"/>
      <c r="D229" s="10"/>
      <c r="E229" s="10"/>
      <c r="F229" s="10"/>
      <c r="G229" s="10"/>
      <c r="H229" s="10"/>
      <c r="I229" s="10"/>
      <c r="J229" s="10"/>
      <c r="K229" s="10"/>
      <c r="L229" s="10"/>
      <c r="M229" s="10"/>
      <c r="N229" s="10"/>
      <c r="O229" s="10"/>
      <c r="P229" s="10"/>
      <c r="Q229" s="10"/>
    </row>
    <row r="230" spans="1:17" x14ac:dyDescent="0.2">
      <c r="A230" s="91"/>
      <c r="B230" s="10"/>
      <c r="C230" s="10"/>
      <c r="D230" s="10"/>
      <c r="E230" s="10"/>
      <c r="F230" s="10"/>
      <c r="G230" s="10"/>
      <c r="H230" s="10"/>
      <c r="I230" s="10"/>
      <c r="J230" s="10"/>
      <c r="K230" s="10"/>
      <c r="L230" s="10"/>
      <c r="M230" s="10"/>
      <c r="N230" s="10"/>
      <c r="O230" s="10"/>
      <c r="P230" s="10"/>
      <c r="Q230" s="10"/>
    </row>
    <row r="231" spans="1:17" x14ac:dyDescent="0.2">
      <c r="A231" s="91"/>
      <c r="B231" s="10"/>
      <c r="C231" s="10"/>
      <c r="D231" s="10"/>
      <c r="E231" s="10"/>
      <c r="F231" s="10"/>
      <c r="G231" s="10"/>
      <c r="H231" s="10"/>
      <c r="I231" s="10"/>
      <c r="J231" s="10"/>
      <c r="K231" s="10"/>
      <c r="L231" s="10"/>
      <c r="M231" s="10"/>
      <c r="N231" s="10"/>
      <c r="O231" s="10"/>
      <c r="P231" s="10"/>
      <c r="Q231" s="10"/>
    </row>
    <row r="232" spans="1:17" x14ac:dyDescent="0.2">
      <c r="A232" s="91"/>
      <c r="B232" s="10"/>
      <c r="C232" s="10"/>
      <c r="D232" s="10"/>
      <c r="E232" s="10"/>
      <c r="F232" s="10"/>
      <c r="G232" s="10"/>
      <c r="H232" s="10"/>
      <c r="I232" s="10"/>
      <c r="J232" s="10"/>
      <c r="K232" s="10"/>
      <c r="L232" s="10"/>
      <c r="M232" s="10"/>
      <c r="N232" s="10"/>
      <c r="O232" s="10"/>
      <c r="P232" s="10"/>
      <c r="Q232" s="10"/>
    </row>
    <row r="233" spans="1:17" x14ac:dyDescent="0.2">
      <c r="A233" s="91"/>
      <c r="B233" s="10"/>
      <c r="C233" s="10"/>
      <c r="D233" s="10"/>
      <c r="E233" s="10"/>
      <c r="F233" s="10"/>
      <c r="G233" s="10"/>
      <c r="H233" s="10"/>
      <c r="I233" s="10"/>
      <c r="J233" s="10"/>
      <c r="K233" s="10"/>
      <c r="L233" s="10"/>
      <c r="M233" s="10"/>
      <c r="N233" s="10"/>
      <c r="O233" s="10"/>
      <c r="P233" s="10"/>
      <c r="Q233" s="10"/>
    </row>
    <row r="234" spans="1:17" x14ac:dyDescent="0.2">
      <c r="A234" s="91"/>
      <c r="B234" s="10"/>
      <c r="C234" s="10"/>
      <c r="D234" s="10"/>
      <c r="E234" s="10"/>
      <c r="F234" s="10"/>
      <c r="G234" s="10"/>
      <c r="H234" s="10"/>
      <c r="I234" s="10"/>
      <c r="J234" s="10"/>
      <c r="K234" s="10"/>
      <c r="L234" s="10"/>
      <c r="M234" s="10"/>
      <c r="N234" s="10"/>
      <c r="O234" s="10"/>
      <c r="P234" s="10"/>
      <c r="Q234" s="10"/>
    </row>
    <row r="235" spans="1:17" x14ac:dyDescent="0.2">
      <c r="A235" s="91"/>
      <c r="B235" s="10"/>
      <c r="C235" s="10"/>
      <c r="D235" s="10"/>
      <c r="E235" s="10"/>
      <c r="F235" s="10"/>
      <c r="G235" s="10"/>
      <c r="H235" s="10"/>
      <c r="I235" s="10"/>
      <c r="J235" s="10"/>
      <c r="K235" s="10"/>
      <c r="L235" s="10"/>
      <c r="M235" s="10"/>
      <c r="N235" s="10"/>
      <c r="O235" s="10"/>
      <c r="P235" s="10"/>
      <c r="Q235" s="10"/>
    </row>
    <row r="236" spans="1:17" x14ac:dyDescent="0.2">
      <c r="A236" s="91"/>
      <c r="B236" s="10"/>
      <c r="C236" s="10"/>
      <c r="D236" s="10"/>
      <c r="E236" s="10"/>
      <c r="F236" s="10"/>
      <c r="G236" s="10"/>
      <c r="H236" s="10"/>
      <c r="I236" s="10"/>
      <c r="J236" s="10"/>
      <c r="K236" s="10"/>
      <c r="L236" s="10"/>
      <c r="M236" s="10"/>
      <c r="N236" s="10"/>
      <c r="O236" s="10"/>
      <c r="P236" s="10"/>
      <c r="Q236" s="10"/>
    </row>
    <row r="237" spans="1:17" x14ac:dyDescent="0.2">
      <c r="A237" s="91"/>
      <c r="B237" s="10"/>
      <c r="C237" s="10"/>
      <c r="D237" s="10"/>
      <c r="E237" s="10"/>
      <c r="F237" s="10"/>
      <c r="G237" s="10"/>
      <c r="H237" s="10"/>
      <c r="I237" s="10"/>
      <c r="J237" s="10"/>
      <c r="K237" s="10"/>
      <c r="L237" s="10"/>
      <c r="M237" s="10"/>
      <c r="N237" s="10"/>
      <c r="O237" s="10"/>
      <c r="P237" s="10"/>
      <c r="Q237" s="10"/>
    </row>
    <row r="238" spans="1:17" x14ac:dyDescent="0.2">
      <c r="A238" s="91"/>
      <c r="B238" s="10"/>
      <c r="C238" s="10"/>
      <c r="D238" s="10"/>
      <c r="E238" s="10"/>
      <c r="F238" s="10"/>
      <c r="G238" s="10"/>
      <c r="H238" s="10"/>
      <c r="I238" s="10"/>
      <c r="J238" s="10"/>
      <c r="K238" s="10"/>
      <c r="L238" s="10"/>
      <c r="M238" s="10"/>
      <c r="N238" s="10"/>
      <c r="O238" s="10"/>
      <c r="P238" s="10"/>
      <c r="Q238" s="10"/>
    </row>
    <row r="239" spans="1:17" x14ac:dyDescent="0.2">
      <c r="A239" s="91"/>
      <c r="B239" s="10"/>
      <c r="C239" s="10"/>
      <c r="D239" s="10"/>
      <c r="E239" s="10"/>
      <c r="F239" s="10"/>
      <c r="G239" s="10"/>
      <c r="H239" s="10"/>
      <c r="I239" s="10"/>
      <c r="J239" s="10"/>
      <c r="K239" s="10"/>
      <c r="L239" s="10"/>
      <c r="M239" s="10"/>
      <c r="N239" s="10"/>
      <c r="O239" s="10"/>
      <c r="P239" s="10"/>
      <c r="Q239" s="10"/>
    </row>
    <row r="240" spans="1:17" x14ac:dyDescent="0.2">
      <c r="A240" s="91"/>
      <c r="B240" s="10"/>
      <c r="C240" s="10"/>
      <c r="D240" s="10"/>
      <c r="E240" s="10"/>
      <c r="F240" s="10"/>
      <c r="G240" s="10"/>
      <c r="H240" s="10"/>
      <c r="I240" s="10"/>
      <c r="J240" s="10"/>
      <c r="K240" s="10"/>
      <c r="L240" s="10"/>
      <c r="M240" s="10"/>
      <c r="N240" s="10"/>
      <c r="O240" s="10"/>
      <c r="P240" s="10"/>
      <c r="Q240" s="10"/>
    </row>
    <row r="241" spans="1:17" x14ac:dyDescent="0.2">
      <c r="A241" s="91"/>
      <c r="B241" s="10"/>
      <c r="C241" s="10"/>
      <c r="D241" s="10"/>
      <c r="E241" s="10"/>
      <c r="F241" s="10"/>
      <c r="G241" s="10"/>
      <c r="H241" s="10"/>
      <c r="I241" s="10"/>
      <c r="J241" s="10"/>
      <c r="K241" s="10"/>
      <c r="L241" s="10"/>
      <c r="M241" s="10"/>
      <c r="N241" s="10"/>
      <c r="O241" s="10"/>
      <c r="P241" s="10"/>
      <c r="Q241" s="10"/>
    </row>
    <row r="242" spans="1:17" x14ac:dyDescent="0.2">
      <c r="A242" s="91"/>
      <c r="B242" s="10"/>
      <c r="C242" s="10"/>
      <c r="D242" s="10"/>
      <c r="E242" s="10"/>
      <c r="F242" s="10"/>
      <c r="G242" s="10"/>
      <c r="H242" s="10"/>
      <c r="I242" s="10"/>
      <c r="J242" s="10"/>
      <c r="K242" s="10"/>
      <c r="L242" s="10"/>
      <c r="M242" s="10"/>
      <c r="N242" s="10"/>
      <c r="O242" s="10"/>
      <c r="P242" s="10"/>
      <c r="Q242" s="10"/>
    </row>
    <row r="243" spans="1:17" x14ac:dyDescent="0.2">
      <c r="A243" s="91"/>
      <c r="B243" s="10"/>
      <c r="C243" s="10"/>
      <c r="D243" s="10"/>
      <c r="E243" s="10"/>
      <c r="F243" s="10"/>
      <c r="G243" s="10"/>
      <c r="H243" s="10"/>
      <c r="I243" s="10"/>
      <c r="J243" s="10"/>
      <c r="K243" s="10"/>
      <c r="L243" s="10"/>
      <c r="M243" s="10"/>
      <c r="N243" s="10"/>
      <c r="O243" s="10"/>
      <c r="P243" s="10"/>
      <c r="Q243" s="10"/>
    </row>
    <row r="244" spans="1:17" x14ac:dyDescent="0.2">
      <c r="A244" s="91"/>
      <c r="B244" s="10"/>
      <c r="C244" s="10"/>
      <c r="D244" s="10"/>
      <c r="E244" s="10"/>
      <c r="F244" s="10"/>
      <c r="G244" s="10"/>
      <c r="H244" s="10"/>
      <c r="I244" s="10"/>
      <c r="J244" s="10"/>
      <c r="K244" s="10"/>
      <c r="L244" s="10"/>
      <c r="M244" s="10"/>
      <c r="N244" s="10"/>
      <c r="O244" s="10"/>
      <c r="P244" s="10"/>
      <c r="Q244" s="10"/>
    </row>
    <row r="245" spans="1:17" x14ac:dyDescent="0.2">
      <c r="A245" s="91"/>
      <c r="B245" s="10"/>
      <c r="C245" s="10"/>
      <c r="D245" s="10"/>
      <c r="E245" s="10"/>
      <c r="F245" s="10"/>
      <c r="G245" s="10"/>
      <c r="H245" s="10"/>
      <c r="I245" s="10"/>
      <c r="J245" s="10"/>
      <c r="K245" s="10"/>
      <c r="L245" s="10"/>
      <c r="M245" s="10"/>
      <c r="N245" s="10"/>
      <c r="O245" s="10"/>
      <c r="P245" s="10"/>
      <c r="Q245" s="10"/>
    </row>
    <row r="246" spans="1:17" x14ac:dyDescent="0.2">
      <c r="A246" s="91"/>
      <c r="B246" s="10"/>
      <c r="C246" s="10"/>
      <c r="D246" s="10"/>
      <c r="E246" s="10"/>
      <c r="F246" s="10"/>
      <c r="G246" s="10"/>
      <c r="H246" s="10"/>
      <c r="I246" s="10"/>
      <c r="J246" s="10"/>
      <c r="K246" s="10"/>
      <c r="L246" s="10"/>
      <c r="M246" s="10"/>
      <c r="N246" s="10"/>
      <c r="O246" s="10"/>
      <c r="P246" s="10"/>
      <c r="Q246" s="10"/>
    </row>
    <row r="247" spans="1:17" x14ac:dyDescent="0.2">
      <c r="A247" s="91"/>
      <c r="B247" s="10"/>
      <c r="C247" s="10"/>
      <c r="D247" s="10"/>
      <c r="E247" s="10"/>
      <c r="F247" s="10"/>
      <c r="G247" s="10"/>
      <c r="H247" s="10"/>
      <c r="I247" s="10"/>
      <c r="J247" s="10"/>
      <c r="K247" s="10"/>
      <c r="L247" s="10"/>
      <c r="M247" s="10"/>
      <c r="N247" s="10"/>
      <c r="O247" s="10"/>
      <c r="P247" s="10"/>
      <c r="Q247" s="10"/>
    </row>
    <row r="248" spans="1:17" x14ac:dyDescent="0.2">
      <c r="A248" s="91"/>
      <c r="B248" s="10"/>
      <c r="C248" s="10"/>
      <c r="D248" s="10"/>
      <c r="E248" s="10"/>
      <c r="F248" s="10"/>
      <c r="G248" s="10"/>
      <c r="H248" s="10"/>
      <c r="I248" s="10"/>
      <c r="J248" s="10"/>
      <c r="K248" s="10"/>
      <c r="L248" s="10"/>
      <c r="M248" s="10"/>
      <c r="N248" s="10"/>
      <c r="O248" s="10"/>
      <c r="P248" s="10"/>
      <c r="Q248" s="10"/>
    </row>
    <row r="249" spans="1:17" x14ac:dyDescent="0.2">
      <c r="A249" s="91"/>
      <c r="B249" s="10"/>
      <c r="C249" s="10"/>
      <c r="D249" s="10"/>
      <c r="E249" s="10"/>
      <c r="F249" s="10"/>
      <c r="G249" s="10"/>
      <c r="H249" s="10"/>
      <c r="I249" s="10"/>
      <c r="J249" s="10"/>
      <c r="K249" s="10"/>
      <c r="L249" s="10"/>
      <c r="M249" s="10"/>
      <c r="N249" s="10"/>
      <c r="O249" s="10"/>
      <c r="P249" s="10"/>
      <c r="Q249" s="10"/>
    </row>
    <row r="250" spans="1:17" x14ac:dyDescent="0.2">
      <c r="A250" s="91"/>
      <c r="B250" s="10"/>
      <c r="C250" s="10"/>
      <c r="D250" s="10"/>
      <c r="E250" s="10"/>
      <c r="F250" s="10"/>
      <c r="G250" s="10"/>
      <c r="H250" s="10"/>
      <c r="I250" s="10"/>
      <c r="J250" s="10"/>
      <c r="K250" s="10"/>
      <c r="L250" s="10"/>
      <c r="M250" s="10"/>
      <c r="N250" s="10"/>
      <c r="O250" s="10"/>
      <c r="P250" s="10"/>
      <c r="Q250" s="10"/>
    </row>
    <row r="251" spans="1:17" x14ac:dyDescent="0.2">
      <c r="A251" s="91"/>
      <c r="B251" s="10"/>
      <c r="C251" s="10"/>
      <c r="D251" s="10"/>
      <c r="E251" s="10"/>
      <c r="F251" s="10"/>
      <c r="G251" s="10"/>
      <c r="H251" s="10"/>
      <c r="I251" s="10"/>
      <c r="J251" s="10"/>
      <c r="K251" s="10"/>
      <c r="L251" s="10"/>
      <c r="M251" s="10"/>
      <c r="N251" s="10"/>
      <c r="O251" s="10"/>
      <c r="P251" s="10"/>
      <c r="Q251" s="10"/>
    </row>
    <row r="252" spans="1:17" x14ac:dyDescent="0.2">
      <c r="A252" s="91"/>
      <c r="B252" s="10"/>
      <c r="C252" s="10"/>
      <c r="D252" s="10"/>
      <c r="E252" s="10"/>
      <c r="F252" s="10"/>
      <c r="G252" s="10"/>
      <c r="H252" s="10"/>
      <c r="I252" s="10"/>
      <c r="J252" s="10"/>
      <c r="K252" s="10"/>
      <c r="L252" s="10"/>
      <c r="M252" s="10"/>
      <c r="N252" s="10"/>
      <c r="O252" s="10"/>
      <c r="P252" s="10"/>
      <c r="Q252" s="10"/>
    </row>
    <row r="253" spans="1:17" x14ac:dyDescent="0.2">
      <c r="A253" s="91"/>
      <c r="B253" s="10"/>
      <c r="C253" s="10"/>
      <c r="D253" s="10"/>
      <c r="E253" s="10"/>
      <c r="F253" s="10"/>
      <c r="G253" s="10"/>
      <c r="H253" s="10"/>
      <c r="I253" s="10"/>
      <c r="J253" s="10"/>
      <c r="K253" s="10"/>
      <c r="L253" s="10"/>
      <c r="M253" s="10"/>
      <c r="N253" s="10"/>
      <c r="O253" s="10"/>
      <c r="P253" s="10"/>
      <c r="Q253" s="10"/>
    </row>
    <row r="254" spans="1:17" x14ac:dyDescent="0.2">
      <c r="A254" s="91"/>
      <c r="B254" s="10"/>
      <c r="C254" s="10"/>
      <c r="D254" s="10"/>
      <c r="E254" s="10"/>
      <c r="F254" s="10"/>
      <c r="G254" s="10"/>
      <c r="H254" s="10"/>
      <c r="I254" s="10"/>
      <c r="J254" s="10"/>
      <c r="K254" s="10"/>
      <c r="L254" s="10"/>
      <c r="M254" s="10"/>
      <c r="N254" s="10"/>
      <c r="O254" s="10"/>
      <c r="P254" s="10"/>
      <c r="Q254" s="10"/>
    </row>
    <row r="255" spans="1:17" x14ac:dyDescent="0.2">
      <c r="A255" s="91"/>
      <c r="B255" s="10"/>
      <c r="C255" s="10"/>
      <c r="D255" s="10"/>
      <c r="E255" s="10"/>
      <c r="F255" s="10"/>
      <c r="G255" s="10"/>
      <c r="H255" s="10"/>
      <c r="I255" s="10"/>
      <c r="J255" s="10"/>
      <c r="K255" s="10"/>
      <c r="L255" s="10"/>
      <c r="M255" s="10"/>
      <c r="N255" s="10"/>
      <c r="O255" s="10"/>
      <c r="P255" s="10"/>
      <c r="Q255" s="10"/>
    </row>
    <row r="256" spans="1:17" x14ac:dyDescent="0.2">
      <c r="A256" s="91"/>
      <c r="B256" s="10"/>
      <c r="C256" s="10"/>
      <c r="D256" s="10"/>
      <c r="E256" s="10"/>
      <c r="F256" s="10"/>
      <c r="G256" s="10"/>
      <c r="H256" s="10"/>
      <c r="I256" s="10"/>
      <c r="J256" s="10"/>
      <c r="K256" s="10"/>
      <c r="L256" s="10"/>
      <c r="M256" s="10"/>
      <c r="N256" s="10"/>
      <c r="O256" s="10"/>
      <c r="P256" s="10"/>
      <c r="Q256" s="10"/>
    </row>
    <row r="257" spans="1:17" x14ac:dyDescent="0.2">
      <c r="A257" s="91"/>
      <c r="B257" s="10"/>
      <c r="C257" s="10"/>
      <c r="D257" s="10"/>
      <c r="E257" s="10"/>
      <c r="F257" s="10"/>
      <c r="G257" s="10"/>
      <c r="H257" s="10"/>
      <c r="I257" s="10"/>
      <c r="J257" s="10"/>
      <c r="K257" s="10"/>
      <c r="L257" s="10"/>
      <c r="M257" s="10"/>
      <c r="N257" s="10"/>
      <c r="O257" s="10"/>
      <c r="P257" s="10"/>
      <c r="Q257" s="10"/>
    </row>
    <row r="258" spans="1:17" x14ac:dyDescent="0.2">
      <c r="A258" s="91"/>
      <c r="B258" s="10"/>
      <c r="C258" s="10"/>
      <c r="D258" s="10"/>
      <c r="E258" s="10"/>
      <c r="F258" s="10"/>
      <c r="G258" s="10"/>
      <c r="H258" s="10"/>
      <c r="I258" s="10"/>
      <c r="J258" s="10"/>
      <c r="K258" s="10"/>
      <c r="L258" s="10"/>
      <c r="M258" s="10"/>
      <c r="N258" s="10"/>
      <c r="O258" s="10"/>
      <c r="P258" s="10"/>
      <c r="Q258" s="10"/>
    </row>
    <row r="259" spans="1:17" x14ac:dyDescent="0.2">
      <c r="A259" s="91"/>
      <c r="B259" s="10"/>
      <c r="C259" s="10"/>
      <c r="D259" s="10"/>
      <c r="E259" s="10"/>
      <c r="F259" s="10"/>
      <c r="G259" s="10"/>
      <c r="H259" s="10"/>
      <c r="I259" s="10"/>
      <c r="J259" s="10"/>
      <c r="K259" s="10"/>
      <c r="L259" s="10"/>
      <c r="M259" s="10"/>
      <c r="N259" s="10"/>
      <c r="O259" s="10"/>
      <c r="P259" s="10"/>
      <c r="Q259" s="10"/>
    </row>
    <row r="260" spans="1:17" x14ac:dyDescent="0.2">
      <c r="A260" s="91"/>
      <c r="B260" s="10"/>
      <c r="C260" s="10"/>
      <c r="D260" s="10"/>
      <c r="E260" s="10"/>
      <c r="F260" s="10"/>
      <c r="G260" s="10"/>
      <c r="H260" s="10"/>
      <c r="I260" s="10"/>
      <c r="J260" s="10"/>
      <c r="K260" s="10"/>
      <c r="L260" s="10"/>
      <c r="M260" s="10"/>
      <c r="N260" s="10"/>
      <c r="O260" s="10"/>
      <c r="P260" s="10"/>
      <c r="Q260" s="10"/>
    </row>
    <row r="261" spans="1:17" x14ac:dyDescent="0.2">
      <c r="A261" s="91"/>
      <c r="B261" s="10"/>
      <c r="C261" s="10"/>
      <c r="D261" s="10"/>
      <c r="E261" s="10"/>
      <c r="F261" s="10"/>
      <c r="G261" s="10"/>
      <c r="H261" s="10"/>
      <c r="I261" s="10"/>
      <c r="J261" s="10"/>
      <c r="K261" s="10"/>
      <c r="L261" s="10"/>
      <c r="M261" s="10"/>
      <c r="N261" s="10"/>
      <c r="O261" s="10"/>
      <c r="P261" s="10"/>
      <c r="Q261" s="10"/>
    </row>
    <row r="262" spans="1:17" x14ac:dyDescent="0.2">
      <c r="A262" s="91"/>
      <c r="B262" s="10"/>
      <c r="C262" s="10"/>
      <c r="D262" s="10"/>
      <c r="E262" s="10"/>
      <c r="F262" s="10"/>
      <c r="G262" s="10"/>
      <c r="H262" s="10"/>
      <c r="I262" s="10"/>
      <c r="J262" s="10"/>
      <c r="K262" s="10"/>
      <c r="L262" s="10"/>
      <c r="M262" s="10"/>
      <c r="N262" s="10"/>
      <c r="O262" s="10"/>
      <c r="P262" s="10"/>
      <c r="Q262" s="10"/>
    </row>
    <row r="263" spans="1:17" x14ac:dyDescent="0.2">
      <c r="A263" s="91"/>
      <c r="B263" s="10"/>
      <c r="C263" s="10"/>
      <c r="D263" s="10"/>
      <c r="E263" s="10"/>
      <c r="F263" s="10"/>
      <c r="G263" s="10"/>
      <c r="H263" s="10"/>
      <c r="I263" s="10"/>
      <c r="J263" s="10"/>
      <c r="K263" s="10"/>
      <c r="L263" s="10"/>
      <c r="M263" s="10"/>
      <c r="N263" s="10"/>
      <c r="O263" s="10"/>
      <c r="P263" s="10"/>
      <c r="Q263" s="10"/>
    </row>
    <row r="264" spans="1:17" x14ac:dyDescent="0.2">
      <c r="A264" s="91"/>
      <c r="B264" s="10"/>
      <c r="C264" s="10"/>
      <c r="D264" s="10"/>
      <c r="E264" s="10"/>
      <c r="F264" s="10"/>
      <c r="G264" s="10"/>
      <c r="H264" s="10"/>
      <c r="I264" s="10"/>
      <c r="J264" s="10"/>
      <c r="K264" s="10"/>
      <c r="L264" s="10"/>
      <c r="M264" s="10"/>
      <c r="N264" s="10"/>
      <c r="O264" s="10"/>
      <c r="P264" s="10"/>
      <c r="Q264" s="10"/>
    </row>
    <row r="265" spans="1:17" x14ac:dyDescent="0.2">
      <c r="A265" s="91"/>
      <c r="B265" s="10"/>
      <c r="C265" s="10"/>
      <c r="D265" s="10"/>
      <c r="E265" s="10"/>
      <c r="F265" s="10"/>
      <c r="G265" s="10"/>
      <c r="H265" s="10"/>
      <c r="I265" s="10"/>
      <c r="J265" s="10"/>
      <c r="K265" s="10"/>
      <c r="L265" s="10"/>
      <c r="M265" s="10"/>
      <c r="N265" s="10"/>
      <c r="O265" s="10"/>
      <c r="P265" s="10"/>
      <c r="Q265" s="10"/>
    </row>
    <row r="266" spans="1:17" x14ac:dyDescent="0.2">
      <c r="A266" s="91"/>
      <c r="B266" s="10"/>
      <c r="C266" s="10"/>
      <c r="D266" s="10"/>
      <c r="E266" s="10"/>
      <c r="F266" s="10"/>
      <c r="G266" s="10"/>
      <c r="H266" s="10"/>
      <c r="I266" s="10"/>
      <c r="J266" s="10"/>
      <c r="K266" s="10"/>
      <c r="L266" s="10"/>
      <c r="M266" s="10"/>
      <c r="N266" s="10"/>
      <c r="O266" s="10"/>
      <c r="P266" s="10"/>
      <c r="Q266" s="10"/>
    </row>
    <row r="267" spans="1:17" x14ac:dyDescent="0.2">
      <c r="A267" s="91"/>
      <c r="B267" s="10"/>
      <c r="C267" s="10"/>
      <c r="D267" s="10"/>
      <c r="E267" s="10"/>
      <c r="F267" s="10"/>
      <c r="G267" s="10"/>
      <c r="H267" s="10"/>
      <c r="I267" s="10"/>
      <c r="J267" s="10"/>
      <c r="K267" s="10"/>
      <c r="L267" s="10"/>
      <c r="M267" s="10"/>
      <c r="N267" s="10"/>
      <c r="O267" s="10"/>
      <c r="P267" s="10"/>
      <c r="Q267" s="10"/>
    </row>
    <row r="268" spans="1:17" x14ac:dyDescent="0.2">
      <c r="A268" s="91"/>
      <c r="B268" s="10"/>
      <c r="C268" s="10"/>
      <c r="D268" s="10"/>
      <c r="E268" s="10"/>
      <c r="F268" s="10"/>
      <c r="G268" s="10"/>
      <c r="H268" s="10"/>
      <c r="I268" s="10"/>
      <c r="J268" s="10"/>
      <c r="K268" s="10"/>
      <c r="L268" s="10"/>
      <c r="M268" s="10"/>
      <c r="N268" s="10"/>
      <c r="O268" s="10"/>
      <c r="P268" s="10"/>
      <c r="Q268" s="10"/>
    </row>
    <row r="269" spans="1:17" x14ac:dyDescent="0.2">
      <c r="A269" s="91"/>
      <c r="B269" s="10"/>
      <c r="C269" s="10"/>
      <c r="D269" s="10"/>
      <c r="E269" s="10"/>
      <c r="F269" s="10"/>
      <c r="G269" s="10"/>
      <c r="H269" s="10"/>
      <c r="I269" s="10"/>
      <c r="J269" s="10"/>
      <c r="K269" s="10"/>
      <c r="L269" s="10"/>
      <c r="M269" s="10"/>
      <c r="N269" s="10"/>
      <c r="O269" s="10"/>
      <c r="P269" s="10"/>
      <c r="Q269" s="10"/>
    </row>
    <row r="270" spans="1:17" x14ac:dyDescent="0.2">
      <c r="A270" s="91"/>
      <c r="B270" s="10"/>
      <c r="C270" s="10"/>
      <c r="D270" s="10"/>
      <c r="E270" s="10"/>
      <c r="F270" s="10"/>
      <c r="G270" s="10"/>
      <c r="H270" s="10"/>
      <c r="I270" s="10"/>
      <c r="J270" s="10"/>
      <c r="K270" s="10"/>
      <c r="L270" s="10"/>
      <c r="M270" s="10"/>
      <c r="N270" s="10"/>
      <c r="O270" s="10"/>
      <c r="P270" s="10"/>
      <c r="Q270" s="10"/>
    </row>
    <row r="271" spans="1:17" x14ac:dyDescent="0.2">
      <c r="A271" s="91"/>
      <c r="B271" s="10"/>
      <c r="C271" s="10"/>
      <c r="D271" s="10"/>
      <c r="E271" s="10"/>
      <c r="F271" s="10"/>
      <c r="G271" s="10"/>
      <c r="H271" s="10"/>
      <c r="I271" s="10"/>
      <c r="J271" s="10"/>
      <c r="K271" s="10"/>
      <c r="L271" s="10"/>
      <c r="M271" s="10"/>
      <c r="N271" s="10"/>
      <c r="O271" s="10"/>
      <c r="P271" s="10"/>
      <c r="Q271" s="10"/>
    </row>
    <row r="272" spans="1:17" x14ac:dyDescent="0.2">
      <c r="A272" s="91"/>
      <c r="B272" s="10"/>
      <c r="C272" s="10"/>
      <c r="D272" s="10"/>
      <c r="E272" s="10"/>
      <c r="F272" s="10"/>
      <c r="G272" s="10"/>
      <c r="H272" s="10"/>
      <c r="I272" s="10"/>
      <c r="J272" s="10"/>
      <c r="K272" s="10"/>
      <c r="L272" s="10"/>
      <c r="M272" s="10"/>
      <c r="N272" s="10"/>
      <c r="O272" s="10"/>
      <c r="P272" s="10"/>
      <c r="Q272" s="10"/>
    </row>
    <row r="273" spans="1:17" x14ac:dyDescent="0.2">
      <c r="A273" s="91"/>
      <c r="B273" s="10"/>
      <c r="C273" s="10"/>
      <c r="D273" s="10"/>
      <c r="E273" s="10"/>
      <c r="F273" s="10"/>
      <c r="G273" s="10"/>
      <c r="H273" s="10"/>
      <c r="I273" s="10"/>
      <c r="J273" s="10"/>
      <c r="K273" s="10"/>
      <c r="L273" s="10"/>
      <c r="M273" s="10"/>
      <c r="N273" s="10"/>
      <c r="O273" s="10"/>
      <c r="P273" s="10"/>
      <c r="Q273" s="10"/>
    </row>
    <row r="274" spans="1:17" x14ac:dyDescent="0.2">
      <c r="A274" s="91"/>
      <c r="B274" s="10"/>
      <c r="C274" s="10"/>
      <c r="D274" s="10"/>
      <c r="E274" s="10"/>
      <c r="F274" s="10"/>
      <c r="G274" s="10"/>
      <c r="H274" s="10"/>
      <c r="I274" s="10"/>
      <c r="J274" s="10"/>
      <c r="K274" s="10"/>
      <c r="L274" s="10"/>
      <c r="M274" s="10"/>
      <c r="N274" s="10"/>
      <c r="O274" s="10"/>
      <c r="P274" s="10"/>
      <c r="Q274" s="10"/>
    </row>
    <row r="275" spans="1:17" x14ac:dyDescent="0.2">
      <c r="A275" s="91"/>
      <c r="B275" s="10"/>
      <c r="C275" s="10"/>
      <c r="D275" s="10"/>
      <c r="E275" s="10"/>
      <c r="F275" s="10"/>
      <c r="G275" s="10"/>
      <c r="H275" s="10"/>
      <c r="I275" s="10"/>
      <c r="J275" s="10"/>
      <c r="K275" s="10"/>
      <c r="L275" s="10"/>
      <c r="M275" s="10"/>
      <c r="N275" s="10"/>
      <c r="O275" s="10"/>
      <c r="P275" s="10"/>
      <c r="Q275" s="10"/>
    </row>
    <row r="276" spans="1:17" x14ac:dyDescent="0.2">
      <c r="A276" s="91"/>
      <c r="B276" s="10"/>
      <c r="C276" s="10"/>
      <c r="D276" s="10"/>
      <c r="E276" s="10"/>
      <c r="F276" s="10"/>
      <c r="G276" s="10"/>
      <c r="H276" s="10"/>
      <c r="I276" s="10"/>
      <c r="J276" s="10"/>
      <c r="K276" s="10"/>
      <c r="L276" s="10"/>
      <c r="M276" s="10"/>
      <c r="N276" s="10"/>
      <c r="O276" s="10"/>
      <c r="P276" s="10"/>
      <c r="Q276" s="10"/>
    </row>
    <row r="277" spans="1:17" x14ac:dyDescent="0.2">
      <c r="A277" s="91"/>
      <c r="B277" s="10"/>
      <c r="C277" s="10"/>
      <c r="D277" s="10"/>
      <c r="E277" s="10"/>
      <c r="F277" s="10"/>
      <c r="G277" s="10"/>
      <c r="H277" s="10"/>
      <c r="I277" s="10"/>
      <c r="J277" s="10"/>
      <c r="K277" s="10"/>
      <c r="L277" s="10"/>
      <c r="M277" s="10"/>
      <c r="N277" s="10"/>
      <c r="O277" s="10"/>
      <c r="P277" s="10"/>
      <c r="Q277" s="10"/>
    </row>
    <row r="278" spans="1:17" x14ac:dyDescent="0.2">
      <c r="A278" s="91"/>
      <c r="B278" s="10"/>
      <c r="C278" s="10"/>
      <c r="D278" s="10"/>
      <c r="E278" s="10"/>
      <c r="F278" s="10"/>
      <c r="G278" s="10"/>
      <c r="H278" s="10"/>
      <c r="I278" s="10"/>
      <c r="J278" s="10"/>
      <c r="K278" s="10"/>
      <c r="L278" s="10"/>
      <c r="M278" s="10"/>
      <c r="N278" s="10"/>
      <c r="O278" s="10"/>
      <c r="P278" s="10"/>
      <c r="Q278" s="10"/>
    </row>
    <row r="279" spans="1:17" x14ac:dyDescent="0.2">
      <c r="A279" s="91"/>
      <c r="B279" s="10"/>
      <c r="C279" s="10"/>
      <c r="D279" s="10"/>
      <c r="E279" s="10"/>
      <c r="F279" s="10"/>
      <c r="G279" s="10"/>
      <c r="H279" s="10"/>
      <c r="I279" s="10"/>
      <c r="J279" s="10"/>
      <c r="K279" s="10"/>
      <c r="L279" s="10"/>
      <c r="M279" s="10"/>
      <c r="N279" s="10"/>
      <c r="O279" s="10"/>
      <c r="P279" s="10"/>
      <c r="Q279" s="10"/>
    </row>
    <row r="280" spans="1:17" x14ac:dyDescent="0.2">
      <c r="A280" s="91"/>
      <c r="B280" s="9"/>
      <c r="C280" s="9"/>
      <c r="D280" s="9"/>
      <c r="E280" s="9"/>
      <c r="F280" s="9"/>
      <c r="G280" s="9"/>
      <c r="H280" s="9"/>
      <c r="I280" s="9"/>
      <c r="J280" s="9"/>
      <c r="K280" s="9"/>
      <c r="L280" s="9"/>
      <c r="M280" s="9"/>
      <c r="N280" s="9"/>
      <c r="O280" s="9"/>
      <c r="P280" s="9"/>
      <c r="Q280" s="9"/>
    </row>
    <row r="281" spans="1:17" x14ac:dyDescent="0.2">
      <c r="A281" s="91"/>
      <c r="B281" s="9"/>
      <c r="C281" s="9"/>
      <c r="D281" s="9"/>
      <c r="E281" s="9"/>
      <c r="F281" s="9"/>
      <c r="G281" s="9"/>
      <c r="H281" s="9"/>
      <c r="I281" s="9"/>
      <c r="J281" s="9"/>
      <c r="K281" s="9"/>
      <c r="L281" s="9"/>
      <c r="M281" s="9"/>
      <c r="N281" s="9"/>
      <c r="O281" s="9"/>
      <c r="P281" s="9"/>
      <c r="Q281" s="9"/>
    </row>
  </sheetData>
  <customSheetViews>
    <customSheetView guid="{A7CAF2C5-39F9-42DB-8D54-87F1C45428C1}" scale="90" showPageBreaks="1" printArea="1" topLeftCell="A12">
      <pane xSplit="1" topLeftCell="B1" activePane="topRight" state="frozen"/>
      <selection pane="topRight" activeCell="E42" sqref="E42"/>
      <pageMargins left="0.17" right="0.17" top="0.75" bottom="0.75" header="0.3" footer="0.3"/>
      <pageSetup paperSize="5" scale="65" orientation="landscape" r:id="rId1"/>
    </customSheetView>
    <customSheetView guid="{D5D9EAF4-7BA9-49E3-BE1A-B3C48A27549A}" scale="90" showPageBreaks="1" printArea="1" topLeftCell="A16">
      <pane xSplit="1" topLeftCell="B1" activePane="topRight" state="frozen"/>
      <selection pane="topRight" activeCell="AG19" sqref="AG19:AG22"/>
      <pageMargins left="0.17" right="0.17" top="0.75" bottom="0.75" header="0.3" footer="0.3"/>
      <pageSetup paperSize="5" scale="65" orientation="landscape" r:id="rId2"/>
    </customSheetView>
    <customSheetView guid="{E6060216-00C8-46FF-98E3-81B4F8C2F5D4}" scale="90" topLeftCell="A19">
      <pane xSplit="1" topLeftCell="B1" activePane="topRight" state="frozen"/>
      <selection pane="topRight" activeCell="W43" sqref="W43"/>
      <pageMargins left="0.17" right="0.17" top="0.75" bottom="0.75" header="0.3" footer="0.3"/>
      <pageSetup paperSize="5" scale="65" orientation="landscape" r:id="rId3"/>
    </customSheetView>
    <customSheetView guid="{DFD43025-E9E3-4843-AC2B-F650B990DBED}" scale="90" topLeftCell="A19">
      <pane xSplit="1" topLeftCell="B1" activePane="topRight" state="frozen"/>
      <selection pane="topRight" activeCell="W43" sqref="W43"/>
      <pageMargins left="0.17" right="0.17" top="0.75" bottom="0.75" header="0.3" footer="0.3"/>
      <pageSetup paperSize="5" scale="65" orientation="landscape" r:id="rId4"/>
    </customSheetView>
    <customSheetView guid="{7E99A118-CF9C-4DA4-93C3-66837DF09715}" scale="90" printArea="1">
      <pane xSplit="1" topLeftCell="R1" activePane="topRight" state="frozen"/>
      <selection pane="topRight" activeCell="AB21" sqref="AB21"/>
      <pageMargins left="0.17" right="0.17" top="0.75" bottom="0.75" header="0.3" footer="0.3"/>
      <pageSetup paperSize="5" scale="65" orientation="landscape" r:id="rId5"/>
    </customSheetView>
    <customSheetView guid="{F84C4122-9287-413C-B343-7D23815E91BD}" scale="90" printArea="1" topLeftCell="A19">
      <pane xSplit="1" topLeftCell="B1" activePane="topRight" state="frozen"/>
      <selection pane="topRight" activeCell="W43" sqref="W43"/>
      <pageMargins left="0.17" right="0.17" top="0.75" bottom="0.75" header="0.3" footer="0.3"/>
      <pageSetup paperSize="5" scale="65" orientation="landscape" r:id="rId6"/>
    </customSheetView>
    <customSheetView guid="{7D0DA75E-CE30-4207-8E0D-B057D58B8072}" showPageBreaks="1" printArea="1">
      <pane xSplit="1" ySplit="6" topLeftCell="B7" activePane="bottomRight" state="frozen"/>
      <selection pane="bottomRight" activeCell="A39" sqref="A39:S39"/>
      <pageMargins left="0.7" right="0.7" top="0.75" bottom="0.75" header="0.3" footer="0.3"/>
      <pageSetup paperSize="9" scale="65" orientation="landscape" r:id="rId7"/>
    </customSheetView>
    <customSheetView guid="{CF5A155D-0946-463C-A625-7E288FCAB939}" showPageBreaks="1" printArea="1">
      <pane xSplit="1" ySplit="6" topLeftCell="B7" activePane="bottomRight" state="frozen"/>
      <selection pane="bottomRight" activeCell="J45" sqref="J45"/>
      <pageMargins left="0.7" right="0.7" top="0.75" bottom="0.75" header="0.3" footer="0.3"/>
      <pageSetup paperSize="9" scale="65" orientation="landscape" r:id="rId8"/>
    </customSheetView>
  </customSheetViews>
  <mergeCells count="13">
    <mergeCell ref="A1:AH1"/>
    <mergeCell ref="A2:AH2"/>
    <mergeCell ref="A3:AH3"/>
    <mergeCell ref="A35:S35"/>
    <mergeCell ref="Z5:AH5"/>
    <mergeCell ref="A5:A6"/>
    <mergeCell ref="B5:D5"/>
    <mergeCell ref="E5:K5"/>
    <mergeCell ref="L5:N5"/>
    <mergeCell ref="O5:Q5"/>
    <mergeCell ref="R5:R6"/>
    <mergeCell ref="S5:Y5"/>
    <mergeCell ref="A34:S34"/>
  </mergeCells>
  <pageMargins left="0.7" right="0.7" top="0.75" bottom="0.75" header="0.3" footer="0.3"/>
  <pageSetup paperSize="9" scale="65" orientation="landscape"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9"/>
  <sheetViews>
    <sheetView zoomScale="120" zoomScaleNormal="120" workbookViewId="0">
      <pane xSplit="1" ySplit="3" topLeftCell="B13" activePane="bottomRight" state="frozen"/>
      <selection pane="topRight" activeCell="B1" sqref="B1"/>
      <selection pane="bottomLeft" activeCell="A7" sqref="A7"/>
      <selection pane="bottomRight" activeCell="B5" sqref="A5:XFD5"/>
    </sheetView>
  </sheetViews>
  <sheetFormatPr defaultColWidth="9.140625" defaultRowHeight="12.75" x14ac:dyDescent="0.2"/>
  <cols>
    <col min="1" max="1" width="11" style="27" customWidth="1"/>
    <col min="2" max="2" width="63.7109375" style="2" customWidth="1"/>
    <col min="3" max="3" width="7.85546875" style="2" customWidth="1"/>
    <col min="4" max="4" width="8.42578125" style="2" customWidth="1"/>
    <col min="5" max="5" width="8.85546875" style="2" customWidth="1"/>
    <col min="6" max="6" width="9.5703125" style="2" customWidth="1"/>
    <col min="7" max="7" width="7.7109375" style="2" customWidth="1"/>
    <col min="8" max="8" width="8.7109375" style="2" customWidth="1"/>
    <col min="9" max="9" width="12.5703125" style="2" customWidth="1"/>
    <col min="10" max="10" width="8.42578125" style="2" customWidth="1"/>
    <col min="11" max="11" width="12.140625" style="2" customWidth="1"/>
    <col min="12" max="12" width="9.140625" style="2" customWidth="1"/>
    <col min="13" max="13" width="10.85546875" style="2" customWidth="1"/>
    <col min="14" max="14" width="13.42578125" style="2" customWidth="1"/>
    <col min="15" max="15" width="11.140625" style="2" customWidth="1"/>
    <col min="16" max="16" width="10" style="2" customWidth="1"/>
    <col min="17" max="17" width="11.42578125" style="2" customWidth="1"/>
    <col min="18" max="18" width="9.140625" style="2"/>
    <col min="19" max="19" width="10" style="2" bestFit="1" customWidth="1"/>
    <col min="20" max="20" width="9.7109375" style="2" customWidth="1"/>
    <col min="21" max="21" width="9.5703125" style="2" customWidth="1"/>
    <col min="22" max="22" width="11.140625" style="2" customWidth="1"/>
    <col min="23" max="23" width="10.5703125" style="2" customWidth="1"/>
    <col min="24" max="24" width="11.140625" style="2" customWidth="1"/>
    <col min="25" max="25" width="9.42578125" style="2" customWidth="1"/>
    <col min="26" max="26" width="9" style="2" customWidth="1"/>
    <col min="27" max="27" width="10.42578125" style="2" customWidth="1"/>
    <col min="28" max="28" width="13" style="2" customWidth="1"/>
    <col min="29" max="29" width="6.28515625" style="2" customWidth="1"/>
    <col min="30" max="30" width="9.85546875" style="2" customWidth="1"/>
    <col min="31" max="32" width="9" style="2" customWidth="1"/>
    <col min="33" max="33" width="9.42578125" style="2" customWidth="1"/>
    <col min="34" max="34" width="11.7109375" style="2" customWidth="1"/>
    <col min="35" max="35" width="24.7109375" style="2" customWidth="1"/>
    <col min="36" max="36" width="18.42578125" style="2" customWidth="1"/>
    <col min="37" max="16384" width="9.140625" style="2"/>
  </cols>
  <sheetData>
    <row r="1" spans="1:34" x14ac:dyDescent="0.2">
      <c r="A1" s="277" t="s">
        <v>174</v>
      </c>
      <c r="B1" s="277"/>
      <c r="C1" s="277"/>
      <c r="D1" s="277"/>
      <c r="E1" s="277"/>
      <c r="F1" s="277"/>
      <c r="G1" s="277"/>
      <c r="H1" s="277"/>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row>
    <row r="2" spans="1:34" ht="15.75" x14ac:dyDescent="0.2">
      <c r="A2" s="277" t="s">
        <v>242</v>
      </c>
      <c r="B2" s="277"/>
      <c r="C2" s="277"/>
      <c r="D2" s="277"/>
      <c r="E2" s="277"/>
      <c r="F2" s="277"/>
      <c r="G2" s="277"/>
      <c r="H2" s="277"/>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row>
    <row r="3" spans="1:34" x14ac:dyDescent="0.2">
      <c r="A3" s="293" t="s">
        <v>69</v>
      </c>
      <c r="B3" s="293"/>
      <c r="C3" s="293"/>
      <c r="D3" s="293"/>
      <c r="E3" s="293"/>
      <c r="F3" s="293"/>
      <c r="G3" s="293"/>
      <c r="H3" s="293"/>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row>
    <row r="4" spans="1:34" ht="12.75" customHeight="1" x14ac:dyDescent="0.2">
      <c r="A4" s="300" t="s">
        <v>230</v>
      </c>
      <c r="B4" s="301"/>
      <c r="C4" s="215">
        <v>2011</v>
      </c>
      <c r="D4" s="215">
        <v>2012</v>
      </c>
      <c r="E4" s="215">
        <v>2013</v>
      </c>
      <c r="F4" s="215">
        <v>2014</v>
      </c>
      <c r="G4" s="214">
        <v>2015</v>
      </c>
      <c r="H4" s="214" t="s">
        <v>241</v>
      </c>
    </row>
    <row r="5" spans="1:34" x14ac:dyDescent="0.2">
      <c r="A5" s="294" t="s">
        <v>175</v>
      </c>
      <c r="B5" s="206" t="s">
        <v>176</v>
      </c>
      <c r="C5" s="204">
        <v>18626.80272722197</v>
      </c>
      <c r="D5" s="204">
        <v>18448.446500450926</v>
      </c>
      <c r="E5" s="204">
        <v>19433.119424338562</v>
      </c>
      <c r="F5" s="204">
        <v>16927.36981174739</v>
      </c>
      <c r="G5" s="213">
        <v>13036.436575317239</v>
      </c>
      <c r="H5" s="213">
        <v>10022.576694910596</v>
      </c>
    </row>
    <row r="6" spans="1:34" x14ac:dyDescent="0.2">
      <c r="A6" s="295"/>
      <c r="B6" s="207" t="s">
        <v>177</v>
      </c>
      <c r="C6" s="201">
        <v>18203.739867506974</v>
      </c>
      <c r="D6" s="201">
        <v>17719.863299462861</v>
      </c>
      <c r="E6" s="201">
        <v>18875.790817464353</v>
      </c>
      <c r="F6" s="201">
        <v>16423.838830174376</v>
      </c>
      <c r="G6" s="211">
        <v>12323.000164801639</v>
      </c>
      <c r="H6" s="211">
        <v>9271.5801624703126</v>
      </c>
    </row>
    <row r="7" spans="1:34" ht="15.75" x14ac:dyDescent="0.2">
      <c r="A7" s="295"/>
      <c r="B7" s="207" t="s">
        <v>243</v>
      </c>
      <c r="C7" s="201">
        <v>17041.293264147134</v>
      </c>
      <c r="D7" s="201">
        <v>16324.652655699201</v>
      </c>
      <c r="E7" s="201">
        <v>17593.051724657991</v>
      </c>
      <c r="F7" s="201">
        <v>14964.510327954278</v>
      </c>
      <c r="G7" s="211">
        <v>11130.531337114029</v>
      </c>
      <c r="H7" s="211">
        <v>8244.6609672044688</v>
      </c>
    </row>
    <row r="8" spans="1:34" x14ac:dyDescent="0.2">
      <c r="A8" s="295"/>
      <c r="B8" s="207" t="s">
        <v>178</v>
      </c>
      <c r="C8" s="201">
        <v>1162.4466033598396</v>
      </c>
      <c r="D8" s="201">
        <v>1395.2106437636601</v>
      </c>
      <c r="E8" s="201">
        <v>1282.7390928063617</v>
      </c>
      <c r="F8" s="201">
        <v>1459.3285022200962</v>
      </c>
      <c r="G8" s="211">
        <v>1192.468827687607</v>
      </c>
      <c r="H8" s="211">
        <v>1026.9191952658452</v>
      </c>
    </row>
    <row r="9" spans="1:34" x14ac:dyDescent="0.2">
      <c r="A9" s="295"/>
      <c r="B9" s="207" t="s">
        <v>179</v>
      </c>
      <c r="C9" s="201">
        <v>247.47884789358434</v>
      </c>
      <c r="D9" s="201">
        <v>556.40664389465553</v>
      </c>
      <c r="E9" s="201">
        <v>386.5261685554259</v>
      </c>
      <c r="F9" s="201">
        <v>344.28841514250854</v>
      </c>
      <c r="G9" s="211">
        <v>537.77641991575854</v>
      </c>
      <c r="H9" s="211">
        <v>543.0136305805031</v>
      </c>
    </row>
    <row r="10" spans="1:34" x14ac:dyDescent="0.2">
      <c r="A10" s="295"/>
      <c r="B10" s="207" t="s">
        <v>180</v>
      </c>
      <c r="C10" s="201">
        <v>0</v>
      </c>
      <c r="D10" s="201">
        <v>0</v>
      </c>
      <c r="E10" s="201">
        <v>0.66800000000000004</v>
      </c>
      <c r="F10" s="201">
        <v>8.6419999999999995</v>
      </c>
      <c r="G10" s="211">
        <v>2.6630000000000003</v>
      </c>
      <c r="H10" s="211">
        <v>0.71399999999999997</v>
      </c>
    </row>
    <row r="11" spans="1:34" x14ac:dyDescent="0.2">
      <c r="A11" s="295"/>
      <c r="B11" s="207" t="s">
        <v>181</v>
      </c>
      <c r="C11" s="201">
        <v>247.47884789358434</v>
      </c>
      <c r="D11" s="201">
        <v>556.40664389465553</v>
      </c>
      <c r="E11" s="201">
        <v>385.85816855542589</v>
      </c>
      <c r="F11" s="201">
        <v>335.64641514250854</v>
      </c>
      <c r="G11" s="211">
        <v>535.11341991575853</v>
      </c>
      <c r="H11" s="211">
        <v>542.29963058050305</v>
      </c>
    </row>
    <row r="12" spans="1:34" x14ac:dyDescent="0.2">
      <c r="A12" s="295"/>
      <c r="B12" s="207" t="s">
        <v>182</v>
      </c>
      <c r="C12" s="201">
        <v>175.58401182140986</v>
      </c>
      <c r="D12" s="201">
        <v>172.17655709341298</v>
      </c>
      <c r="E12" s="201">
        <v>170.80243831878258</v>
      </c>
      <c r="F12" s="201">
        <v>159.2425664305062</v>
      </c>
      <c r="G12" s="211">
        <v>175.65999059984119</v>
      </c>
      <c r="H12" s="211">
        <v>207.98290185977876</v>
      </c>
    </row>
    <row r="13" spans="1:34" x14ac:dyDescent="0.2">
      <c r="A13" s="295"/>
      <c r="B13" s="207" t="s">
        <v>183</v>
      </c>
      <c r="C13" s="201">
        <v>12.854149793352699</v>
      </c>
      <c r="D13" s="201">
        <v>29.394327430617945</v>
      </c>
      <c r="E13" s="201">
        <v>17.666549516888161</v>
      </c>
      <c r="F13" s="201">
        <v>19.627695006497056</v>
      </c>
      <c r="G13" s="211">
        <v>19.023394447910416</v>
      </c>
      <c r="H13" s="211">
        <v>60.628968432883639</v>
      </c>
    </row>
    <row r="14" spans="1:34" x14ac:dyDescent="0.2">
      <c r="A14" s="295"/>
      <c r="B14" s="207" t="s">
        <v>184</v>
      </c>
      <c r="C14" s="201">
        <v>162.72986202805717</v>
      </c>
      <c r="D14" s="201">
        <v>142.78222966279503</v>
      </c>
      <c r="E14" s="201">
        <v>153.13588880189442</v>
      </c>
      <c r="F14" s="201">
        <v>139.61487142400915</v>
      </c>
      <c r="G14" s="211">
        <v>156.63659615193075</v>
      </c>
      <c r="H14" s="211">
        <v>147.35393342689514</v>
      </c>
    </row>
    <row r="15" spans="1:34" x14ac:dyDescent="0.2">
      <c r="A15" s="296"/>
      <c r="B15" s="208" t="s">
        <v>185</v>
      </c>
      <c r="C15" s="205">
        <v>7.1726727609260008E-2</v>
      </c>
      <c r="D15" s="205">
        <v>0.16454034288431313</v>
      </c>
      <c r="E15" s="205">
        <v>1.0906572233596334</v>
      </c>
      <c r="F15" s="205">
        <v>0.30223541390048153</v>
      </c>
      <c r="G15" s="212">
        <v>1.2535651206360501</v>
      </c>
      <c r="H15" s="212">
        <v>3.0429641449488876</v>
      </c>
    </row>
    <row r="16" spans="1:34" x14ac:dyDescent="0.2">
      <c r="A16" s="294" t="s">
        <v>186</v>
      </c>
      <c r="B16" s="206" t="s">
        <v>187</v>
      </c>
      <c r="C16" s="204">
        <v>14333.155050818605</v>
      </c>
      <c r="D16" s="204">
        <v>15066.584454678106</v>
      </c>
      <c r="E16" s="204">
        <v>14022.197736463355</v>
      </c>
      <c r="F16" s="204">
        <v>12920.971198555111</v>
      </c>
      <c r="G16" s="213">
        <v>12096.689360367027</v>
      </c>
      <c r="H16" s="213">
        <v>12576.324251960772</v>
      </c>
    </row>
    <row r="17" spans="1:17" x14ac:dyDescent="0.2">
      <c r="A17" s="295"/>
      <c r="B17" s="207" t="s">
        <v>177</v>
      </c>
      <c r="C17" s="201">
        <v>11060.539517455902</v>
      </c>
      <c r="D17" s="201">
        <v>12138.047582598901</v>
      </c>
      <c r="E17" s="201">
        <v>11926.778347679166</v>
      </c>
      <c r="F17" s="201">
        <v>10671.792858940556</v>
      </c>
      <c r="G17" s="211">
        <v>10913.679041798943</v>
      </c>
      <c r="H17" s="211">
        <v>11622.643950086502</v>
      </c>
    </row>
    <row r="18" spans="1:17" ht="15.75" x14ac:dyDescent="0.2">
      <c r="A18" s="295"/>
      <c r="B18" s="207" t="s">
        <v>243</v>
      </c>
      <c r="C18" s="201">
        <v>9161.7751613081746</v>
      </c>
      <c r="D18" s="201">
        <v>9884.5466663242751</v>
      </c>
      <c r="E18" s="201">
        <v>9996.2158839174135</v>
      </c>
      <c r="F18" s="201">
        <v>8558.1808264434021</v>
      </c>
      <c r="G18" s="211">
        <v>8601.5036664688596</v>
      </c>
      <c r="H18" s="211">
        <v>9373.3207488022435</v>
      </c>
    </row>
    <row r="19" spans="1:17" x14ac:dyDescent="0.2">
      <c r="A19" s="295"/>
      <c r="B19" s="207" t="s">
        <v>178</v>
      </c>
      <c r="C19" s="201">
        <v>1898.7643561477273</v>
      </c>
      <c r="D19" s="201">
        <v>2253.5009162746273</v>
      </c>
      <c r="E19" s="201">
        <v>1930.5624637617536</v>
      </c>
      <c r="F19" s="201">
        <v>2113.6120324971553</v>
      </c>
      <c r="G19" s="211">
        <v>2312.1753753300836</v>
      </c>
      <c r="H19" s="211">
        <v>2249.3232012842573</v>
      </c>
    </row>
    <row r="20" spans="1:17" x14ac:dyDescent="0.2">
      <c r="A20" s="295"/>
      <c r="B20" s="207" t="s">
        <v>179</v>
      </c>
      <c r="C20" s="201">
        <v>3120.0599747624483</v>
      </c>
      <c r="D20" s="201">
        <v>2795.0090934648101</v>
      </c>
      <c r="E20" s="201">
        <v>1952.720457658671</v>
      </c>
      <c r="F20" s="201">
        <v>2072.5419554630671</v>
      </c>
      <c r="G20" s="211">
        <v>969.22524026586211</v>
      </c>
      <c r="H20" s="211">
        <v>802.08912607010882</v>
      </c>
    </row>
    <row r="21" spans="1:17" x14ac:dyDescent="0.2">
      <c r="A21" s="295"/>
      <c r="B21" s="207" t="s">
        <v>180</v>
      </c>
      <c r="C21" s="201">
        <v>62.495889908896707</v>
      </c>
      <c r="D21" s="201">
        <v>108.57856613643592</v>
      </c>
      <c r="E21" s="201">
        <v>81.173263419501055</v>
      </c>
      <c r="F21" s="201">
        <v>97.112527250412185</v>
      </c>
      <c r="G21" s="211">
        <v>104.40456079623762</v>
      </c>
      <c r="H21" s="211">
        <v>240.99902992758734</v>
      </c>
    </row>
    <row r="22" spans="1:17" x14ac:dyDescent="0.2">
      <c r="A22" s="295"/>
      <c r="B22" s="207" t="s">
        <v>181</v>
      </c>
      <c r="C22" s="201">
        <v>3057.5640848535518</v>
      </c>
      <c r="D22" s="201">
        <v>2686.4305273283744</v>
      </c>
      <c r="E22" s="201">
        <v>1871.5471942391698</v>
      </c>
      <c r="F22" s="201">
        <v>1975.4294282126548</v>
      </c>
      <c r="G22" s="211">
        <v>864.82067946962434</v>
      </c>
      <c r="H22" s="211">
        <v>561.09009614252147</v>
      </c>
    </row>
    <row r="23" spans="1:17" x14ac:dyDescent="0.2">
      <c r="A23" s="295"/>
      <c r="B23" s="207" t="s">
        <v>182</v>
      </c>
      <c r="C23" s="201">
        <v>152.55555860025555</v>
      </c>
      <c r="D23" s="201">
        <v>133.52777861439435</v>
      </c>
      <c r="E23" s="201">
        <v>142.69893112551867</v>
      </c>
      <c r="F23" s="201">
        <v>176.63638415148665</v>
      </c>
      <c r="G23" s="211">
        <v>213.78507830221932</v>
      </c>
      <c r="H23" s="211">
        <v>151.59117580416353</v>
      </c>
    </row>
    <row r="24" spans="1:17" x14ac:dyDescent="0.2">
      <c r="A24" s="295"/>
      <c r="B24" s="207" t="s">
        <v>183</v>
      </c>
      <c r="C24" s="201">
        <v>9.5186722046047905</v>
      </c>
      <c r="D24" s="201">
        <v>9.6876577448074563</v>
      </c>
      <c r="E24" s="201">
        <v>2.172120152162575</v>
      </c>
      <c r="F24" s="201">
        <v>10.952435443714428</v>
      </c>
      <c r="G24" s="211">
        <v>13.949884390459143</v>
      </c>
      <c r="H24" s="211">
        <v>8.0756140854029521</v>
      </c>
    </row>
    <row r="25" spans="1:17" x14ac:dyDescent="0.2">
      <c r="A25" s="295"/>
      <c r="B25" s="207" t="s">
        <v>184</v>
      </c>
      <c r="C25" s="201">
        <v>143.03688639565075</v>
      </c>
      <c r="D25" s="201">
        <v>123.84012086958688</v>
      </c>
      <c r="E25" s="201">
        <v>140.52681097335611</v>
      </c>
      <c r="F25" s="201">
        <v>165.68394870777223</v>
      </c>
      <c r="G25" s="211">
        <v>199.83519391176017</v>
      </c>
      <c r="H25" s="211">
        <v>143.51556171876058</v>
      </c>
    </row>
    <row r="26" spans="1:17" x14ac:dyDescent="0.2">
      <c r="A26" s="296"/>
      <c r="B26" s="208" t="s">
        <v>185</v>
      </c>
      <c r="C26" s="205">
        <v>9.3786313276842412E-4</v>
      </c>
      <c r="D26" s="205">
        <v>0.79782013848285305</v>
      </c>
      <c r="E26" s="205">
        <v>0.13518750131660406</v>
      </c>
      <c r="F26" s="205">
        <v>1.7016305171394488E-2</v>
      </c>
      <c r="G26" s="212">
        <v>0.76524464635779532</v>
      </c>
      <c r="H26" s="212">
        <v>0.27469511382986733</v>
      </c>
    </row>
    <row r="27" spans="1:17" x14ac:dyDescent="0.2">
      <c r="A27" s="297" t="s">
        <v>188</v>
      </c>
      <c r="B27" s="206" t="s">
        <v>189</v>
      </c>
      <c r="C27" s="204">
        <v>4293.647676403365</v>
      </c>
      <c r="D27" s="204">
        <v>3381.8620457728193</v>
      </c>
      <c r="E27" s="204">
        <v>5410.9216878752068</v>
      </c>
      <c r="F27" s="204">
        <v>4006.3986131922793</v>
      </c>
      <c r="G27" s="213">
        <v>939.74721495021095</v>
      </c>
      <c r="H27" s="213">
        <v>-2553.7475570501779</v>
      </c>
      <c r="J27" s="26"/>
      <c r="K27" s="26"/>
      <c r="L27" s="26"/>
      <c r="M27" s="26"/>
      <c r="N27" s="26"/>
      <c r="O27" s="26"/>
    </row>
    <row r="28" spans="1:17" x14ac:dyDescent="0.2">
      <c r="A28" s="298"/>
      <c r="B28" s="207" t="s">
        <v>177</v>
      </c>
      <c r="C28" s="201">
        <v>7143.2003500510727</v>
      </c>
      <c r="D28" s="201">
        <v>5581.8157168639591</v>
      </c>
      <c r="E28" s="201">
        <v>6949.0124697851861</v>
      </c>
      <c r="F28" s="201">
        <v>5752.0459712338197</v>
      </c>
      <c r="G28" s="211">
        <v>1409.3211230026932</v>
      </c>
      <c r="H28" s="211">
        <v>-2351.0637876161868</v>
      </c>
      <c r="J28" s="26"/>
      <c r="K28" s="26"/>
      <c r="L28" s="26"/>
      <c r="M28" s="26"/>
      <c r="N28" s="26"/>
      <c r="O28" s="26"/>
    </row>
    <row r="29" spans="1:17" ht="15.75" x14ac:dyDescent="0.2">
      <c r="A29" s="298"/>
      <c r="B29" s="207" t="s">
        <v>243</v>
      </c>
      <c r="C29" s="201">
        <v>7879.5181028389597</v>
      </c>
      <c r="D29" s="201">
        <v>6440.1059893749261</v>
      </c>
      <c r="E29" s="201">
        <v>7596.8358407405776</v>
      </c>
      <c r="F29" s="201">
        <v>6406.3295015108761</v>
      </c>
      <c r="G29" s="211">
        <v>2529.0276706451705</v>
      </c>
      <c r="H29" s="211">
        <v>-1128.6597815977748</v>
      </c>
      <c r="I29" s="10"/>
      <c r="J29" s="26"/>
      <c r="K29" s="26"/>
      <c r="L29" s="26"/>
      <c r="M29" s="26"/>
      <c r="N29" s="26"/>
      <c r="O29" s="26"/>
      <c r="P29" s="10"/>
      <c r="Q29" s="10"/>
    </row>
    <row r="30" spans="1:17" x14ac:dyDescent="0.2">
      <c r="A30" s="298"/>
      <c r="B30" s="207" t="s">
        <v>178</v>
      </c>
      <c r="C30" s="201">
        <v>-736.31775278788768</v>
      </c>
      <c r="D30" s="201">
        <v>-858.29027251096727</v>
      </c>
      <c r="E30" s="201">
        <v>-647.82337095539197</v>
      </c>
      <c r="F30" s="201">
        <v>-654.28353027705907</v>
      </c>
      <c r="G30" s="211">
        <v>-1119.7065476424766</v>
      </c>
      <c r="H30" s="211">
        <v>-1222.404006018412</v>
      </c>
      <c r="I30" s="10"/>
      <c r="J30" s="26"/>
      <c r="K30" s="26"/>
      <c r="L30" s="26"/>
      <c r="M30" s="26"/>
      <c r="N30" s="26"/>
      <c r="O30" s="26"/>
      <c r="P30" s="10"/>
      <c r="Q30" s="10"/>
    </row>
    <row r="31" spans="1:17" x14ac:dyDescent="0.2">
      <c r="A31" s="298"/>
      <c r="B31" s="207" t="s">
        <v>179</v>
      </c>
      <c r="C31" s="201">
        <v>-2872.581126868864</v>
      </c>
      <c r="D31" s="201">
        <v>-2238.6024495701545</v>
      </c>
      <c r="E31" s="201">
        <v>-1566.194289103245</v>
      </c>
      <c r="F31" s="201">
        <v>-1728.2535403205586</v>
      </c>
      <c r="G31" s="211">
        <v>-431.44882035010346</v>
      </c>
      <c r="H31" s="211">
        <v>-259.07549548960577</v>
      </c>
      <c r="I31" s="10"/>
      <c r="J31" s="26"/>
      <c r="K31" s="26"/>
      <c r="L31" s="26"/>
      <c r="M31" s="26"/>
      <c r="N31" s="26"/>
      <c r="O31" s="26"/>
      <c r="P31" s="10"/>
      <c r="Q31" s="10"/>
    </row>
    <row r="32" spans="1:17" x14ac:dyDescent="0.2">
      <c r="A32" s="298"/>
      <c r="B32" s="207" t="s">
        <v>180</v>
      </c>
      <c r="C32" s="201">
        <v>-62.495889908896707</v>
      </c>
      <c r="D32" s="201">
        <v>-108.57856613643592</v>
      </c>
      <c r="E32" s="201">
        <v>-80.505263419501048</v>
      </c>
      <c r="F32" s="201">
        <v>-88.470527250412189</v>
      </c>
      <c r="G32" s="211">
        <v>-101.74156079623762</v>
      </c>
      <c r="H32" s="211">
        <v>-240.28502992758735</v>
      </c>
      <c r="I32" s="10"/>
      <c r="J32" s="10"/>
      <c r="K32" s="10"/>
      <c r="L32" s="10"/>
      <c r="M32" s="10"/>
      <c r="N32" s="10"/>
      <c r="O32" s="10"/>
      <c r="P32" s="10"/>
      <c r="Q32" s="10"/>
    </row>
    <row r="33" spans="1:17" x14ac:dyDescent="0.2">
      <c r="A33" s="298"/>
      <c r="B33" s="207" t="s">
        <v>181</v>
      </c>
      <c r="C33" s="201">
        <v>-2810.0852369599675</v>
      </c>
      <c r="D33" s="201">
        <v>-2130.0238834337188</v>
      </c>
      <c r="E33" s="201">
        <v>-1485.6890256837439</v>
      </c>
      <c r="F33" s="201">
        <v>-1639.7830130701464</v>
      </c>
      <c r="G33" s="211">
        <v>-329.70725955386592</v>
      </c>
      <c r="H33" s="211">
        <v>-18.790465562018369</v>
      </c>
      <c r="I33" s="10"/>
      <c r="J33" s="10"/>
      <c r="K33" s="10"/>
      <c r="L33" s="10"/>
      <c r="M33" s="10"/>
      <c r="N33" s="10"/>
      <c r="O33" s="10"/>
      <c r="P33" s="10"/>
      <c r="Q33" s="10"/>
    </row>
    <row r="34" spans="1:17" x14ac:dyDescent="0.2">
      <c r="A34" s="298"/>
      <c r="B34" s="207" t="s">
        <v>182</v>
      </c>
      <c r="C34" s="201">
        <v>23.028453221154308</v>
      </c>
      <c r="D34" s="201">
        <v>38.648778479018631</v>
      </c>
      <c r="E34" s="201">
        <v>28.103507193263908</v>
      </c>
      <c r="F34" s="201">
        <v>-17.393817720980451</v>
      </c>
      <c r="G34" s="211">
        <v>-38.125087702378131</v>
      </c>
      <c r="H34" s="211">
        <v>56.39172605561523</v>
      </c>
      <c r="I34" s="10"/>
      <c r="J34" s="10"/>
      <c r="K34" s="10"/>
      <c r="L34" s="10"/>
      <c r="M34" s="10"/>
      <c r="N34" s="10"/>
      <c r="O34" s="10"/>
      <c r="P34" s="10"/>
      <c r="Q34" s="10"/>
    </row>
    <row r="35" spans="1:17" x14ac:dyDescent="0.2">
      <c r="A35" s="298"/>
      <c r="B35" s="207" t="s">
        <v>183</v>
      </c>
      <c r="C35" s="201">
        <v>3.3354775887479082</v>
      </c>
      <c r="D35" s="201">
        <v>19.706669685810489</v>
      </c>
      <c r="E35" s="201">
        <v>15.494429364725585</v>
      </c>
      <c r="F35" s="201">
        <v>8.6752595627826281</v>
      </c>
      <c r="G35" s="211">
        <v>5.0735100574512737</v>
      </c>
      <c r="H35" s="211">
        <v>52.553354347480692</v>
      </c>
      <c r="I35" s="10"/>
      <c r="J35" s="10"/>
      <c r="K35" s="10"/>
      <c r="L35" s="10"/>
      <c r="M35" s="10"/>
      <c r="N35" s="10"/>
      <c r="O35" s="10"/>
      <c r="P35" s="10"/>
      <c r="Q35" s="10"/>
    </row>
    <row r="36" spans="1:17" x14ac:dyDescent="0.2">
      <c r="A36" s="298"/>
      <c r="B36" s="207" t="s">
        <v>184</v>
      </c>
      <c r="C36" s="201">
        <v>19.692975632406416</v>
      </c>
      <c r="D36" s="201">
        <v>18.942108793208149</v>
      </c>
      <c r="E36" s="201">
        <v>12.609077828538318</v>
      </c>
      <c r="F36" s="201">
        <v>-26.069077283763079</v>
      </c>
      <c r="G36" s="211">
        <v>-43.198597759829418</v>
      </c>
      <c r="H36" s="211">
        <v>3.8383717081345523</v>
      </c>
      <c r="I36" s="10"/>
      <c r="J36" s="10"/>
      <c r="K36" s="10"/>
      <c r="L36" s="10"/>
      <c r="M36" s="10"/>
      <c r="N36" s="10"/>
      <c r="O36" s="10"/>
      <c r="P36" s="10"/>
      <c r="Q36" s="10"/>
    </row>
    <row r="37" spans="1:17" x14ac:dyDescent="0.2">
      <c r="A37" s="298"/>
      <c r="B37" s="207" t="s">
        <v>190</v>
      </c>
      <c r="C37" s="201">
        <v>7.0788864476491589E-2</v>
      </c>
      <c r="D37" s="201">
        <v>-0.63327979559853986</v>
      </c>
      <c r="E37" s="201">
        <v>0.95546972204302938</v>
      </c>
      <c r="F37" s="201">
        <v>0.28521910872908707</v>
      </c>
      <c r="G37" s="211">
        <v>0.48832047427825459</v>
      </c>
      <c r="H37" s="211">
        <v>2.7682690311190203</v>
      </c>
      <c r="J37" s="26"/>
      <c r="K37" s="26"/>
      <c r="L37" s="26"/>
      <c r="M37" s="26"/>
      <c r="N37" s="26"/>
      <c r="O37" s="26"/>
    </row>
    <row r="38" spans="1:17" ht="29.25" customHeight="1" x14ac:dyDescent="0.2">
      <c r="A38" s="299"/>
      <c r="B38" s="218" t="s">
        <v>191</v>
      </c>
      <c r="C38" s="216">
        <v>4293.7184652678416</v>
      </c>
      <c r="D38" s="216">
        <v>3381.228765977221</v>
      </c>
      <c r="E38" s="216">
        <v>5411.8771575972496</v>
      </c>
      <c r="F38" s="216">
        <v>4006.6838323010084</v>
      </c>
      <c r="G38" s="217">
        <v>940.23553542448906</v>
      </c>
      <c r="H38" s="217">
        <v>-2550.9792880190589</v>
      </c>
    </row>
    <row r="39" spans="1:17" x14ac:dyDescent="0.2">
      <c r="A39" s="197" t="s">
        <v>109</v>
      </c>
    </row>
    <row r="40" spans="1:17" x14ac:dyDescent="0.2">
      <c r="A40" s="197"/>
    </row>
    <row r="41" spans="1:17" x14ac:dyDescent="0.2">
      <c r="A41" s="198" t="s">
        <v>192</v>
      </c>
    </row>
    <row r="42" spans="1:17" ht="24" customHeight="1" x14ac:dyDescent="0.2">
      <c r="A42" s="292" t="s">
        <v>232</v>
      </c>
      <c r="B42" s="292"/>
      <c r="C42" s="292"/>
      <c r="D42" s="292"/>
      <c r="E42" s="292"/>
      <c r="F42" s="292"/>
      <c r="G42" s="292"/>
    </row>
    <row r="43" spans="1:17" x14ac:dyDescent="0.2">
      <c r="A43" s="292" t="s">
        <v>244</v>
      </c>
      <c r="B43" s="292"/>
      <c r="C43" s="292"/>
      <c r="D43" s="292"/>
      <c r="E43" s="292"/>
      <c r="F43" s="292"/>
      <c r="G43" s="292"/>
    </row>
    <row r="67" spans="1:17" x14ac:dyDescent="0.2">
      <c r="A67" s="193"/>
      <c r="B67" s="10"/>
      <c r="C67" s="10"/>
      <c r="D67" s="10"/>
      <c r="E67" s="10"/>
      <c r="F67" s="10"/>
      <c r="G67" s="10"/>
      <c r="H67" s="10"/>
      <c r="I67" s="10"/>
      <c r="J67" s="10"/>
      <c r="K67" s="10"/>
      <c r="L67" s="10"/>
      <c r="M67" s="10"/>
      <c r="N67" s="10"/>
      <c r="O67" s="10"/>
      <c r="P67" s="10"/>
      <c r="Q67" s="10"/>
    </row>
    <row r="68" spans="1:17" x14ac:dyDescent="0.2">
      <c r="A68" s="193"/>
      <c r="B68" s="10"/>
      <c r="C68" s="10"/>
      <c r="D68" s="10"/>
      <c r="E68" s="10"/>
      <c r="F68" s="10"/>
      <c r="G68" s="10"/>
      <c r="H68" s="10"/>
      <c r="I68" s="10"/>
      <c r="J68" s="10"/>
      <c r="K68" s="10"/>
      <c r="L68" s="10"/>
      <c r="M68" s="10"/>
      <c r="N68" s="10"/>
      <c r="O68" s="10"/>
      <c r="P68" s="10"/>
      <c r="Q68" s="10"/>
    </row>
    <row r="69" spans="1:17" x14ac:dyDescent="0.2">
      <c r="A69" s="193"/>
      <c r="B69" s="10"/>
      <c r="C69" s="10"/>
      <c r="D69" s="10"/>
      <c r="E69" s="10"/>
      <c r="F69" s="10"/>
      <c r="G69" s="10"/>
      <c r="H69" s="10"/>
      <c r="I69" s="10"/>
      <c r="J69" s="10"/>
      <c r="K69" s="10"/>
      <c r="L69" s="10"/>
      <c r="M69" s="10"/>
      <c r="N69" s="10"/>
      <c r="O69" s="10"/>
      <c r="P69" s="10"/>
      <c r="Q69" s="10"/>
    </row>
    <row r="70" spans="1:17" x14ac:dyDescent="0.2">
      <c r="A70" s="193"/>
      <c r="B70" s="10"/>
      <c r="C70" s="10"/>
      <c r="D70" s="10"/>
      <c r="E70" s="10"/>
      <c r="F70" s="10"/>
      <c r="G70" s="10"/>
      <c r="H70" s="10"/>
      <c r="I70" s="10"/>
      <c r="J70" s="10"/>
      <c r="K70" s="10"/>
      <c r="L70" s="10"/>
      <c r="M70" s="10"/>
      <c r="N70" s="10"/>
      <c r="O70" s="10"/>
      <c r="P70" s="10"/>
      <c r="Q70" s="10"/>
    </row>
    <row r="71" spans="1:17" x14ac:dyDescent="0.2">
      <c r="A71" s="193"/>
      <c r="B71" s="10"/>
      <c r="C71" s="10"/>
      <c r="D71" s="10"/>
      <c r="E71" s="10"/>
      <c r="F71" s="10"/>
      <c r="G71" s="10"/>
      <c r="H71" s="10"/>
      <c r="I71" s="10"/>
      <c r="J71" s="10"/>
      <c r="K71" s="10"/>
      <c r="L71" s="10"/>
      <c r="M71" s="10"/>
      <c r="N71" s="10"/>
      <c r="O71" s="10"/>
      <c r="P71" s="10"/>
      <c r="Q71" s="10"/>
    </row>
    <row r="72" spans="1:17" x14ac:dyDescent="0.2">
      <c r="A72" s="193"/>
      <c r="B72" s="10"/>
      <c r="C72" s="10"/>
      <c r="D72" s="10"/>
      <c r="E72" s="10"/>
      <c r="F72" s="10"/>
      <c r="G72" s="10"/>
      <c r="H72" s="10"/>
      <c r="I72" s="10"/>
      <c r="J72" s="10"/>
      <c r="K72" s="10"/>
      <c r="L72" s="10"/>
      <c r="M72" s="10"/>
      <c r="N72" s="10"/>
      <c r="O72" s="10"/>
      <c r="P72" s="10"/>
      <c r="Q72" s="10"/>
    </row>
    <row r="73" spans="1:17" x14ac:dyDescent="0.2">
      <c r="A73" s="193"/>
      <c r="B73" s="10"/>
      <c r="C73" s="10"/>
      <c r="D73" s="10"/>
      <c r="E73" s="10"/>
      <c r="F73" s="10"/>
      <c r="G73" s="10"/>
      <c r="H73" s="10"/>
      <c r="I73" s="10"/>
      <c r="J73" s="10"/>
      <c r="K73" s="10"/>
      <c r="L73" s="10"/>
      <c r="M73" s="10"/>
      <c r="N73" s="10"/>
      <c r="O73" s="10"/>
      <c r="P73" s="10"/>
      <c r="Q73" s="10"/>
    </row>
    <row r="74" spans="1:17" x14ac:dyDescent="0.2">
      <c r="A74" s="193"/>
      <c r="B74" s="10"/>
      <c r="C74" s="10"/>
      <c r="D74" s="10"/>
      <c r="E74" s="10"/>
      <c r="F74" s="10"/>
      <c r="G74" s="10"/>
      <c r="H74" s="10"/>
      <c r="I74" s="10"/>
      <c r="J74" s="10"/>
      <c r="K74" s="10"/>
      <c r="L74" s="10"/>
      <c r="M74" s="10"/>
      <c r="N74" s="10"/>
      <c r="O74" s="10"/>
      <c r="P74" s="10"/>
      <c r="Q74" s="10"/>
    </row>
    <row r="75" spans="1:17" x14ac:dyDescent="0.2">
      <c r="A75" s="193"/>
      <c r="B75" s="10"/>
      <c r="C75" s="10"/>
      <c r="D75" s="10"/>
      <c r="E75" s="10"/>
      <c r="F75" s="10"/>
      <c r="G75" s="10"/>
      <c r="H75" s="10"/>
      <c r="I75" s="10"/>
      <c r="J75" s="10"/>
      <c r="K75" s="10"/>
      <c r="L75" s="10"/>
      <c r="M75" s="10"/>
      <c r="N75" s="10"/>
      <c r="O75" s="10"/>
      <c r="P75" s="10"/>
      <c r="Q75" s="10"/>
    </row>
    <row r="76" spans="1:17" x14ac:dyDescent="0.2">
      <c r="A76" s="193"/>
      <c r="B76" s="10"/>
      <c r="C76" s="10"/>
      <c r="D76" s="10"/>
      <c r="E76" s="10"/>
      <c r="F76" s="10"/>
      <c r="G76" s="10"/>
      <c r="H76" s="10"/>
      <c r="I76" s="10"/>
      <c r="J76" s="10"/>
      <c r="K76" s="10"/>
      <c r="L76" s="10"/>
      <c r="M76" s="10"/>
      <c r="N76" s="10"/>
      <c r="O76" s="10"/>
      <c r="P76" s="10"/>
      <c r="Q76" s="10"/>
    </row>
    <row r="77" spans="1:17" x14ac:dyDescent="0.2">
      <c r="A77" s="193"/>
      <c r="B77" s="10"/>
      <c r="C77" s="10"/>
      <c r="D77" s="10"/>
      <c r="E77" s="10"/>
      <c r="F77" s="10"/>
      <c r="G77" s="10"/>
      <c r="H77" s="10"/>
      <c r="I77" s="10"/>
      <c r="J77" s="10"/>
      <c r="K77" s="10"/>
      <c r="L77" s="10"/>
      <c r="M77" s="10"/>
      <c r="N77" s="10"/>
      <c r="O77" s="10"/>
      <c r="P77" s="10"/>
      <c r="Q77" s="10"/>
    </row>
    <row r="78" spans="1:17" x14ac:dyDescent="0.2">
      <c r="A78" s="193"/>
      <c r="B78" s="10"/>
      <c r="C78" s="10"/>
      <c r="D78" s="10"/>
      <c r="E78" s="10"/>
      <c r="F78" s="10"/>
      <c r="G78" s="10"/>
      <c r="H78" s="10"/>
      <c r="I78" s="10"/>
      <c r="J78" s="10"/>
      <c r="K78" s="10"/>
      <c r="L78" s="10"/>
      <c r="M78" s="10"/>
      <c r="N78" s="10"/>
      <c r="O78" s="10"/>
      <c r="P78" s="10"/>
      <c r="Q78" s="10"/>
    </row>
    <row r="79" spans="1:17" x14ac:dyDescent="0.2">
      <c r="A79" s="193"/>
      <c r="B79" s="10"/>
      <c r="C79" s="10"/>
      <c r="D79" s="10"/>
      <c r="E79" s="10"/>
      <c r="F79" s="10"/>
      <c r="G79" s="10"/>
      <c r="H79" s="10"/>
      <c r="I79" s="10"/>
      <c r="J79" s="10"/>
      <c r="K79" s="10"/>
      <c r="L79" s="10"/>
      <c r="M79" s="10"/>
      <c r="N79" s="10"/>
      <c r="O79" s="10"/>
      <c r="P79" s="10"/>
      <c r="Q79" s="10"/>
    </row>
    <row r="80" spans="1:17" x14ac:dyDescent="0.2">
      <c r="A80" s="193"/>
      <c r="B80" s="10"/>
      <c r="C80" s="10"/>
      <c r="D80" s="10"/>
      <c r="E80" s="10"/>
      <c r="F80" s="10"/>
      <c r="G80" s="10"/>
      <c r="H80" s="10"/>
      <c r="I80" s="10"/>
      <c r="J80" s="10"/>
      <c r="K80" s="10"/>
      <c r="L80" s="10"/>
      <c r="M80" s="10"/>
      <c r="N80" s="10"/>
      <c r="O80" s="10"/>
      <c r="P80" s="10"/>
      <c r="Q80" s="10"/>
    </row>
    <row r="81" spans="1:17" x14ac:dyDescent="0.2">
      <c r="A81" s="193"/>
      <c r="B81" s="10"/>
      <c r="C81" s="10"/>
      <c r="D81" s="10"/>
      <c r="E81" s="10"/>
      <c r="F81" s="10"/>
      <c r="G81" s="10"/>
      <c r="H81" s="10"/>
      <c r="I81" s="10"/>
      <c r="J81" s="10"/>
      <c r="K81" s="10"/>
      <c r="L81" s="10"/>
      <c r="M81" s="10"/>
      <c r="N81" s="10"/>
      <c r="O81" s="10"/>
      <c r="P81" s="10"/>
      <c r="Q81" s="10"/>
    </row>
    <row r="82" spans="1:17" x14ac:dyDescent="0.2">
      <c r="A82" s="193"/>
      <c r="B82" s="10"/>
      <c r="C82" s="10"/>
      <c r="D82" s="10"/>
      <c r="E82" s="10"/>
      <c r="F82" s="10"/>
      <c r="G82" s="10"/>
      <c r="H82" s="10"/>
      <c r="I82" s="10"/>
      <c r="J82" s="10"/>
      <c r="K82" s="10"/>
      <c r="L82" s="10"/>
      <c r="M82" s="10"/>
      <c r="N82" s="10"/>
      <c r="O82" s="10"/>
      <c r="P82" s="10"/>
      <c r="Q82" s="10"/>
    </row>
    <row r="83" spans="1:17" x14ac:dyDescent="0.2">
      <c r="A83" s="193"/>
      <c r="B83" s="10"/>
      <c r="C83" s="10"/>
      <c r="D83" s="10"/>
      <c r="E83" s="10"/>
      <c r="F83" s="10"/>
      <c r="G83" s="10"/>
      <c r="H83" s="10"/>
      <c r="I83" s="10"/>
      <c r="J83" s="10"/>
      <c r="K83" s="10"/>
      <c r="L83" s="10"/>
      <c r="M83" s="10"/>
      <c r="N83" s="10"/>
      <c r="O83" s="10"/>
      <c r="P83" s="10"/>
      <c r="Q83" s="10"/>
    </row>
    <row r="84" spans="1:17" x14ac:dyDescent="0.2">
      <c r="A84" s="193"/>
      <c r="B84" s="10"/>
      <c r="C84" s="10"/>
      <c r="D84" s="10"/>
      <c r="E84" s="10"/>
      <c r="F84" s="10"/>
      <c r="G84" s="10"/>
      <c r="H84" s="10"/>
      <c r="I84" s="10"/>
      <c r="J84" s="10"/>
      <c r="K84" s="10"/>
      <c r="L84" s="10"/>
      <c r="M84" s="10"/>
      <c r="N84" s="10"/>
      <c r="O84" s="10"/>
      <c r="P84" s="10"/>
      <c r="Q84" s="10"/>
    </row>
    <row r="85" spans="1:17" x14ac:dyDescent="0.2">
      <c r="A85" s="193"/>
      <c r="B85" s="10"/>
      <c r="C85" s="10"/>
      <c r="D85" s="10"/>
      <c r="E85" s="10"/>
      <c r="F85" s="10"/>
      <c r="G85" s="10"/>
      <c r="H85" s="10"/>
      <c r="I85" s="10"/>
      <c r="J85" s="10"/>
      <c r="K85" s="10"/>
      <c r="L85" s="10"/>
      <c r="M85" s="10"/>
      <c r="N85" s="10"/>
      <c r="O85" s="10"/>
      <c r="P85" s="10"/>
      <c r="Q85" s="10"/>
    </row>
    <row r="86" spans="1:17" x14ac:dyDescent="0.2">
      <c r="A86" s="193"/>
      <c r="B86" s="10"/>
      <c r="C86" s="10"/>
      <c r="D86" s="10"/>
      <c r="E86" s="10"/>
      <c r="F86" s="10"/>
      <c r="G86" s="10"/>
      <c r="H86" s="10"/>
      <c r="I86" s="10"/>
      <c r="J86" s="10"/>
      <c r="K86" s="10"/>
      <c r="L86" s="10"/>
      <c r="M86" s="10"/>
      <c r="N86" s="10"/>
      <c r="O86" s="10"/>
      <c r="P86" s="10"/>
      <c r="Q86" s="10"/>
    </row>
    <row r="87" spans="1:17" x14ac:dyDescent="0.2">
      <c r="A87" s="193"/>
      <c r="B87" s="10"/>
      <c r="C87" s="10"/>
      <c r="D87" s="10"/>
      <c r="E87" s="10"/>
      <c r="F87" s="10"/>
      <c r="G87" s="10"/>
      <c r="H87" s="10"/>
      <c r="I87" s="10"/>
      <c r="J87" s="10"/>
      <c r="K87" s="10"/>
      <c r="L87" s="10"/>
      <c r="M87" s="10"/>
      <c r="N87" s="10"/>
      <c r="O87" s="10"/>
      <c r="P87" s="10"/>
      <c r="Q87" s="10"/>
    </row>
    <row r="88" spans="1:17" x14ac:dyDescent="0.2">
      <c r="A88" s="193"/>
      <c r="B88" s="10"/>
      <c r="C88" s="10"/>
      <c r="D88" s="10"/>
      <c r="E88" s="10"/>
      <c r="F88" s="10"/>
      <c r="G88" s="10"/>
      <c r="H88" s="10"/>
      <c r="I88" s="10"/>
      <c r="J88" s="10"/>
      <c r="K88" s="10"/>
      <c r="L88" s="10"/>
      <c r="M88" s="10"/>
      <c r="N88" s="10"/>
      <c r="O88" s="10"/>
      <c r="P88" s="10"/>
      <c r="Q88" s="10"/>
    </row>
    <row r="89" spans="1:17" x14ac:dyDescent="0.2">
      <c r="A89" s="193"/>
      <c r="B89" s="10"/>
      <c r="C89" s="10"/>
      <c r="D89" s="10"/>
      <c r="E89" s="10"/>
      <c r="F89" s="10"/>
      <c r="G89" s="10"/>
      <c r="H89" s="10"/>
      <c r="I89" s="10"/>
      <c r="J89" s="10"/>
      <c r="K89" s="10"/>
      <c r="L89" s="10"/>
      <c r="M89" s="10"/>
      <c r="N89" s="10"/>
      <c r="O89" s="10"/>
      <c r="P89" s="10"/>
      <c r="Q89" s="10"/>
    </row>
    <row r="90" spans="1:17" x14ac:dyDescent="0.2">
      <c r="A90" s="193"/>
      <c r="B90" s="10"/>
      <c r="C90" s="10"/>
      <c r="D90" s="10"/>
      <c r="E90" s="10"/>
      <c r="F90" s="10"/>
      <c r="G90" s="10"/>
      <c r="H90" s="10"/>
      <c r="I90" s="10"/>
      <c r="J90" s="10"/>
      <c r="K90" s="10"/>
      <c r="L90" s="10"/>
      <c r="M90" s="10"/>
      <c r="N90" s="10"/>
      <c r="O90" s="10"/>
      <c r="P90" s="10"/>
      <c r="Q90" s="10"/>
    </row>
    <row r="91" spans="1:17" x14ac:dyDescent="0.2">
      <c r="A91" s="193"/>
      <c r="B91" s="10"/>
      <c r="C91" s="10"/>
      <c r="D91" s="10"/>
      <c r="E91" s="10"/>
      <c r="F91" s="10"/>
      <c r="G91" s="10"/>
      <c r="H91" s="10"/>
      <c r="I91" s="10"/>
      <c r="J91" s="10"/>
      <c r="K91" s="10"/>
      <c r="L91" s="10"/>
      <c r="M91" s="10"/>
      <c r="N91" s="10"/>
      <c r="O91" s="10"/>
      <c r="P91" s="10"/>
      <c r="Q91" s="10"/>
    </row>
    <row r="92" spans="1:17" x14ac:dyDescent="0.2">
      <c r="A92" s="193"/>
      <c r="B92" s="10"/>
      <c r="C92" s="10"/>
      <c r="D92" s="10"/>
      <c r="E92" s="10"/>
      <c r="F92" s="10"/>
      <c r="G92" s="10"/>
      <c r="H92" s="10"/>
      <c r="I92" s="10"/>
      <c r="J92" s="10"/>
      <c r="K92" s="10"/>
      <c r="L92" s="10"/>
      <c r="M92" s="10"/>
      <c r="N92" s="10"/>
      <c r="O92" s="10"/>
      <c r="P92" s="10"/>
      <c r="Q92" s="10"/>
    </row>
    <row r="93" spans="1:17" x14ac:dyDescent="0.2">
      <c r="A93" s="193"/>
      <c r="B93" s="10"/>
      <c r="C93" s="10"/>
      <c r="D93" s="10"/>
      <c r="E93" s="10"/>
      <c r="F93" s="10"/>
      <c r="G93" s="10"/>
      <c r="H93" s="10"/>
      <c r="I93" s="10"/>
      <c r="J93" s="10"/>
      <c r="K93" s="10"/>
      <c r="L93" s="10"/>
      <c r="M93" s="10"/>
      <c r="N93" s="10"/>
      <c r="O93" s="10"/>
      <c r="P93" s="10"/>
      <c r="Q93" s="10"/>
    </row>
    <row r="94" spans="1:17" x14ac:dyDescent="0.2">
      <c r="A94" s="193"/>
      <c r="B94" s="10"/>
      <c r="C94" s="10"/>
      <c r="D94" s="10"/>
      <c r="E94" s="10"/>
      <c r="F94" s="10"/>
      <c r="G94" s="10"/>
      <c r="H94" s="10"/>
      <c r="I94" s="10"/>
      <c r="J94" s="10"/>
      <c r="K94" s="10"/>
      <c r="L94" s="10"/>
      <c r="M94" s="10"/>
      <c r="N94" s="10"/>
      <c r="O94" s="10"/>
      <c r="P94" s="10"/>
      <c r="Q94" s="10"/>
    </row>
    <row r="95" spans="1:17" x14ac:dyDescent="0.2">
      <c r="A95" s="193"/>
      <c r="B95" s="10"/>
      <c r="C95" s="10"/>
      <c r="D95" s="10"/>
      <c r="E95" s="10"/>
      <c r="F95" s="10"/>
      <c r="G95" s="10"/>
      <c r="H95" s="10"/>
      <c r="I95" s="10"/>
      <c r="J95" s="10"/>
      <c r="K95" s="10"/>
      <c r="L95" s="10"/>
      <c r="M95" s="10"/>
      <c r="N95" s="10"/>
      <c r="O95" s="10"/>
      <c r="P95" s="10"/>
      <c r="Q95" s="10"/>
    </row>
    <row r="96" spans="1:17" x14ac:dyDescent="0.2">
      <c r="A96" s="193"/>
      <c r="B96" s="10"/>
      <c r="C96" s="10"/>
      <c r="D96" s="10"/>
      <c r="E96" s="10"/>
      <c r="F96" s="10"/>
      <c r="G96" s="10"/>
      <c r="H96" s="10"/>
      <c r="I96" s="10"/>
      <c r="J96" s="10"/>
      <c r="K96" s="10"/>
      <c r="L96" s="10"/>
      <c r="M96" s="10"/>
      <c r="N96" s="10"/>
      <c r="O96" s="10"/>
      <c r="P96" s="10"/>
      <c r="Q96" s="10"/>
    </row>
    <row r="97" spans="1:17" x14ac:dyDescent="0.2">
      <c r="A97" s="193"/>
      <c r="B97" s="10"/>
      <c r="C97" s="10"/>
      <c r="D97" s="10"/>
      <c r="E97" s="10"/>
      <c r="F97" s="10"/>
      <c r="G97" s="10"/>
      <c r="H97" s="10"/>
      <c r="I97" s="10"/>
      <c r="J97" s="10"/>
      <c r="K97" s="10"/>
      <c r="L97" s="10"/>
      <c r="M97" s="10"/>
      <c r="N97" s="10"/>
      <c r="O97" s="10"/>
      <c r="P97" s="10"/>
      <c r="Q97" s="10"/>
    </row>
    <row r="98" spans="1:17" x14ac:dyDescent="0.2">
      <c r="A98" s="193"/>
      <c r="B98" s="10"/>
      <c r="C98" s="10"/>
      <c r="D98" s="10"/>
      <c r="E98" s="10"/>
      <c r="F98" s="10"/>
      <c r="G98" s="10"/>
      <c r="H98" s="10"/>
      <c r="I98" s="10"/>
      <c r="J98" s="10"/>
      <c r="K98" s="10"/>
      <c r="L98" s="10"/>
      <c r="M98" s="10"/>
      <c r="N98" s="10"/>
      <c r="O98" s="10"/>
      <c r="P98" s="10"/>
      <c r="Q98" s="10"/>
    </row>
    <row r="99" spans="1:17" x14ac:dyDescent="0.2">
      <c r="A99" s="193"/>
      <c r="B99" s="10"/>
      <c r="C99" s="10"/>
      <c r="D99" s="10"/>
      <c r="E99" s="10"/>
      <c r="F99" s="10"/>
      <c r="G99" s="10"/>
      <c r="H99" s="10"/>
      <c r="I99" s="10"/>
      <c r="J99" s="10"/>
      <c r="K99" s="10"/>
      <c r="L99" s="10"/>
      <c r="M99" s="10"/>
      <c r="N99" s="10"/>
      <c r="O99" s="10"/>
      <c r="P99" s="10"/>
      <c r="Q99" s="10"/>
    </row>
    <row r="100" spans="1:17" x14ac:dyDescent="0.2">
      <c r="A100" s="193"/>
      <c r="B100" s="10"/>
      <c r="C100" s="10"/>
      <c r="D100" s="10"/>
      <c r="E100" s="10"/>
      <c r="F100" s="10"/>
      <c r="G100" s="10"/>
      <c r="H100" s="10"/>
      <c r="I100" s="10"/>
      <c r="J100" s="10"/>
      <c r="K100" s="10"/>
      <c r="L100" s="10"/>
      <c r="M100" s="10"/>
      <c r="N100" s="10"/>
      <c r="O100" s="10"/>
      <c r="P100" s="10"/>
      <c r="Q100" s="10"/>
    </row>
    <row r="101" spans="1:17" x14ac:dyDescent="0.2">
      <c r="A101" s="193"/>
      <c r="B101" s="10"/>
      <c r="C101" s="10"/>
      <c r="D101" s="10"/>
      <c r="E101" s="10"/>
      <c r="F101" s="10"/>
      <c r="G101" s="10"/>
      <c r="H101" s="10"/>
      <c r="I101" s="10"/>
      <c r="J101" s="10"/>
      <c r="K101" s="10"/>
      <c r="L101" s="10"/>
      <c r="M101" s="10"/>
      <c r="N101" s="10"/>
      <c r="O101" s="10"/>
      <c r="P101" s="10"/>
      <c r="Q101" s="10"/>
    </row>
    <row r="102" spans="1:17" x14ac:dyDescent="0.2">
      <c r="A102" s="193"/>
      <c r="B102" s="10"/>
      <c r="C102" s="10"/>
      <c r="D102" s="10"/>
      <c r="E102" s="10"/>
      <c r="F102" s="10"/>
      <c r="G102" s="10"/>
      <c r="H102" s="10"/>
      <c r="I102" s="10"/>
      <c r="J102" s="10"/>
      <c r="K102" s="10"/>
      <c r="L102" s="10"/>
      <c r="M102" s="10"/>
      <c r="N102" s="10"/>
      <c r="O102" s="10"/>
      <c r="P102" s="10"/>
      <c r="Q102" s="10"/>
    </row>
    <row r="103" spans="1:17" x14ac:dyDescent="0.2">
      <c r="A103" s="193"/>
      <c r="B103" s="10"/>
      <c r="C103" s="10"/>
      <c r="D103" s="10"/>
      <c r="E103" s="10"/>
      <c r="F103" s="10"/>
      <c r="G103" s="10"/>
      <c r="H103" s="10"/>
      <c r="I103" s="10"/>
      <c r="J103" s="10"/>
      <c r="K103" s="10"/>
      <c r="L103" s="10"/>
      <c r="M103" s="10"/>
      <c r="N103" s="10"/>
      <c r="O103" s="10"/>
      <c r="P103" s="10"/>
      <c r="Q103" s="10"/>
    </row>
    <row r="104" spans="1:17" x14ac:dyDescent="0.2">
      <c r="A104" s="193"/>
      <c r="B104" s="10"/>
      <c r="C104" s="10"/>
      <c r="D104" s="10"/>
      <c r="E104" s="10"/>
      <c r="F104" s="10"/>
      <c r="G104" s="10"/>
      <c r="H104" s="10"/>
      <c r="I104" s="10"/>
      <c r="J104" s="10"/>
      <c r="K104" s="10"/>
      <c r="L104" s="10"/>
      <c r="M104" s="10"/>
      <c r="N104" s="10"/>
      <c r="O104" s="10"/>
      <c r="P104" s="10"/>
      <c r="Q104" s="10"/>
    </row>
    <row r="105" spans="1:17" x14ac:dyDescent="0.2">
      <c r="A105" s="193"/>
      <c r="B105" s="10"/>
      <c r="C105" s="10"/>
      <c r="D105" s="10"/>
      <c r="E105" s="10"/>
      <c r="F105" s="10"/>
      <c r="G105" s="10"/>
      <c r="H105" s="10"/>
      <c r="I105" s="10"/>
      <c r="J105" s="10"/>
      <c r="K105" s="10"/>
      <c r="L105" s="10"/>
      <c r="M105" s="10"/>
      <c r="N105" s="10"/>
      <c r="O105" s="10"/>
      <c r="P105" s="10"/>
      <c r="Q105" s="10"/>
    </row>
    <row r="106" spans="1:17" x14ac:dyDescent="0.2">
      <c r="A106" s="193"/>
      <c r="B106" s="10"/>
      <c r="C106" s="10"/>
      <c r="D106" s="10"/>
      <c r="E106" s="10"/>
      <c r="F106" s="10"/>
      <c r="G106" s="10"/>
      <c r="H106" s="10"/>
      <c r="I106" s="10"/>
      <c r="J106" s="10"/>
      <c r="K106" s="10"/>
      <c r="L106" s="10"/>
      <c r="M106" s="10"/>
      <c r="N106" s="10"/>
      <c r="O106" s="10"/>
      <c r="P106" s="10"/>
      <c r="Q106" s="10"/>
    </row>
    <row r="107" spans="1:17" x14ac:dyDescent="0.2">
      <c r="A107" s="193"/>
      <c r="B107" s="10"/>
      <c r="C107" s="10"/>
      <c r="D107" s="10"/>
      <c r="E107" s="10"/>
      <c r="F107" s="10"/>
      <c r="G107" s="10"/>
      <c r="H107" s="10"/>
      <c r="I107" s="10"/>
      <c r="J107" s="10"/>
      <c r="K107" s="10"/>
      <c r="L107" s="10"/>
      <c r="M107" s="10"/>
      <c r="N107" s="10"/>
      <c r="O107" s="10"/>
      <c r="P107" s="10"/>
      <c r="Q107" s="10"/>
    </row>
    <row r="108" spans="1:17" x14ac:dyDescent="0.2">
      <c r="A108" s="193"/>
      <c r="B108" s="10"/>
      <c r="C108" s="10"/>
      <c r="D108" s="10"/>
      <c r="E108" s="10"/>
      <c r="F108" s="10"/>
      <c r="G108" s="10"/>
      <c r="H108" s="10"/>
      <c r="I108" s="10"/>
      <c r="J108" s="10"/>
      <c r="K108" s="10"/>
      <c r="L108" s="10"/>
      <c r="M108" s="10"/>
      <c r="N108" s="10"/>
      <c r="O108" s="10"/>
      <c r="P108" s="10"/>
      <c r="Q108" s="10"/>
    </row>
    <row r="109" spans="1:17" x14ac:dyDescent="0.2">
      <c r="A109" s="193"/>
      <c r="B109" s="10"/>
      <c r="C109" s="10"/>
      <c r="D109" s="10"/>
      <c r="E109" s="10"/>
      <c r="F109" s="10"/>
      <c r="G109" s="10"/>
      <c r="H109" s="10"/>
      <c r="I109" s="10"/>
      <c r="J109" s="10"/>
      <c r="K109" s="10"/>
      <c r="L109" s="10"/>
      <c r="M109" s="10"/>
      <c r="N109" s="10"/>
      <c r="O109" s="10"/>
      <c r="P109" s="10"/>
      <c r="Q109" s="10"/>
    </row>
    <row r="110" spans="1:17" x14ac:dyDescent="0.2">
      <c r="A110" s="193"/>
      <c r="B110" s="10"/>
      <c r="C110" s="10"/>
      <c r="D110" s="10"/>
      <c r="E110" s="10"/>
      <c r="F110" s="10"/>
      <c r="G110" s="10"/>
      <c r="H110" s="10"/>
      <c r="I110" s="10"/>
      <c r="J110" s="10"/>
      <c r="K110" s="10"/>
      <c r="L110" s="10"/>
      <c r="M110" s="10"/>
      <c r="N110" s="10"/>
      <c r="O110" s="10"/>
      <c r="P110" s="10"/>
      <c r="Q110" s="10"/>
    </row>
    <row r="111" spans="1:17" x14ac:dyDescent="0.2">
      <c r="A111" s="193"/>
      <c r="B111" s="10"/>
      <c r="C111" s="10"/>
      <c r="D111" s="10"/>
      <c r="E111" s="10"/>
      <c r="F111" s="10"/>
      <c r="G111" s="10"/>
      <c r="H111" s="10"/>
      <c r="I111" s="10"/>
      <c r="J111" s="10"/>
      <c r="K111" s="10"/>
      <c r="L111" s="10"/>
      <c r="M111" s="10"/>
      <c r="N111" s="10"/>
      <c r="O111" s="10"/>
      <c r="P111" s="10"/>
      <c r="Q111" s="10"/>
    </row>
    <row r="112" spans="1:17" x14ac:dyDescent="0.2">
      <c r="A112" s="193"/>
      <c r="B112" s="10"/>
      <c r="C112" s="10"/>
      <c r="D112" s="10"/>
      <c r="E112" s="10"/>
      <c r="F112" s="10"/>
      <c r="G112" s="10"/>
      <c r="H112" s="10"/>
      <c r="I112" s="10"/>
      <c r="J112" s="10"/>
      <c r="K112" s="10"/>
      <c r="L112" s="10"/>
      <c r="M112" s="10"/>
      <c r="N112" s="10"/>
      <c r="O112" s="10"/>
      <c r="P112" s="10"/>
      <c r="Q112" s="10"/>
    </row>
    <row r="113" spans="1:17" x14ac:dyDescent="0.2">
      <c r="A113" s="193"/>
      <c r="B113" s="10"/>
      <c r="C113" s="10"/>
      <c r="D113" s="10"/>
      <c r="E113" s="10"/>
      <c r="F113" s="10"/>
      <c r="G113" s="10"/>
      <c r="H113" s="10"/>
      <c r="I113" s="10"/>
      <c r="J113" s="10"/>
      <c r="K113" s="10"/>
      <c r="L113" s="10"/>
      <c r="M113" s="10"/>
      <c r="N113" s="10"/>
      <c r="O113" s="10"/>
      <c r="P113" s="10"/>
      <c r="Q113" s="10"/>
    </row>
    <row r="114" spans="1:17" x14ac:dyDescent="0.2">
      <c r="A114" s="193"/>
      <c r="B114" s="10"/>
      <c r="C114" s="10"/>
      <c r="D114" s="10"/>
      <c r="E114" s="10"/>
      <c r="F114" s="10"/>
      <c r="G114" s="10"/>
      <c r="H114" s="10"/>
      <c r="I114" s="10"/>
      <c r="J114" s="10"/>
      <c r="K114" s="10"/>
      <c r="L114" s="10"/>
      <c r="M114" s="10"/>
      <c r="N114" s="10"/>
      <c r="O114" s="10"/>
      <c r="P114" s="10"/>
      <c r="Q114" s="10"/>
    </row>
    <row r="115" spans="1:17" x14ac:dyDescent="0.2">
      <c r="A115" s="193"/>
      <c r="B115" s="10"/>
      <c r="C115" s="10"/>
      <c r="D115" s="10"/>
      <c r="E115" s="10"/>
      <c r="F115" s="10"/>
      <c r="G115" s="10"/>
      <c r="H115" s="10"/>
      <c r="I115" s="10"/>
      <c r="J115" s="10"/>
      <c r="K115" s="10"/>
      <c r="L115" s="10"/>
      <c r="M115" s="10"/>
      <c r="N115" s="10"/>
      <c r="O115" s="10"/>
      <c r="P115" s="10"/>
      <c r="Q115" s="10"/>
    </row>
    <row r="116" spans="1:17" x14ac:dyDescent="0.2">
      <c r="A116" s="193"/>
      <c r="B116" s="10"/>
      <c r="C116" s="10"/>
      <c r="D116" s="10"/>
      <c r="E116" s="10"/>
      <c r="F116" s="10"/>
      <c r="G116" s="10"/>
      <c r="H116" s="10"/>
      <c r="I116" s="10"/>
      <c r="J116" s="10"/>
      <c r="K116" s="10"/>
      <c r="L116" s="10"/>
      <c r="M116" s="10"/>
      <c r="N116" s="10"/>
      <c r="O116" s="10"/>
      <c r="P116" s="10"/>
      <c r="Q116" s="10"/>
    </row>
    <row r="117" spans="1:17" x14ac:dyDescent="0.2">
      <c r="A117" s="193"/>
      <c r="B117" s="10"/>
      <c r="C117" s="10"/>
      <c r="D117" s="10"/>
      <c r="E117" s="10"/>
      <c r="F117" s="10"/>
      <c r="G117" s="10"/>
      <c r="H117" s="10"/>
      <c r="I117" s="10"/>
      <c r="J117" s="10"/>
      <c r="K117" s="10"/>
      <c r="L117" s="10"/>
      <c r="M117" s="10"/>
      <c r="N117" s="10"/>
      <c r="O117" s="10"/>
      <c r="P117" s="10"/>
      <c r="Q117" s="10"/>
    </row>
    <row r="118" spans="1:17" x14ac:dyDescent="0.2">
      <c r="A118" s="193"/>
      <c r="B118" s="10"/>
      <c r="C118" s="10"/>
      <c r="D118" s="10"/>
      <c r="E118" s="10"/>
      <c r="F118" s="10"/>
      <c r="G118" s="10"/>
      <c r="H118" s="10"/>
      <c r="I118" s="10"/>
      <c r="J118" s="10"/>
      <c r="K118" s="10"/>
      <c r="L118" s="10"/>
      <c r="M118" s="10"/>
      <c r="N118" s="10"/>
      <c r="O118" s="10"/>
      <c r="P118" s="10"/>
      <c r="Q118" s="10"/>
    </row>
    <row r="119" spans="1:17" x14ac:dyDescent="0.2">
      <c r="A119" s="193"/>
      <c r="B119" s="10"/>
      <c r="C119" s="10"/>
      <c r="D119" s="10"/>
      <c r="E119" s="10"/>
      <c r="F119" s="10"/>
      <c r="G119" s="10"/>
      <c r="H119" s="10"/>
      <c r="I119" s="10"/>
      <c r="J119" s="10"/>
      <c r="K119" s="10"/>
      <c r="L119" s="10"/>
      <c r="M119" s="10"/>
      <c r="N119" s="10"/>
      <c r="O119" s="10"/>
      <c r="P119" s="10"/>
      <c r="Q119" s="10"/>
    </row>
    <row r="120" spans="1:17" x14ac:dyDescent="0.2">
      <c r="A120" s="193"/>
      <c r="B120" s="10"/>
      <c r="C120" s="10"/>
      <c r="D120" s="10"/>
      <c r="E120" s="10"/>
      <c r="F120" s="10"/>
      <c r="G120" s="10"/>
      <c r="H120" s="10"/>
      <c r="I120" s="10"/>
      <c r="J120" s="10"/>
      <c r="K120" s="10"/>
      <c r="L120" s="10"/>
      <c r="M120" s="10"/>
      <c r="N120" s="10"/>
      <c r="O120" s="10"/>
      <c r="P120" s="10"/>
      <c r="Q120" s="10"/>
    </row>
    <row r="121" spans="1:17" x14ac:dyDescent="0.2">
      <c r="A121" s="193"/>
      <c r="B121" s="10"/>
      <c r="C121" s="10"/>
      <c r="D121" s="10"/>
      <c r="E121" s="10"/>
      <c r="F121" s="10"/>
      <c r="G121" s="10"/>
      <c r="H121" s="10"/>
      <c r="I121" s="10"/>
      <c r="J121" s="10"/>
      <c r="K121" s="10"/>
      <c r="L121" s="10"/>
      <c r="M121" s="10"/>
      <c r="N121" s="10"/>
      <c r="O121" s="10"/>
      <c r="P121" s="10"/>
      <c r="Q121" s="10"/>
    </row>
    <row r="122" spans="1:17" x14ac:dyDescent="0.2">
      <c r="A122" s="193"/>
      <c r="B122" s="10"/>
      <c r="C122" s="10"/>
      <c r="D122" s="10"/>
      <c r="E122" s="10"/>
      <c r="F122" s="10"/>
      <c r="G122" s="10"/>
      <c r="H122" s="10"/>
      <c r="I122" s="10"/>
      <c r="J122" s="10"/>
      <c r="K122" s="10"/>
      <c r="L122" s="10"/>
      <c r="M122" s="10"/>
      <c r="N122" s="10"/>
      <c r="O122" s="10"/>
      <c r="P122" s="10"/>
      <c r="Q122" s="10"/>
    </row>
    <row r="123" spans="1:17" x14ac:dyDescent="0.2">
      <c r="A123" s="193"/>
      <c r="B123" s="10"/>
      <c r="C123" s="10"/>
      <c r="D123" s="10"/>
      <c r="E123" s="10"/>
      <c r="F123" s="10"/>
      <c r="G123" s="10"/>
      <c r="H123" s="10"/>
      <c r="I123" s="10"/>
      <c r="J123" s="10"/>
      <c r="K123" s="10"/>
      <c r="L123" s="10"/>
      <c r="M123" s="10"/>
      <c r="N123" s="10"/>
      <c r="O123" s="10"/>
      <c r="P123" s="10"/>
      <c r="Q123" s="10"/>
    </row>
    <row r="124" spans="1:17" x14ac:dyDescent="0.2">
      <c r="A124" s="193"/>
      <c r="B124" s="10"/>
      <c r="C124" s="10"/>
      <c r="D124" s="10"/>
      <c r="E124" s="10"/>
      <c r="F124" s="10"/>
      <c r="G124" s="10"/>
      <c r="H124" s="10"/>
      <c r="I124" s="10"/>
      <c r="J124" s="10"/>
      <c r="K124" s="10"/>
      <c r="L124" s="10"/>
      <c r="M124" s="10"/>
      <c r="N124" s="10"/>
      <c r="O124" s="10"/>
      <c r="P124" s="10"/>
      <c r="Q124" s="10"/>
    </row>
    <row r="125" spans="1:17" x14ac:dyDescent="0.2">
      <c r="A125" s="193"/>
      <c r="B125" s="10"/>
      <c r="C125" s="10"/>
      <c r="D125" s="10"/>
      <c r="E125" s="10"/>
      <c r="F125" s="10"/>
      <c r="G125" s="10"/>
      <c r="H125" s="10"/>
      <c r="I125" s="10"/>
      <c r="J125" s="10"/>
      <c r="K125" s="10"/>
      <c r="L125" s="10"/>
      <c r="M125" s="10"/>
      <c r="N125" s="10"/>
      <c r="O125" s="10"/>
      <c r="P125" s="10"/>
      <c r="Q125" s="10"/>
    </row>
    <row r="126" spans="1:17" x14ac:dyDescent="0.2">
      <c r="A126" s="193"/>
      <c r="B126" s="10"/>
      <c r="C126" s="10"/>
      <c r="D126" s="10"/>
      <c r="E126" s="10"/>
      <c r="F126" s="10"/>
      <c r="G126" s="10"/>
      <c r="H126" s="10"/>
      <c r="I126" s="10"/>
      <c r="J126" s="10"/>
      <c r="K126" s="10"/>
      <c r="L126" s="10"/>
      <c r="M126" s="10"/>
      <c r="N126" s="10"/>
      <c r="O126" s="10"/>
      <c r="P126" s="10"/>
      <c r="Q126" s="10"/>
    </row>
    <row r="127" spans="1:17" x14ac:dyDescent="0.2">
      <c r="A127" s="193"/>
      <c r="B127" s="10"/>
      <c r="C127" s="10"/>
      <c r="D127" s="10"/>
      <c r="E127" s="10"/>
      <c r="F127" s="10"/>
      <c r="G127" s="10"/>
      <c r="H127" s="10"/>
      <c r="I127" s="10"/>
      <c r="J127" s="10"/>
      <c r="K127" s="10"/>
      <c r="L127" s="10"/>
      <c r="M127" s="10"/>
      <c r="N127" s="10"/>
      <c r="O127" s="10"/>
      <c r="P127" s="10"/>
      <c r="Q127" s="10"/>
    </row>
    <row r="128" spans="1:17" x14ac:dyDescent="0.2">
      <c r="A128" s="193"/>
      <c r="B128" s="10"/>
      <c r="C128" s="10"/>
      <c r="D128" s="10"/>
      <c r="E128" s="10"/>
      <c r="F128" s="10"/>
      <c r="G128" s="10"/>
      <c r="H128" s="10"/>
      <c r="I128" s="10"/>
      <c r="J128" s="10"/>
      <c r="K128" s="10"/>
      <c r="L128" s="10"/>
      <c r="M128" s="10"/>
      <c r="N128" s="10"/>
      <c r="O128" s="10"/>
      <c r="P128" s="10"/>
      <c r="Q128" s="10"/>
    </row>
    <row r="129" spans="1:17" x14ac:dyDescent="0.2">
      <c r="A129" s="193"/>
      <c r="B129" s="10"/>
      <c r="C129" s="10"/>
      <c r="D129" s="10"/>
      <c r="E129" s="10"/>
      <c r="F129" s="10"/>
      <c r="G129" s="10"/>
      <c r="H129" s="10"/>
      <c r="I129" s="10"/>
      <c r="J129" s="10"/>
      <c r="K129" s="10"/>
      <c r="L129" s="10"/>
      <c r="M129" s="10"/>
      <c r="N129" s="10"/>
      <c r="O129" s="10"/>
      <c r="P129" s="10"/>
      <c r="Q129" s="10"/>
    </row>
    <row r="130" spans="1:17" x14ac:dyDescent="0.2">
      <c r="A130" s="193"/>
      <c r="B130" s="10"/>
      <c r="C130" s="10"/>
      <c r="D130" s="10"/>
      <c r="E130" s="10"/>
      <c r="F130" s="10"/>
      <c r="G130" s="10"/>
      <c r="H130" s="10"/>
      <c r="I130" s="10"/>
      <c r="J130" s="10"/>
      <c r="K130" s="10"/>
      <c r="L130" s="10"/>
      <c r="M130" s="10"/>
      <c r="N130" s="10"/>
      <c r="O130" s="10"/>
      <c r="P130" s="10"/>
      <c r="Q130" s="10"/>
    </row>
    <row r="131" spans="1:17" x14ac:dyDescent="0.2">
      <c r="A131" s="193"/>
      <c r="B131" s="10"/>
      <c r="C131" s="10"/>
      <c r="D131" s="10"/>
      <c r="E131" s="10"/>
      <c r="F131" s="10"/>
      <c r="G131" s="10"/>
      <c r="H131" s="10"/>
      <c r="I131" s="10"/>
      <c r="J131" s="10"/>
      <c r="K131" s="10"/>
      <c r="L131" s="10"/>
      <c r="M131" s="10"/>
      <c r="N131" s="10"/>
      <c r="O131" s="10"/>
      <c r="P131" s="10"/>
      <c r="Q131" s="10"/>
    </row>
    <row r="132" spans="1:17" x14ac:dyDescent="0.2">
      <c r="A132" s="193"/>
      <c r="B132" s="10"/>
      <c r="C132" s="10"/>
      <c r="D132" s="10"/>
      <c r="E132" s="10"/>
      <c r="F132" s="10"/>
      <c r="G132" s="10"/>
      <c r="H132" s="10"/>
      <c r="I132" s="10"/>
      <c r="J132" s="10"/>
      <c r="K132" s="10"/>
      <c r="L132" s="10"/>
      <c r="M132" s="10"/>
      <c r="N132" s="10"/>
      <c r="O132" s="10"/>
      <c r="P132" s="10"/>
      <c r="Q132" s="10"/>
    </row>
    <row r="133" spans="1:17" x14ac:dyDescent="0.2">
      <c r="A133" s="193"/>
      <c r="B133" s="10"/>
      <c r="C133" s="10"/>
      <c r="D133" s="10"/>
      <c r="E133" s="10"/>
      <c r="F133" s="10"/>
      <c r="G133" s="10"/>
      <c r="H133" s="10"/>
      <c r="I133" s="10"/>
      <c r="J133" s="10"/>
      <c r="K133" s="10"/>
      <c r="L133" s="10"/>
      <c r="M133" s="10"/>
      <c r="N133" s="10"/>
      <c r="O133" s="10"/>
      <c r="P133" s="10"/>
      <c r="Q133" s="10"/>
    </row>
    <row r="134" spans="1:17" x14ac:dyDescent="0.2">
      <c r="A134" s="193"/>
      <c r="B134" s="10"/>
      <c r="C134" s="10"/>
      <c r="D134" s="10"/>
      <c r="E134" s="10"/>
      <c r="F134" s="10"/>
      <c r="G134" s="10"/>
      <c r="H134" s="10"/>
      <c r="I134" s="10"/>
      <c r="J134" s="10"/>
      <c r="K134" s="10"/>
      <c r="L134" s="10"/>
      <c r="M134" s="10"/>
      <c r="N134" s="10"/>
      <c r="O134" s="10"/>
      <c r="P134" s="10"/>
      <c r="Q134" s="10"/>
    </row>
    <row r="135" spans="1:17" x14ac:dyDescent="0.2">
      <c r="A135" s="193"/>
      <c r="B135" s="10"/>
      <c r="C135" s="10"/>
      <c r="D135" s="10"/>
      <c r="E135" s="10"/>
      <c r="F135" s="10"/>
      <c r="G135" s="10"/>
      <c r="H135" s="10"/>
      <c r="I135" s="10"/>
      <c r="J135" s="10"/>
      <c r="K135" s="10"/>
      <c r="L135" s="10"/>
      <c r="M135" s="10"/>
      <c r="N135" s="10"/>
      <c r="O135" s="10"/>
      <c r="P135" s="10"/>
      <c r="Q135" s="10"/>
    </row>
    <row r="136" spans="1:17" x14ac:dyDescent="0.2">
      <c r="A136" s="193"/>
      <c r="B136" s="10"/>
      <c r="C136" s="10"/>
      <c r="D136" s="10"/>
      <c r="E136" s="10"/>
      <c r="F136" s="10"/>
      <c r="G136" s="10"/>
      <c r="H136" s="10"/>
      <c r="I136" s="10"/>
      <c r="J136" s="10"/>
      <c r="K136" s="10"/>
      <c r="L136" s="10"/>
      <c r="M136" s="10"/>
      <c r="N136" s="10"/>
      <c r="O136" s="10"/>
      <c r="P136" s="10"/>
      <c r="Q136" s="10"/>
    </row>
    <row r="137" spans="1:17" x14ac:dyDescent="0.2">
      <c r="A137" s="193"/>
      <c r="B137" s="10"/>
      <c r="C137" s="10"/>
      <c r="D137" s="10"/>
      <c r="E137" s="10"/>
      <c r="F137" s="10"/>
      <c r="G137" s="10"/>
      <c r="H137" s="10"/>
      <c r="I137" s="10"/>
      <c r="J137" s="10"/>
      <c r="K137" s="10"/>
      <c r="L137" s="10"/>
      <c r="M137" s="10"/>
      <c r="N137" s="10"/>
      <c r="O137" s="10"/>
      <c r="P137" s="10"/>
      <c r="Q137" s="10"/>
    </row>
    <row r="138" spans="1:17" x14ac:dyDescent="0.2">
      <c r="A138" s="193"/>
      <c r="B138" s="10"/>
      <c r="C138" s="10"/>
      <c r="D138" s="10"/>
      <c r="E138" s="10"/>
      <c r="F138" s="10"/>
      <c r="G138" s="10"/>
      <c r="H138" s="10"/>
      <c r="I138" s="10"/>
      <c r="J138" s="10"/>
      <c r="K138" s="10"/>
      <c r="L138" s="10"/>
      <c r="M138" s="10"/>
      <c r="N138" s="10"/>
      <c r="O138" s="10"/>
      <c r="P138" s="10"/>
      <c r="Q138" s="10"/>
    </row>
    <row r="139" spans="1:17" x14ac:dyDescent="0.2">
      <c r="A139" s="193"/>
      <c r="B139" s="10"/>
      <c r="C139" s="10"/>
      <c r="D139" s="10"/>
      <c r="E139" s="10"/>
      <c r="F139" s="10"/>
      <c r="G139" s="10"/>
      <c r="H139" s="10"/>
      <c r="I139" s="10"/>
      <c r="J139" s="10"/>
      <c r="K139" s="10"/>
      <c r="L139" s="10"/>
      <c r="M139" s="10"/>
      <c r="N139" s="10"/>
      <c r="O139" s="10"/>
      <c r="P139" s="10"/>
      <c r="Q139" s="10"/>
    </row>
    <row r="140" spans="1:17" x14ac:dyDescent="0.2">
      <c r="A140" s="193"/>
      <c r="B140" s="10"/>
      <c r="C140" s="10"/>
      <c r="D140" s="10"/>
      <c r="E140" s="10"/>
      <c r="F140" s="10"/>
      <c r="G140" s="10"/>
      <c r="H140" s="10"/>
      <c r="I140" s="10"/>
      <c r="J140" s="10"/>
      <c r="K140" s="10"/>
      <c r="L140" s="10"/>
      <c r="M140" s="10"/>
      <c r="N140" s="10"/>
      <c r="O140" s="10"/>
      <c r="P140" s="10"/>
      <c r="Q140" s="10"/>
    </row>
    <row r="141" spans="1:17" x14ac:dyDescent="0.2">
      <c r="A141" s="193"/>
      <c r="B141" s="10"/>
      <c r="C141" s="10"/>
      <c r="D141" s="10"/>
      <c r="E141" s="10"/>
      <c r="F141" s="10"/>
      <c r="G141" s="10"/>
      <c r="H141" s="10"/>
      <c r="I141" s="10"/>
      <c r="J141" s="10"/>
      <c r="K141" s="10"/>
      <c r="L141" s="10"/>
      <c r="M141" s="10"/>
      <c r="N141" s="10"/>
      <c r="O141" s="10"/>
      <c r="P141" s="10"/>
      <c r="Q141" s="10"/>
    </row>
    <row r="142" spans="1:17" x14ac:dyDescent="0.2">
      <c r="A142" s="193"/>
      <c r="B142" s="10"/>
      <c r="C142" s="10"/>
      <c r="D142" s="10"/>
      <c r="E142" s="10"/>
      <c r="F142" s="10"/>
      <c r="G142" s="10"/>
      <c r="H142" s="10"/>
      <c r="I142" s="10"/>
      <c r="J142" s="10"/>
      <c r="K142" s="10"/>
      <c r="L142" s="10"/>
      <c r="M142" s="10"/>
      <c r="N142" s="10"/>
      <c r="O142" s="10"/>
      <c r="P142" s="10"/>
      <c r="Q142" s="10"/>
    </row>
    <row r="143" spans="1:17" x14ac:dyDescent="0.2">
      <c r="A143" s="193"/>
      <c r="B143" s="10"/>
      <c r="C143" s="10"/>
      <c r="D143" s="10"/>
      <c r="E143" s="10"/>
      <c r="F143" s="10"/>
      <c r="G143" s="10"/>
      <c r="H143" s="10"/>
      <c r="I143" s="10"/>
      <c r="J143" s="10"/>
      <c r="K143" s="10"/>
      <c r="L143" s="10"/>
      <c r="M143" s="10"/>
      <c r="N143" s="10"/>
      <c r="O143" s="10"/>
      <c r="P143" s="10"/>
      <c r="Q143" s="10"/>
    </row>
    <row r="144" spans="1:17" x14ac:dyDescent="0.2">
      <c r="A144" s="193"/>
      <c r="B144" s="10"/>
      <c r="C144" s="10"/>
      <c r="D144" s="10"/>
      <c r="E144" s="10"/>
      <c r="F144" s="10"/>
      <c r="G144" s="10"/>
      <c r="H144" s="10"/>
      <c r="I144" s="10"/>
      <c r="J144" s="10"/>
      <c r="K144" s="10"/>
      <c r="L144" s="10"/>
      <c r="M144" s="10"/>
      <c r="N144" s="10"/>
      <c r="O144" s="10"/>
      <c r="P144" s="10"/>
      <c r="Q144" s="10"/>
    </row>
    <row r="145" spans="1:17" x14ac:dyDescent="0.2">
      <c r="A145" s="193"/>
      <c r="B145" s="10"/>
      <c r="C145" s="10"/>
      <c r="D145" s="10"/>
      <c r="E145" s="10"/>
      <c r="F145" s="10"/>
      <c r="G145" s="10"/>
      <c r="H145" s="10"/>
      <c r="I145" s="10"/>
      <c r="J145" s="10"/>
      <c r="K145" s="10"/>
      <c r="L145" s="10"/>
      <c r="M145" s="10"/>
      <c r="N145" s="10"/>
      <c r="O145" s="10"/>
      <c r="P145" s="10"/>
      <c r="Q145" s="10"/>
    </row>
    <row r="146" spans="1:17" x14ac:dyDescent="0.2">
      <c r="A146" s="193"/>
      <c r="B146" s="10"/>
      <c r="C146" s="10"/>
      <c r="D146" s="10"/>
      <c r="E146" s="10"/>
      <c r="F146" s="10"/>
      <c r="G146" s="10"/>
      <c r="H146" s="10"/>
      <c r="I146" s="10"/>
      <c r="J146" s="10"/>
      <c r="K146" s="10"/>
      <c r="L146" s="10"/>
      <c r="M146" s="10"/>
      <c r="N146" s="10"/>
      <c r="O146" s="10"/>
      <c r="P146" s="10"/>
      <c r="Q146" s="10"/>
    </row>
    <row r="147" spans="1:17" x14ac:dyDescent="0.2">
      <c r="A147" s="193"/>
      <c r="B147" s="10"/>
      <c r="C147" s="10"/>
      <c r="D147" s="10"/>
      <c r="E147" s="10"/>
      <c r="F147" s="10"/>
      <c r="G147" s="10"/>
      <c r="H147" s="10"/>
      <c r="I147" s="10"/>
      <c r="J147" s="10"/>
      <c r="K147" s="10"/>
      <c r="L147" s="10"/>
      <c r="M147" s="10"/>
      <c r="N147" s="10"/>
      <c r="O147" s="10"/>
      <c r="P147" s="10"/>
      <c r="Q147" s="10"/>
    </row>
    <row r="148" spans="1:17" x14ac:dyDescent="0.2">
      <c r="A148" s="193"/>
      <c r="B148" s="10"/>
      <c r="C148" s="10"/>
      <c r="D148" s="10"/>
      <c r="E148" s="10"/>
      <c r="F148" s="10"/>
      <c r="G148" s="10"/>
      <c r="H148" s="10"/>
      <c r="I148" s="10"/>
      <c r="J148" s="10"/>
      <c r="K148" s="10"/>
      <c r="L148" s="10"/>
      <c r="M148" s="10"/>
      <c r="N148" s="10"/>
      <c r="O148" s="10"/>
      <c r="P148" s="10"/>
      <c r="Q148" s="10"/>
    </row>
    <row r="149" spans="1:17" x14ac:dyDescent="0.2">
      <c r="A149" s="193"/>
      <c r="B149" s="10"/>
      <c r="C149" s="10"/>
      <c r="D149" s="10"/>
      <c r="E149" s="10"/>
      <c r="F149" s="10"/>
      <c r="G149" s="10"/>
      <c r="H149" s="10"/>
      <c r="I149" s="10"/>
      <c r="J149" s="10"/>
      <c r="K149" s="10"/>
      <c r="L149" s="10"/>
      <c r="M149" s="10"/>
      <c r="N149" s="10"/>
      <c r="O149" s="10"/>
      <c r="P149" s="10"/>
      <c r="Q149" s="10"/>
    </row>
    <row r="150" spans="1:17" x14ac:dyDescent="0.2">
      <c r="A150" s="193"/>
      <c r="B150" s="10"/>
      <c r="C150" s="10"/>
      <c r="D150" s="10"/>
      <c r="E150" s="10"/>
      <c r="F150" s="10"/>
      <c r="G150" s="10"/>
      <c r="H150" s="10"/>
      <c r="I150" s="10"/>
      <c r="J150" s="10"/>
      <c r="K150" s="10"/>
      <c r="L150" s="10"/>
      <c r="M150" s="10"/>
      <c r="N150" s="10"/>
      <c r="O150" s="10"/>
      <c r="P150" s="10"/>
      <c r="Q150" s="10"/>
    </row>
    <row r="151" spans="1:17" x14ac:dyDescent="0.2">
      <c r="A151" s="193"/>
      <c r="B151" s="10"/>
      <c r="C151" s="10"/>
      <c r="D151" s="10"/>
      <c r="E151" s="10"/>
      <c r="F151" s="10"/>
      <c r="G151" s="10"/>
      <c r="H151" s="10"/>
      <c r="I151" s="10"/>
      <c r="J151" s="10"/>
      <c r="K151" s="10"/>
      <c r="L151" s="10"/>
      <c r="M151" s="10"/>
      <c r="N151" s="10"/>
      <c r="O151" s="10"/>
      <c r="P151" s="10"/>
      <c r="Q151" s="10"/>
    </row>
    <row r="152" spans="1:17" x14ac:dyDescent="0.2">
      <c r="A152" s="193"/>
      <c r="B152" s="10"/>
      <c r="C152" s="10"/>
      <c r="D152" s="10"/>
      <c r="E152" s="10"/>
      <c r="F152" s="10"/>
      <c r="G152" s="10"/>
      <c r="H152" s="10"/>
      <c r="I152" s="10"/>
      <c r="J152" s="10"/>
      <c r="K152" s="10"/>
      <c r="L152" s="10"/>
      <c r="M152" s="10"/>
      <c r="N152" s="10"/>
      <c r="O152" s="10"/>
      <c r="P152" s="10"/>
      <c r="Q152" s="10"/>
    </row>
    <row r="153" spans="1:17" x14ac:dyDescent="0.2">
      <c r="A153" s="193"/>
      <c r="B153" s="10"/>
      <c r="C153" s="10"/>
      <c r="D153" s="10"/>
      <c r="E153" s="10"/>
      <c r="F153" s="10"/>
      <c r="G153" s="10"/>
      <c r="H153" s="10"/>
      <c r="I153" s="10"/>
      <c r="J153" s="10"/>
      <c r="K153" s="10"/>
      <c r="L153" s="10"/>
      <c r="M153" s="10"/>
      <c r="N153" s="10"/>
      <c r="O153" s="10"/>
      <c r="P153" s="10"/>
      <c r="Q153" s="10"/>
    </row>
    <row r="154" spans="1:17" x14ac:dyDescent="0.2">
      <c r="A154" s="193"/>
      <c r="B154" s="10"/>
      <c r="C154" s="10"/>
      <c r="D154" s="10"/>
      <c r="E154" s="10"/>
      <c r="F154" s="10"/>
      <c r="G154" s="10"/>
      <c r="H154" s="10"/>
      <c r="I154" s="10"/>
      <c r="J154" s="10"/>
      <c r="K154" s="10"/>
      <c r="L154" s="10"/>
      <c r="M154" s="10"/>
      <c r="N154" s="10"/>
      <c r="O154" s="10"/>
      <c r="P154" s="10"/>
      <c r="Q154" s="10"/>
    </row>
    <row r="155" spans="1:17" x14ac:dyDescent="0.2">
      <c r="A155" s="193"/>
      <c r="B155" s="10"/>
      <c r="C155" s="10"/>
      <c r="D155" s="10"/>
      <c r="E155" s="10"/>
      <c r="F155" s="10"/>
      <c r="G155" s="10"/>
      <c r="H155" s="10"/>
      <c r="I155" s="10"/>
      <c r="J155" s="10"/>
      <c r="K155" s="10"/>
      <c r="L155" s="10"/>
      <c r="M155" s="10"/>
      <c r="N155" s="10"/>
      <c r="O155" s="10"/>
      <c r="P155" s="10"/>
      <c r="Q155" s="10"/>
    </row>
    <row r="156" spans="1:17" x14ac:dyDescent="0.2">
      <c r="A156" s="193"/>
      <c r="B156" s="10"/>
      <c r="C156" s="10"/>
      <c r="D156" s="10"/>
      <c r="E156" s="10"/>
      <c r="F156" s="10"/>
      <c r="G156" s="10"/>
      <c r="H156" s="10"/>
      <c r="I156" s="10"/>
      <c r="J156" s="10"/>
      <c r="K156" s="10"/>
      <c r="L156" s="10"/>
      <c r="M156" s="10"/>
      <c r="N156" s="10"/>
      <c r="O156" s="10"/>
      <c r="P156" s="10"/>
      <c r="Q156" s="10"/>
    </row>
    <row r="157" spans="1:17" x14ac:dyDescent="0.2">
      <c r="A157" s="193"/>
      <c r="B157" s="10"/>
      <c r="C157" s="10"/>
      <c r="D157" s="10"/>
      <c r="E157" s="10"/>
      <c r="F157" s="10"/>
      <c r="G157" s="10"/>
      <c r="H157" s="10"/>
      <c r="I157" s="10"/>
      <c r="J157" s="10"/>
      <c r="K157" s="10"/>
      <c r="L157" s="10"/>
      <c r="M157" s="10"/>
      <c r="N157" s="10"/>
      <c r="O157" s="10"/>
      <c r="P157" s="10"/>
      <c r="Q157" s="10"/>
    </row>
    <row r="158" spans="1:17" x14ac:dyDescent="0.2">
      <c r="A158" s="193"/>
      <c r="B158" s="10"/>
      <c r="C158" s="10"/>
      <c r="D158" s="10"/>
      <c r="E158" s="10"/>
      <c r="F158" s="10"/>
      <c r="G158" s="10"/>
      <c r="H158" s="10"/>
      <c r="I158" s="10"/>
      <c r="J158" s="10"/>
      <c r="K158" s="10"/>
      <c r="L158" s="10"/>
      <c r="M158" s="10"/>
      <c r="N158" s="10"/>
      <c r="O158" s="10"/>
      <c r="P158" s="10"/>
      <c r="Q158" s="10"/>
    </row>
    <row r="159" spans="1:17" x14ac:dyDescent="0.2">
      <c r="A159" s="193"/>
      <c r="B159" s="10"/>
      <c r="C159" s="10"/>
      <c r="D159" s="10"/>
      <c r="E159" s="10"/>
      <c r="F159" s="10"/>
      <c r="G159" s="10"/>
      <c r="H159" s="10"/>
      <c r="I159" s="10"/>
      <c r="J159" s="10"/>
      <c r="K159" s="10"/>
      <c r="L159" s="10"/>
      <c r="M159" s="10"/>
      <c r="N159" s="10"/>
      <c r="O159" s="10"/>
      <c r="P159" s="10"/>
      <c r="Q159" s="10"/>
    </row>
    <row r="160" spans="1:17" x14ac:dyDescent="0.2">
      <c r="A160" s="193"/>
      <c r="B160" s="10"/>
      <c r="C160" s="10"/>
      <c r="D160" s="10"/>
      <c r="E160" s="10"/>
      <c r="F160" s="10"/>
      <c r="G160" s="10"/>
      <c r="H160" s="10"/>
      <c r="I160" s="10"/>
      <c r="J160" s="10"/>
      <c r="K160" s="10"/>
      <c r="L160" s="10"/>
      <c r="M160" s="10"/>
      <c r="N160" s="10"/>
      <c r="O160" s="10"/>
      <c r="P160" s="10"/>
      <c r="Q160" s="10"/>
    </row>
    <row r="161" spans="1:17" x14ac:dyDescent="0.2">
      <c r="A161" s="193"/>
      <c r="B161" s="10"/>
      <c r="C161" s="10"/>
      <c r="D161" s="10"/>
      <c r="E161" s="10"/>
      <c r="F161" s="10"/>
      <c r="G161" s="10"/>
      <c r="H161" s="10"/>
      <c r="I161" s="10"/>
      <c r="J161" s="10"/>
      <c r="K161" s="10"/>
      <c r="L161" s="10"/>
      <c r="M161" s="10"/>
      <c r="N161" s="10"/>
      <c r="O161" s="10"/>
      <c r="P161" s="10"/>
      <c r="Q161" s="10"/>
    </row>
    <row r="162" spans="1:17" x14ac:dyDescent="0.2">
      <c r="A162" s="193"/>
      <c r="B162" s="10"/>
      <c r="C162" s="10"/>
      <c r="D162" s="10"/>
      <c r="E162" s="10"/>
      <c r="F162" s="10"/>
      <c r="G162" s="10"/>
      <c r="H162" s="10"/>
      <c r="I162" s="10"/>
      <c r="J162" s="10"/>
      <c r="K162" s="10"/>
      <c r="L162" s="10"/>
      <c r="M162" s="10"/>
      <c r="N162" s="10"/>
      <c r="O162" s="10"/>
      <c r="P162" s="10"/>
      <c r="Q162" s="10"/>
    </row>
    <row r="163" spans="1:17" x14ac:dyDescent="0.2">
      <c r="A163" s="193"/>
      <c r="B163" s="10"/>
      <c r="C163" s="10"/>
      <c r="D163" s="10"/>
      <c r="E163" s="10"/>
      <c r="F163" s="10"/>
      <c r="G163" s="10"/>
      <c r="H163" s="10"/>
      <c r="I163" s="10"/>
      <c r="J163" s="10"/>
      <c r="K163" s="10"/>
      <c r="L163" s="10"/>
      <c r="M163" s="10"/>
      <c r="N163" s="10"/>
      <c r="O163" s="10"/>
      <c r="P163" s="10"/>
      <c r="Q163" s="10"/>
    </row>
    <row r="164" spans="1:17" x14ac:dyDescent="0.2">
      <c r="A164" s="193"/>
      <c r="B164" s="10"/>
      <c r="C164" s="10"/>
      <c r="D164" s="10"/>
      <c r="E164" s="10"/>
      <c r="F164" s="10"/>
      <c r="G164" s="10"/>
      <c r="H164" s="10"/>
      <c r="I164" s="10"/>
      <c r="J164" s="10"/>
      <c r="K164" s="10"/>
      <c r="L164" s="10"/>
      <c r="M164" s="10"/>
      <c r="N164" s="10"/>
      <c r="O164" s="10"/>
      <c r="P164" s="10"/>
      <c r="Q164" s="10"/>
    </row>
    <row r="165" spans="1:17" x14ac:dyDescent="0.2">
      <c r="A165" s="193"/>
      <c r="B165" s="10"/>
      <c r="C165" s="10"/>
      <c r="D165" s="10"/>
      <c r="E165" s="10"/>
      <c r="F165" s="10"/>
      <c r="G165" s="10"/>
      <c r="H165" s="10"/>
      <c r="I165" s="10"/>
      <c r="J165" s="10"/>
      <c r="K165" s="10"/>
      <c r="L165" s="10"/>
      <c r="M165" s="10"/>
      <c r="N165" s="10"/>
      <c r="O165" s="10"/>
      <c r="P165" s="10"/>
      <c r="Q165" s="10"/>
    </row>
    <row r="166" spans="1:17" x14ac:dyDescent="0.2">
      <c r="A166" s="193"/>
      <c r="B166" s="10"/>
      <c r="C166" s="10"/>
      <c r="D166" s="10"/>
      <c r="E166" s="10"/>
      <c r="F166" s="10"/>
      <c r="G166" s="10"/>
      <c r="H166" s="10"/>
      <c r="I166" s="10"/>
      <c r="J166" s="10"/>
      <c r="K166" s="10"/>
      <c r="L166" s="10"/>
      <c r="M166" s="10"/>
      <c r="N166" s="10"/>
      <c r="O166" s="10"/>
      <c r="P166" s="10"/>
      <c r="Q166" s="10"/>
    </row>
    <row r="167" spans="1:17" x14ac:dyDescent="0.2">
      <c r="A167" s="193"/>
      <c r="B167" s="10"/>
      <c r="C167" s="10"/>
      <c r="D167" s="10"/>
      <c r="E167" s="10"/>
      <c r="F167" s="10"/>
      <c r="G167" s="10"/>
      <c r="H167" s="10"/>
      <c r="I167" s="10"/>
      <c r="J167" s="10"/>
      <c r="K167" s="10"/>
      <c r="L167" s="10"/>
      <c r="M167" s="10"/>
      <c r="N167" s="10"/>
      <c r="O167" s="10"/>
      <c r="P167" s="10"/>
      <c r="Q167" s="10"/>
    </row>
    <row r="168" spans="1:17" x14ac:dyDescent="0.2">
      <c r="A168" s="193"/>
      <c r="B168" s="10"/>
      <c r="C168" s="10"/>
      <c r="D168" s="10"/>
      <c r="E168" s="10"/>
      <c r="F168" s="10"/>
      <c r="G168" s="10"/>
      <c r="H168" s="10"/>
      <c r="I168" s="10"/>
      <c r="J168" s="10"/>
      <c r="K168" s="10"/>
      <c r="L168" s="10"/>
      <c r="M168" s="10"/>
      <c r="N168" s="10"/>
      <c r="O168" s="10"/>
      <c r="P168" s="10"/>
      <c r="Q168" s="10"/>
    </row>
    <row r="169" spans="1:17" x14ac:dyDescent="0.2">
      <c r="A169" s="193"/>
      <c r="B169" s="10"/>
      <c r="C169" s="10"/>
      <c r="D169" s="10"/>
      <c r="E169" s="10"/>
      <c r="F169" s="10"/>
      <c r="G169" s="10"/>
      <c r="H169" s="10"/>
      <c r="I169" s="10"/>
      <c r="J169" s="10"/>
      <c r="K169" s="10"/>
      <c r="L169" s="10"/>
      <c r="M169" s="10"/>
      <c r="N169" s="10"/>
      <c r="O169" s="10"/>
      <c r="P169" s="10"/>
      <c r="Q169" s="10"/>
    </row>
    <row r="170" spans="1:17" x14ac:dyDescent="0.2">
      <c r="A170" s="193"/>
      <c r="B170" s="10"/>
      <c r="C170" s="10"/>
      <c r="D170" s="10"/>
      <c r="E170" s="10"/>
      <c r="F170" s="10"/>
      <c r="G170" s="10"/>
      <c r="H170" s="10"/>
      <c r="I170" s="10"/>
      <c r="J170" s="10"/>
      <c r="K170" s="10"/>
      <c r="L170" s="10"/>
      <c r="M170" s="10"/>
      <c r="N170" s="10"/>
      <c r="O170" s="10"/>
      <c r="P170" s="10"/>
      <c r="Q170" s="10"/>
    </row>
    <row r="171" spans="1:17" x14ac:dyDescent="0.2">
      <c r="A171" s="193"/>
      <c r="B171" s="10"/>
      <c r="C171" s="10"/>
      <c r="D171" s="10"/>
      <c r="E171" s="10"/>
      <c r="F171" s="10"/>
      <c r="G171" s="10"/>
      <c r="H171" s="10"/>
      <c r="I171" s="10"/>
      <c r="J171" s="10"/>
      <c r="K171" s="10"/>
      <c r="L171" s="10"/>
      <c r="M171" s="10"/>
      <c r="N171" s="10"/>
      <c r="O171" s="10"/>
      <c r="P171" s="10"/>
      <c r="Q171" s="10"/>
    </row>
    <row r="172" spans="1:17" x14ac:dyDescent="0.2">
      <c r="A172" s="193"/>
      <c r="B172" s="10"/>
      <c r="C172" s="10"/>
      <c r="D172" s="10"/>
      <c r="E172" s="10"/>
      <c r="F172" s="10"/>
      <c r="G172" s="10"/>
      <c r="H172" s="10"/>
      <c r="I172" s="10"/>
      <c r="J172" s="10"/>
      <c r="K172" s="10"/>
      <c r="L172" s="10"/>
      <c r="M172" s="10"/>
      <c r="N172" s="10"/>
      <c r="O172" s="10"/>
      <c r="P172" s="10"/>
      <c r="Q172" s="10"/>
    </row>
    <row r="173" spans="1:17" x14ac:dyDescent="0.2">
      <c r="A173" s="193"/>
      <c r="B173" s="10"/>
      <c r="C173" s="10"/>
      <c r="D173" s="10"/>
      <c r="E173" s="10"/>
      <c r="F173" s="10"/>
      <c r="G173" s="10"/>
      <c r="H173" s="10"/>
      <c r="I173" s="10"/>
      <c r="J173" s="10"/>
      <c r="K173" s="10"/>
      <c r="L173" s="10"/>
      <c r="M173" s="10"/>
      <c r="N173" s="10"/>
      <c r="O173" s="10"/>
      <c r="P173" s="10"/>
      <c r="Q173" s="10"/>
    </row>
    <row r="174" spans="1:17" x14ac:dyDescent="0.2">
      <c r="A174" s="193"/>
      <c r="B174" s="10"/>
      <c r="C174" s="10"/>
      <c r="D174" s="10"/>
      <c r="E174" s="10"/>
      <c r="F174" s="10"/>
      <c r="G174" s="10"/>
      <c r="H174" s="10"/>
      <c r="I174" s="10"/>
      <c r="J174" s="10"/>
      <c r="K174" s="10"/>
      <c r="L174" s="10"/>
      <c r="M174" s="10"/>
      <c r="N174" s="10"/>
      <c r="O174" s="10"/>
      <c r="P174" s="10"/>
      <c r="Q174" s="10"/>
    </row>
    <row r="175" spans="1:17" x14ac:dyDescent="0.2">
      <c r="A175" s="193"/>
      <c r="B175" s="10"/>
      <c r="C175" s="10"/>
      <c r="D175" s="10"/>
      <c r="E175" s="10"/>
      <c r="F175" s="10"/>
      <c r="G175" s="10"/>
      <c r="H175" s="10"/>
      <c r="I175" s="10"/>
      <c r="J175" s="10"/>
      <c r="K175" s="10"/>
      <c r="L175" s="10"/>
      <c r="M175" s="10"/>
      <c r="N175" s="10"/>
      <c r="O175" s="10"/>
      <c r="P175" s="10"/>
      <c r="Q175" s="10"/>
    </row>
    <row r="176" spans="1:17" x14ac:dyDescent="0.2">
      <c r="A176" s="193"/>
      <c r="B176" s="10"/>
      <c r="C176" s="10"/>
      <c r="D176" s="10"/>
      <c r="E176" s="10"/>
      <c r="F176" s="10"/>
      <c r="G176" s="10"/>
      <c r="H176" s="10"/>
      <c r="I176" s="10"/>
      <c r="J176" s="10"/>
      <c r="K176" s="10"/>
      <c r="L176" s="10"/>
      <c r="M176" s="10"/>
      <c r="N176" s="10"/>
      <c r="O176" s="10"/>
      <c r="P176" s="10"/>
      <c r="Q176" s="10"/>
    </row>
    <row r="177" spans="1:17" x14ac:dyDescent="0.2">
      <c r="A177" s="193"/>
      <c r="B177" s="10"/>
      <c r="C177" s="10"/>
      <c r="D177" s="10"/>
      <c r="E177" s="10"/>
      <c r="F177" s="10"/>
      <c r="G177" s="10"/>
      <c r="H177" s="10"/>
      <c r="I177" s="10"/>
      <c r="J177" s="10"/>
      <c r="K177" s="10"/>
      <c r="L177" s="10"/>
      <c r="M177" s="10"/>
      <c r="N177" s="10"/>
      <c r="O177" s="10"/>
      <c r="P177" s="10"/>
      <c r="Q177" s="10"/>
    </row>
    <row r="178" spans="1:17" x14ac:dyDescent="0.2">
      <c r="A178" s="193"/>
      <c r="B178" s="10"/>
      <c r="C178" s="10"/>
      <c r="D178" s="10"/>
      <c r="E178" s="10"/>
      <c r="F178" s="10"/>
      <c r="G178" s="10"/>
      <c r="H178" s="10"/>
      <c r="I178" s="10"/>
      <c r="J178" s="10"/>
      <c r="K178" s="10"/>
      <c r="L178" s="10"/>
      <c r="M178" s="10"/>
      <c r="N178" s="10"/>
      <c r="O178" s="10"/>
      <c r="P178" s="10"/>
      <c r="Q178" s="10"/>
    </row>
    <row r="179" spans="1:17" x14ac:dyDescent="0.2">
      <c r="A179" s="193"/>
      <c r="B179" s="10"/>
      <c r="C179" s="10"/>
      <c r="D179" s="10"/>
      <c r="E179" s="10"/>
      <c r="F179" s="10"/>
      <c r="G179" s="10"/>
      <c r="H179" s="10"/>
      <c r="I179" s="10"/>
      <c r="J179" s="10"/>
      <c r="K179" s="10"/>
      <c r="L179" s="10"/>
      <c r="M179" s="10"/>
      <c r="N179" s="10"/>
      <c r="O179" s="10"/>
      <c r="P179" s="10"/>
      <c r="Q179" s="10"/>
    </row>
    <row r="180" spans="1:17" x14ac:dyDescent="0.2">
      <c r="A180" s="193"/>
      <c r="B180" s="10"/>
      <c r="C180" s="10"/>
      <c r="D180" s="10"/>
      <c r="E180" s="10"/>
      <c r="F180" s="10"/>
      <c r="G180" s="10"/>
      <c r="H180" s="10"/>
      <c r="I180" s="10"/>
      <c r="J180" s="10"/>
      <c r="K180" s="10"/>
      <c r="L180" s="10"/>
      <c r="M180" s="10"/>
      <c r="N180" s="10"/>
      <c r="O180" s="10"/>
      <c r="P180" s="10"/>
      <c r="Q180" s="10"/>
    </row>
    <row r="181" spans="1:17" x14ac:dyDescent="0.2">
      <c r="A181" s="193"/>
      <c r="B181" s="10"/>
      <c r="C181" s="10"/>
      <c r="D181" s="10"/>
      <c r="E181" s="10"/>
      <c r="F181" s="10"/>
      <c r="G181" s="10"/>
      <c r="H181" s="10"/>
      <c r="I181" s="10"/>
      <c r="J181" s="10"/>
      <c r="K181" s="10"/>
      <c r="L181" s="10"/>
      <c r="M181" s="10"/>
      <c r="N181" s="10"/>
      <c r="O181" s="10"/>
      <c r="P181" s="10"/>
      <c r="Q181" s="10"/>
    </row>
    <row r="182" spans="1:17" x14ac:dyDescent="0.2">
      <c r="A182" s="193"/>
      <c r="B182" s="10"/>
      <c r="C182" s="10"/>
      <c r="D182" s="10"/>
      <c r="E182" s="10"/>
      <c r="F182" s="10"/>
      <c r="G182" s="10"/>
      <c r="H182" s="10"/>
      <c r="I182" s="10"/>
      <c r="J182" s="10"/>
      <c r="K182" s="10"/>
      <c r="L182" s="10"/>
      <c r="M182" s="10"/>
      <c r="N182" s="10"/>
      <c r="O182" s="10"/>
      <c r="P182" s="10"/>
      <c r="Q182" s="10"/>
    </row>
    <row r="183" spans="1:17" x14ac:dyDescent="0.2">
      <c r="A183" s="193"/>
      <c r="B183" s="10"/>
      <c r="C183" s="10"/>
      <c r="D183" s="10"/>
      <c r="E183" s="10"/>
      <c r="F183" s="10"/>
      <c r="G183" s="10"/>
      <c r="H183" s="10"/>
      <c r="I183" s="10"/>
      <c r="J183" s="10"/>
      <c r="K183" s="10"/>
      <c r="L183" s="10"/>
      <c r="M183" s="10"/>
      <c r="N183" s="10"/>
      <c r="O183" s="10"/>
      <c r="P183" s="10"/>
      <c r="Q183" s="10"/>
    </row>
    <row r="184" spans="1:17" x14ac:dyDescent="0.2">
      <c r="A184" s="193"/>
      <c r="B184" s="10"/>
      <c r="C184" s="10"/>
      <c r="D184" s="10"/>
      <c r="E184" s="10"/>
      <c r="F184" s="10"/>
      <c r="G184" s="10"/>
      <c r="H184" s="10"/>
      <c r="I184" s="10"/>
      <c r="J184" s="10"/>
      <c r="K184" s="10"/>
      <c r="L184" s="10"/>
      <c r="M184" s="10"/>
      <c r="N184" s="10"/>
      <c r="O184" s="10"/>
      <c r="P184" s="10"/>
      <c r="Q184" s="10"/>
    </row>
    <row r="185" spans="1:17" x14ac:dyDescent="0.2">
      <c r="A185" s="193"/>
      <c r="B185" s="10"/>
      <c r="C185" s="10"/>
      <c r="D185" s="10"/>
      <c r="E185" s="10"/>
      <c r="F185" s="10"/>
      <c r="G185" s="10"/>
      <c r="H185" s="10"/>
      <c r="I185" s="10"/>
      <c r="J185" s="10"/>
      <c r="K185" s="10"/>
      <c r="L185" s="10"/>
      <c r="M185" s="10"/>
      <c r="N185" s="10"/>
      <c r="O185" s="10"/>
      <c r="P185" s="10"/>
      <c r="Q185" s="10"/>
    </row>
    <row r="186" spans="1:17" x14ac:dyDescent="0.2">
      <c r="A186" s="193"/>
      <c r="B186" s="10"/>
      <c r="C186" s="10"/>
      <c r="D186" s="10"/>
      <c r="E186" s="10"/>
      <c r="F186" s="10"/>
      <c r="G186" s="10"/>
      <c r="H186" s="10"/>
      <c r="I186" s="10"/>
      <c r="J186" s="10"/>
      <c r="K186" s="10"/>
      <c r="L186" s="10"/>
      <c r="M186" s="10"/>
      <c r="N186" s="10"/>
      <c r="O186" s="10"/>
      <c r="P186" s="10"/>
      <c r="Q186" s="10"/>
    </row>
    <row r="187" spans="1:17" x14ac:dyDescent="0.2">
      <c r="A187" s="193"/>
      <c r="B187" s="10"/>
      <c r="C187" s="10"/>
      <c r="D187" s="10"/>
      <c r="E187" s="10"/>
      <c r="F187" s="10"/>
      <c r="G187" s="10"/>
      <c r="H187" s="10"/>
      <c r="I187" s="10"/>
      <c r="J187" s="10"/>
      <c r="K187" s="10"/>
      <c r="L187" s="10"/>
      <c r="M187" s="10"/>
      <c r="N187" s="10"/>
      <c r="O187" s="10"/>
      <c r="P187" s="10"/>
      <c r="Q187" s="10"/>
    </row>
    <row r="188" spans="1:17" x14ac:dyDescent="0.2">
      <c r="A188" s="193"/>
      <c r="B188" s="10"/>
      <c r="C188" s="10"/>
      <c r="D188" s="10"/>
      <c r="E188" s="10"/>
      <c r="F188" s="10"/>
      <c r="G188" s="10"/>
      <c r="H188" s="10"/>
      <c r="I188" s="10"/>
      <c r="J188" s="10"/>
      <c r="K188" s="10"/>
      <c r="L188" s="10"/>
      <c r="M188" s="10"/>
      <c r="N188" s="10"/>
      <c r="O188" s="10"/>
      <c r="P188" s="10"/>
      <c r="Q188" s="10"/>
    </row>
    <row r="189" spans="1:17" x14ac:dyDescent="0.2">
      <c r="A189" s="193"/>
      <c r="B189" s="10"/>
      <c r="C189" s="10"/>
      <c r="D189" s="10"/>
      <c r="E189" s="10"/>
      <c r="F189" s="10"/>
      <c r="G189" s="10"/>
      <c r="H189" s="10"/>
      <c r="I189" s="10"/>
      <c r="J189" s="10"/>
      <c r="K189" s="10"/>
      <c r="L189" s="10"/>
      <c r="M189" s="10"/>
      <c r="N189" s="10"/>
      <c r="O189" s="10"/>
      <c r="P189" s="10"/>
      <c r="Q189" s="10"/>
    </row>
    <row r="190" spans="1:17" x14ac:dyDescent="0.2">
      <c r="A190" s="193"/>
      <c r="B190" s="10"/>
      <c r="C190" s="10"/>
      <c r="D190" s="10"/>
      <c r="E190" s="10"/>
      <c r="F190" s="10"/>
      <c r="G190" s="10"/>
      <c r="H190" s="10"/>
      <c r="I190" s="10"/>
      <c r="J190" s="10"/>
      <c r="K190" s="10"/>
      <c r="L190" s="10"/>
      <c r="M190" s="10"/>
      <c r="N190" s="10"/>
      <c r="O190" s="10"/>
      <c r="P190" s="10"/>
      <c r="Q190" s="10"/>
    </row>
    <row r="191" spans="1:17" x14ac:dyDescent="0.2">
      <c r="A191" s="193"/>
      <c r="B191" s="10"/>
      <c r="C191" s="10"/>
      <c r="D191" s="10"/>
      <c r="E191" s="10"/>
      <c r="F191" s="10"/>
      <c r="G191" s="10"/>
      <c r="H191" s="10"/>
      <c r="I191" s="10"/>
      <c r="J191" s="10"/>
      <c r="K191" s="10"/>
      <c r="L191" s="10"/>
      <c r="M191" s="10"/>
      <c r="N191" s="10"/>
      <c r="O191" s="10"/>
      <c r="P191" s="10"/>
      <c r="Q191" s="10"/>
    </row>
    <row r="192" spans="1:17" x14ac:dyDescent="0.2">
      <c r="A192" s="193"/>
      <c r="B192" s="10"/>
      <c r="C192" s="10"/>
      <c r="D192" s="10"/>
      <c r="E192" s="10"/>
      <c r="F192" s="10"/>
      <c r="G192" s="10"/>
      <c r="H192" s="10"/>
      <c r="I192" s="10"/>
      <c r="J192" s="10"/>
      <c r="K192" s="10"/>
      <c r="L192" s="10"/>
      <c r="M192" s="10"/>
      <c r="N192" s="10"/>
      <c r="O192" s="10"/>
      <c r="P192" s="10"/>
      <c r="Q192" s="10"/>
    </row>
    <row r="193" spans="1:17" x14ac:dyDescent="0.2">
      <c r="A193" s="193"/>
      <c r="B193" s="10"/>
      <c r="C193" s="10"/>
      <c r="D193" s="10"/>
      <c r="E193" s="10"/>
      <c r="F193" s="10"/>
      <c r="G193" s="10"/>
      <c r="H193" s="10"/>
      <c r="I193" s="10"/>
      <c r="J193" s="10"/>
      <c r="K193" s="10"/>
      <c r="L193" s="10"/>
      <c r="M193" s="10"/>
      <c r="N193" s="10"/>
      <c r="O193" s="10"/>
      <c r="P193" s="10"/>
      <c r="Q193" s="10"/>
    </row>
    <row r="194" spans="1:17" x14ac:dyDescent="0.2">
      <c r="A194" s="193"/>
      <c r="B194" s="10"/>
      <c r="C194" s="10"/>
      <c r="D194" s="10"/>
      <c r="E194" s="10"/>
      <c r="F194" s="10"/>
      <c r="G194" s="10"/>
      <c r="H194" s="10"/>
      <c r="I194" s="10"/>
      <c r="J194" s="10"/>
      <c r="K194" s="10"/>
      <c r="L194" s="10"/>
      <c r="M194" s="10"/>
      <c r="N194" s="10"/>
      <c r="O194" s="10"/>
      <c r="P194" s="10"/>
      <c r="Q194" s="10"/>
    </row>
    <row r="195" spans="1:17" x14ac:dyDescent="0.2">
      <c r="A195" s="193"/>
      <c r="B195" s="10"/>
      <c r="C195" s="10"/>
      <c r="D195" s="10"/>
      <c r="E195" s="10"/>
      <c r="F195" s="10"/>
      <c r="G195" s="10"/>
      <c r="H195" s="10"/>
      <c r="I195" s="10"/>
      <c r="J195" s="10"/>
      <c r="K195" s="10"/>
      <c r="L195" s="10"/>
      <c r="M195" s="10"/>
      <c r="N195" s="10"/>
      <c r="O195" s="10"/>
      <c r="P195" s="10"/>
      <c r="Q195" s="10"/>
    </row>
    <row r="196" spans="1:17" x14ac:dyDescent="0.2">
      <c r="A196" s="193"/>
      <c r="B196" s="10"/>
      <c r="C196" s="10"/>
      <c r="D196" s="10"/>
      <c r="E196" s="10"/>
      <c r="F196" s="10"/>
      <c r="G196" s="10"/>
      <c r="H196" s="10"/>
      <c r="I196" s="10"/>
      <c r="J196" s="10"/>
      <c r="K196" s="10"/>
      <c r="L196" s="10"/>
      <c r="M196" s="10"/>
      <c r="N196" s="10"/>
      <c r="O196" s="10"/>
      <c r="P196" s="10"/>
      <c r="Q196" s="10"/>
    </row>
    <row r="197" spans="1:17" x14ac:dyDescent="0.2">
      <c r="A197" s="193"/>
      <c r="B197" s="10"/>
      <c r="C197" s="10"/>
      <c r="D197" s="10"/>
      <c r="E197" s="10"/>
      <c r="F197" s="10"/>
      <c r="G197" s="10"/>
      <c r="H197" s="10"/>
      <c r="I197" s="10"/>
      <c r="J197" s="10"/>
      <c r="K197" s="10"/>
      <c r="L197" s="10"/>
      <c r="M197" s="10"/>
      <c r="N197" s="10"/>
      <c r="O197" s="10"/>
      <c r="P197" s="10"/>
      <c r="Q197" s="10"/>
    </row>
    <row r="198" spans="1:17" x14ac:dyDescent="0.2">
      <c r="A198" s="193"/>
      <c r="B198" s="10"/>
      <c r="C198" s="10"/>
      <c r="D198" s="10"/>
      <c r="E198" s="10"/>
      <c r="F198" s="10"/>
      <c r="G198" s="10"/>
      <c r="H198" s="10"/>
      <c r="I198" s="10"/>
      <c r="J198" s="10"/>
      <c r="K198" s="10"/>
      <c r="L198" s="10"/>
      <c r="M198" s="10"/>
      <c r="N198" s="10"/>
      <c r="O198" s="10"/>
      <c r="P198" s="10"/>
      <c r="Q198" s="10"/>
    </row>
    <row r="199" spans="1:17" x14ac:dyDescent="0.2">
      <c r="A199" s="193"/>
      <c r="B199" s="10"/>
      <c r="C199" s="10"/>
      <c r="D199" s="10"/>
      <c r="E199" s="10"/>
      <c r="F199" s="10"/>
      <c r="G199" s="10"/>
      <c r="H199" s="10"/>
      <c r="I199" s="10"/>
      <c r="J199" s="10"/>
      <c r="K199" s="10"/>
      <c r="L199" s="10"/>
      <c r="M199" s="10"/>
      <c r="N199" s="10"/>
      <c r="O199" s="10"/>
      <c r="P199" s="10"/>
      <c r="Q199" s="10"/>
    </row>
    <row r="200" spans="1:17" x14ac:dyDescent="0.2">
      <c r="A200" s="193"/>
      <c r="B200" s="10"/>
      <c r="C200" s="10"/>
      <c r="D200" s="10"/>
      <c r="E200" s="10"/>
      <c r="F200" s="10"/>
      <c r="G200" s="10"/>
      <c r="H200" s="10"/>
      <c r="I200" s="10"/>
      <c r="J200" s="10"/>
      <c r="K200" s="10"/>
      <c r="L200" s="10"/>
      <c r="M200" s="10"/>
      <c r="N200" s="10"/>
      <c r="O200" s="10"/>
      <c r="P200" s="10"/>
      <c r="Q200" s="10"/>
    </row>
    <row r="201" spans="1:17" x14ac:dyDescent="0.2">
      <c r="A201" s="193"/>
      <c r="B201" s="10"/>
      <c r="C201" s="10"/>
      <c r="D201" s="10"/>
      <c r="E201" s="10"/>
      <c r="F201" s="10"/>
      <c r="G201" s="10"/>
      <c r="H201" s="10"/>
      <c r="I201" s="10"/>
      <c r="J201" s="10"/>
      <c r="K201" s="10"/>
      <c r="L201" s="10"/>
      <c r="M201" s="10"/>
      <c r="N201" s="10"/>
      <c r="O201" s="10"/>
      <c r="P201" s="10"/>
      <c r="Q201" s="10"/>
    </row>
    <row r="202" spans="1:17" x14ac:dyDescent="0.2">
      <c r="A202" s="193"/>
      <c r="B202" s="10"/>
      <c r="C202" s="10"/>
      <c r="D202" s="10"/>
      <c r="E202" s="10"/>
      <c r="F202" s="10"/>
      <c r="G202" s="10"/>
      <c r="H202" s="10"/>
      <c r="I202" s="10"/>
      <c r="J202" s="10"/>
      <c r="K202" s="10"/>
      <c r="L202" s="10"/>
      <c r="M202" s="10"/>
      <c r="N202" s="10"/>
      <c r="O202" s="10"/>
      <c r="P202" s="10"/>
      <c r="Q202" s="10"/>
    </row>
    <row r="203" spans="1:17" x14ac:dyDescent="0.2">
      <c r="A203" s="193"/>
      <c r="B203" s="10"/>
      <c r="C203" s="10"/>
      <c r="D203" s="10"/>
      <c r="E203" s="10"/>
      <c r="F203" s="10"/>
      <c r="G203" s="10"/>
      <c r="H203" s="10"/>
      <c r="I203" s="10"/>
      <c r="J203" s="10"/>
      <c r="K203" s="10"/>
      <c r="L203" s="10"/>
      <c r="M203" s="10"/>
      <c r="N203" s="10"/>
      <c r="O203" s="10"/>
      <c r="P203" s="10"/>
      <c r="Q203" s="10"/>
    </row>
    <row r="204" spans="1:17" x14ac:dyDescent="0.2">
      <c r="A204" s="193"/>
      <c r="B204" s="10"/>
      <c r="C204" s="10"/>
      <c r="D204" s="10"/>
      <c r="E204" s="10"/>
      <c r="F204" s="10"/>
      <c r="G204" s="10"/>
      <c r="H204" s="10"/>
      <c r="I204" s="10"/>
      <c r="J204" s="10"/>
      <c r="K204" s="10"/>
      <c r="L204" s="10"/>
      <c r="M204" s="10"/>
      <c r="N204" s="10"/>
      <c r="O204" s="10"/>
      <c r="P204" s="10"/>
      <c r="Q204" s="10"/>
    </row>
    <row r="205" spans="1:17" x14ac:dyDescent="0.2">
      <c r="A205" s="193"/>
      <c r="B205" s="10"/>
      <c r="C205" s="10"/>
      <c r="D205" s="10"/>
      <c r="E205" s="10"/>
      <c r="F205" s="10"/>
      <c r="G205" s="10"/>
      <c r="H205" s="10"/>
      <c r="I205" s="10"/>
      <c r="J205" s="10"/>
      <c r="K205" s="10"/>
      <c r="L205" s="10"/>
      <c r="M205" s="10"/>
      <c r="N205" s="10"/>
      <c r="O205" s="10"/>
      <c r="P205" s="10"/>
      <c r="Q205" s="10"/>
    </row>
    <row r="206" spans="1:17" x14ac:dyDescent="0.2">
      <c r="A206" s="193"/>
      <c r="B206" s="10"/>
      <c r="C206" s="10"/>
      <c r="D206" s="10"/>
      <c r="E206" s="10"/>
      <c r="F206" s="10"/>
      <c r="G206" s="10"/>
      <c r="H206" s="10"/>
      <c r="I206" s="10"/>
      <c r="J206" s="10"/>
      <c r="K206" s="10"/>
      <c r="L206" s="10"/>
      <c r="M206" s="10"/>
      <c r="N206" s="10"/>
      <c r="O206" s="10"/>
      <c r="P206" s="10"/>
      <c r="Q206" s="10"/>
    </row>
    <row r="207" spans="1:17" x14ac:dyDescent="0.2">
      <c r="A207" s="193"/>
      <c r="B207" s="10"/>
      <c r="C207" s="10"/>
      <c r="D207" s="10"/>
      <c r="E207" s="10"/>
      <c r="F207" s="10"/>
      <c r="G207" s="10"/>
      <c r="H207" s="10"/>
      <c r="I207" s="10"/>
      <c r="J207" s="10"/>
      <c r="K207" s="10"/>
      <c r="L207" s="10"/>
      <c r="M207" s="10"/>
      <c r="N207" s="10"/>
      <c r="O207" s="10"/>
      <c r="P207" s="10"/>
      <c r="Q207" s="10"/>
    </row>
    <row r="208" spans="1:17" x14ac:dyDescent="0.2">
      <c r="A208" s="193"/>
      <c r="B208" s="10"/>
      <c r="C208" s="10"/>
      <c r="D208" s="10"/>
      <c r="E208" s="10"/>
      <c r="F208" s="10"/>
      <c r="G208" s="10"/>
      <c r="H208" s="10"/>
      <c r="I208" s="10"/>
      <c r="J208" s="10"/>
      <c r="K208" s="10"/>
      <c r="L208" s="10"/>
      <c r="M208" s="10"/>
      <c r="N208" s="10"/>
      <c r="O208" s="10"/>
      <c r="P208" s="10"/>
      <c r="Q208" s="10"/>
    </row>
    <row r="209" spans="1:17" x14ac:dyDescent="0.2">
      <c r="A209" s="193"/>
      <c r="B209" s="10"/>
      <c r="C209" s="10"/>
      <c r="D209" s="10"/>
      <c r="E209" s="10"/>
      <c r="F209" s="10"/>
      <c r="G209" s="10"/>
      <c r="H209" s="10"/>
      <c r="I209" s="10"/>
      <c r="J209" s="10"/>
      <c r="K209" s="10"/>
      <c r="L209" s="10"/>
      <c r="M209" s="10"/>
      <c r="N209" s="10"/>
      <c r="O209" s="10"/>
      <c r="P209" s="10"/>
      <c r="Q209" s="10"/>
    </row>
    <row r="210" spans="1:17" x14ac:dyDescent="0.2">
      <c r="A210" s="193"/>
      <c r="B210" s="10"/>
      <c r="C210" s="10"/>
      <c r="D210" s="10"/>
      <c r="E210" s="10"/>
      <c r="F210" s="10"/>
      <c r="G210" s="10"/>
      <c r="H210" s="10"/>
      <c r="I210" s="10"/>
      <c r="J210" s="10"/>
      <c r="K210" s="10"/>
      <c r="L210" s="10"/>
      <c r="M210" s="10"/>
      <c r="N210" s="10"/>
      <c r="O210" s="10"/>
      <c r="P210" s="10"/>
      <c r="Q210" s="10"/>
    </row>
    <row r="211" spans="1:17" x14ac:dyDescent="0.2">
      <c r="A211" s="193"/>
      <c r="B211" s="10"/>
      <c r="C211" s="10"/>
      <c r="D211" s="10"/>
      <c r="E211" s="10"/>
      <c r="F211" s="10"/>
      <c r="G211" s="10"/>
      <c r="H211" s="10"/>
      <c r="I211" s="10"/>
      <c r="J211" s="10"/>
      <c r="K211" s="10"/>
      <c r="L211" s="10"/>
      <c r="M211" s="10"/>
      <c r="N211" s="10"/>
      <c r="O211" s="10"/>
      <c r="P211" s="10"/>
      <c r="Q211" s="10"/>
    </row>
    <row r="212" spans="1:17" x14ac:dyDescent="0.2">
      <c r="A212" s="193"/>
      <c r="B212" s="10"/>
      <c r="C212" s="10"/>
      <c r="D212" s="10"/>
      <c r="E212" s="10"/>
      <c r="F212" s="10"/>
      <c r="G212" s="10"/>
      <c r="H212" s="10"/>
      <c r="I212" s="10"/>
      <c r="J212" s="10"/>
      <c r="K212" s="10"/>
      <c r="L212" s="10"/>
      <c r="M212" s="10"/>
      <c r="N212" s="10"/>
      <c r="O212" s="10"/>
      <c r="P212" s="10"/>
      <c r="Q212" s="10"/>
    </row>
    <row r="213" spans="1:17" x14ac:dyDescent="0.2">
      <c r="A213" s="193"/>
      <c r="B213" s="10"/>
      <c r="C213" s="10"/>
      <c r="D213" s="10"/>
      <c r="E213" s="10"/>
      <c r="F213" s="10"/>
      <c r="G213" s="10"/>
      <c r="H213" s="10"/>
      <c r="I213" s="10"/>
      <c r="J213" s="10"/>
      <c r="K213" s="10"/>
      <c r="L213" s="10"/>
      <c r="M213" s="10"/>
      <c r="N213" s="10"/>
      <c r="O213" s="10"/>
      <c r="P213" s="10"/>
      <c r="Q213" s="10"/>
    </row>
    <row r="214" spans="1:17" x14ac:dyDescent="0.2">
      <c r="A214" s="193"/>
      <c r="B214" s="10"/>
      <c r="C214" s="10"/>
      <c r="D214" s="10"/>
      <c r="E214" s="10"/>
      <c r="F214" s="10"/>
      <c r="G214" s="10"/>
      <c r="H214" s="10"/>
      <c r="I214" s="10"/>
      <c r="J214" s="10"/>
      <c r="K214" s="10"/>
      <c r="L214" s="10"/>
      <c r="M214" s="10"/>
      <c r="N214" s="10"/>
      <c r="O214" s="10"/>
      <c r="P214" s="10"/>
      <c r="Q214" s="10"/>
    </row>
    <row r="215" spans="1:17" x14ac:dyDescent="0.2">
      <c r="A215" s="193"/>
      <c r="B215" s="10"/>
      <c r="C215" s="10"/>
      <c r="D215" s="10"/>
      <c r="E215" s="10"/>
      <c r="F215" s="10"/>
      <c r="G215" s="10"/>
      <c r="H215" s="10"/>
      <c r="I215" s="10"/>
      <c r="J215" s="10"/>
      <c r="K215" s="10"/>
      <c r="L215" s="10"/>
      <c r="M215" s="10"/>
      <c r="N215" s="10"/>
      <c r="O215" s="10"/>
      <c r="P215" s="10"/>
      <c r="Q215" s="10"/>
    </row>
    <row r="216" spans="1:17" x14ac:dyDescent="0.2">
      <c r="A216" s="193"/>
      <c r="B216" s="10"/>
      <c r="C216" s="10"/>
      <c r="D216" s="10"/>
      <c r="E216" s="10"/>
      <c r="F216" s="10"/>
      <c r="G216" s="10"/>
      <c r="H216" s="10"/>
      <c r="I216" s="10"/>
      <c r="J216" s="10"/>
      <c r="K216" s="10"/>
      <c r="L216" s="10"/>
      <c r="M216" s="10"/>
      <c r="N216" s="10"/>
      <c r="O216" s="10"/>
      <c r="P216" s="10"/>
      <c r="Q216" s="10"/>
    </row>
    <row r="217" spans="1:17" x14ac:dyDescent="0.2">
      <c r="A217" s="193"/>
      <c r="B217" s="10"/>
      <c r="C217" s="10"/>
      <c r="D217" s="10"/>
      <c r="E217" s="10"/>
      <c r="F217" s="10"/>
      <c r="G217" s="10"/>
      <c r="H217" s="10"/>
      <c r="I217" s="10"/>
      <c r="J217" s="10"/>
      <c r="K217" s="10"/>
      <c r="L217" s="10"/>
      <c r="M217" s="10"/>
      <c r="N217" s="10"/>
      <c r="O217" s="10"/>
      <c r="P217" s="10"/>
      <c r="Q217" s="10"/>
    </row>
    <row r="218" spans="1:17" x14ac:dyDescent="0.2">
      <c r="A218" s="193"/>
      <c r="B218" s="10"/>
      <c r="C218" s="10"/>
      <c r="D218" s="10"/>
      <c r="E218" s="10"/>
      <c r="F218" s="10"/>
      <c r="G218" s="10"/>
      <c r="H218" s="10"/>
      <c r="I218" s="10"/>
      <c r="J218" s="10"/>
      <c r="K218" s="10"/>
      <c r="L218" s="10"/>
      <c r="M218" s="10"/>
      <c r="N218" s="10"/>
      <c r="O218" s="10"/>
      <c r="P218" s="10"/>
      <c r="Q218" s="10"/>
    </row>
    <row r="219" spans="1:17" x14ac:dyDescent="0.2">
      <c r="A219" s="193"/>
      <c r="B219" s="10"/>
      <c r="C219" s="10"/>
      <c r="D219" s="10"/>
      <c r="E219" s="10"/>
      <c r="F219" s="10"/>
      <c r="G219" s="10"/>
      <c r="H219" s="10"/>
      <c r="I219" s="10"/>
      <c r="J219" s="10"/>
      <c r="K219" s="10"/>
      <c r="L219" s="10"/>
      <c r="M219" s="10"/>
      <c r="N219" s="10"/>
      <c r="O219" s="10"/>
      <c r="P219" s="10"/>
      <c r="Q219" s="10"/>
    </row>
    <row r="220" spans="1:17" x14ac:dyDescent="0.2">
      <c r="A220" s="193"/>
      <c r="B220" s="10"/>
      <c r="C220" s="10"/>
      <c r="D220" s="10"/>
      <c r="E220" s="10"/>
      <c r="F220" s="10"/>
      <c r="G220" s="10"/>
      <c r="H220" s="10"/>
      <c r="I220" s="10"/>
      <c r="J220" s="10"/>
      <c r="K220" s="10"/>
      <c r="L220" s="10"/>
      <c r="M220" s="10"/>
      <c r="N220" s="10"/>
      <c r="O220" s="10"/>
      <c r="P220" s="10"/>
      <c r="Q220" s="10"/>
    </row>
    <row r="221" spans="1:17" x14ac:dyDescent="0.2">
      <c r="A221" s="193"/>
      <c r="B221" s="10"/>
      <c r="C221" s="10"/>
      <c r="D221" s="10"/>
      <c r="E221" s="10"/>
      <c r="F221" s="10"/>
      <c r="G221" s="10"/>
      <c r="H221" s="10"/>
      <c r="I221" s="10"/>
      <c r="J221" s="10"/>
      <c r="K221" s="10"/>
      <c r="L221" s="10"/>
      <c r="M221" s="10"/>
      <c r="N221" s="10"/>
      <c r="O221" s="10"/>
      <c r="P221" s="10"/>
      <c r="Q221" s="10"/>
    </row>
    <row r="222" spans="1:17" x14ac:dyDescent="0.2">
      <c r="A222" s="193"/>
      <c r="B222" s="10"/>
      <c r="C222" s="10"/>
      <c r="D222" s="10"/>
      <c r="E222" s="10"/>
      <c r="F222" s="10"/>
      <c r="G222" s="10"/>
      <c r="H222" s="10"/>
      <c r="I222" s="10"/>
      <c r="J222" s="10"/>
      <c r="K222" s="10"/>
      <c r="L222" s="10"/>
      <c r="M222" s="10"/>
      <c r="N222" s="10"/>
      <c r="O222" s="10"/>
      <c r="P222" s="10"/>
      <c r="Q222" s="10"/>
    </row>
    <row r="223" spans="1:17" x14ac:dyDescent="0.2">
      <c r="A223" s="193"/>
      <c r="B223" s="10"/>
      <c r="C223" s="10"/>
      <c r="D223" s="10"/>
      <c r="E223" s="10"/>
      <c r="F223" s="10"/>
      <c r="G223" s="10"/>
      <c r="H223" s="10"/>
      <c r="I223" s="10"/>
      <c r="J223" s="10"/>
      <c r="K223" s="10"/>
      <c r="L223" s="10"/>
      <c r="M223" s="10"/>
      <c r="N223" s="10"/>
      <c r="O223" s="10"/>
      <c r="P223" s="10"/>
      <c r="Q223" s="10"/>
    </row>
    <row r="224" spans="1:17" x14ac:dyDescent="0.2">
      <c r="A224" s="193"/>
      <c r="B224" s="10"/>
      <c r="C224" s="10"/>
      <c r="D224" s="10"/>
      <c r="E224" s="10"/>
      <c r="F224" s="10"/>
      <c r="G224" s="10"/>
      <c r="H224" s="10"/>
      <c r="I224" s="10"/>
      <c r="J224" s="10"/>
      <c r="K224" s="10"/>
      <c r="L224" s="10"/>
      <c r="M224" s="10"/>
      <c r="N224" s="10"/>
      <c r="O224" s="10"/>
      <c r="P224" s="10"/>
      <c r="Q224" s="10"/>
    </row>
    <row r="225" spans="1:17" x14ac:dyDescent="0.2">
      <c r="A225" s="193"/>
      <c r="B225" s="10"/>
      <c r="C225" s="10"/>
      <c r="D225" s="10"/>
      <c r="E225" s="10"/>
      <c r="F225" s="10"/>
      <c r="G225" s="10"/>
      <c r="H225" s="10"/>
      <c r="I225" s="10"/>
      <c r="J225" s="10"/>
      <c r="K225" s="10"/>
      <c r="L225" s="10"/>
      <c r="M225" s="10"/>
      <c r="N225" s="10"/>
      <c r="O225" s="10"/>
      <c r="P225" s="10"/>
      <c r="Q225" s="10"/>
    </row>
    <row r="226" spans="1:17" x14ac:dyDescent="0.2">
      <c r="A226" s="193"/>
      <c r="B226" s="10"/>
      <c r="C226" s="10"/>
      <c r="D226" s="10"/>
      <c r="E226" s="10"/>
      <c r="F226" s="10"/>
      <c r="G226" s="10"/>
      <c r="H226" s="10"/>
      <c r="I226" s="10"/>
      <c r="J226" s="10"/>
      <c r="K226" s="10"/>
      <c r="L226" s="10"/>
      <c r="M226" s="10"/>
      <c r="N226" s="10"/>
      <c r="O226" s="10"/>
      <c r="P226" s="10"/>
      <c r="Q226" s="10"/>
    </row>
    <row r="227" spans="1:17" x14ac:dyDescent="0.2">
      <c r="A227" s="193"/>
      <c r="B227" s="10"/>
      <c r="C227" s="10"/>
      <c r="D227" s="10"/>
      <c r="E227" s="10"/>
      <c r="F227" s="10"/>
      <c r="G227" s="10"/>
      <c r="H227" s="10"/>
      <c r="I227" s="10"/>
      <c r="J227" s="10"/>
      <c r="K227" s="10"/>
      <c r="L227" s="10"/>
      <c r="M227" s="10"/>
      <c r="N227" s="10"/>
      <c r="O227" s="10"/>
      <c r="P227" s="10"/>
      <c r="Q227" s="10"/>
    </row>
    <row r="228" spans="1:17" x14ac:dyDescent="0.2">
      <c r="A228" s="193"/>
      <c r="B228" s="10"/>
      <c r="C228" s="10"/>
      <c r="D228" s="10"/>
      <c r="E228" s="10"/>
      <c r="F228" s="10"/>
      <c r="G228" s="10"/>
      <c r="H228" s="10"/>
      <c r="I228" s="10"/>
      <c r="J228" s="10"/>
      <c r="K228" s="10"/>
      <c r="L228" s="10"/>
      <c r="M228" s="10"/>
      <c r="N228" s="10"/>
      <c r="O228" s="10"/>
      <c r="P228" s="10"/>
      <c r="Q228" s="10"/>
    </row>
    <row r="229" spans="1:17" x14ac:dyDescent="0.2">
      <c r="A229" s="193"/>
      <c r="B229" s="10"/>
      <c r="C229" s="10"/>
      <c r="D229" s="10"/>
      <c r="E229" s="10"/>
      <c r="F229" s="10"/>
      <c r="G229" s="10"/>
      <c r="H229" s="10"/>
      <c r="I229" s="10"/>
      <c r="J229" s="10"/>
      <c r="K229" s="10"/>
      <c r="L229" s="10"/>
      <c r="M229" s="10"/>
      <c r="N229" s="10"/>
      <c r="O229" s="10"/>
      <c r="P229" s="10"/>
      <c r="Q229" s="10"/>
    </row>
    <row r="230" spans="1:17" x14ac:dyDescent="0.2">
      <c r="A230" s="193"/>
      <c r="B230" s="10"/>
      <c r="C230" s="10"/>
      <c r="D230" s="10"/>
      <c r="E230" s="10"/>
      <c r="F230" s="10"/>
      <c r="G230" s="10"/>
      <c r="H230" s="10"/>
      <c r="I230" s="10"/>
      <c r="J230" s="10"/>
      <c r="K230" s="10"/>
      <c r="L230" s="10"/>
      <c r="M230" s="10"/>
      <c r="N230" s="10"/>
      <c r="O230" s="10"/>
      <c r="P230" s="10"/>
      <c r="Q230" s="10"/>
    </row>
    <row r="231" spans="1:17" x14ac:dyDescent="0.2">
      <c r="A231" s="193"/>
      <c r="B231" s="10"/>
      <c r="C231" s="10"/>
      <c r="D231" s="10"/>
      <c r="E231" s="10"/>
      <c r="F231" s="10"/>
      <c r="G231" s="10"/>
      <c r="H231" s="10"/>
      <c r="I231" s="10"/>
      <c r="J231" s="10"/>
      <c r="K231" s="10"/>
      <c r="L231" s="10"/>
      <c r="M231" s="10"/>
      <c r="N231" s="10"/>
      <c r="O231" s="10"/>
      <c r="P231" s="10"/>
      <c r="Q231" s="10"/>
    </row>
    <row r="232" spans="1:17" x14ac:dyDescent="0.2">
      <c r="A232" s="193"/>
      <c r="B232" s="10"/>
      <c r="C232" s="10"/>
      <c r="D232" s="10"/>
      <c r="E232" s="10"/>
      <c r="F232" s="10"/>
      <c r="G232" s="10"/>
      <c r="H232" s="10"/>
      <c r="I232" s="10"/>
      <c r="J232" s="10"/>
      <c r="K232" s="10"/>
      <c r="L232" s="10"/>
      <c r="M232" s="10"/>
      <c r="N232" s="10"/>
      <c r="O232" s="10"/>
      <c r="P232" s="10"/>
      <c r="Q232" s="10"/>
    </row>
    <row r="233" spans="1:17" x14ac:dyDescent="0.2">
      <c r="A233" s="193"/>
      <c r="B233" s="10"/>
      <c r="C233" s="10"/>
      <c r="D233" s="10"/>
      <c r="E233" s="10"/>
      <c r="F233" s="10"/>
      <c r="G233" s="10"/>
      <c r="H233" s="10"/>
      <c r="I233" s="10"/>
      <c r="J233" s="10"/>
      <c r="K233" s="10"/>
      <c r="L233" s="10"/>
      <c r="M233" s="10"/>
      <c r="N233" s="10"/>
      <c r="O233" s="10"/>
      <c r="P233" s="10"/>
      <c r="Q233" s="10"/>
    </row>
    <row r="234" spans="1:17" x14ac:dyDescent="0.2">
      <c r="A234" s="193"/>
      <c r="B234" s="10"/>
      <c r="C234" s="10"/>
      <c r="D234" s="10"/>
      <c r="E234" s="10"/>
      <c r="F234" s="10"/>
      <c r="G234" s="10"/>
      <c r="H234" s="10"/>
      <c r="I234" s="10"/>
      <c r="J234" s="10"/>
      <c r="K234" s="10"/>
      <c r="L234" s="10"/>
      <c r="M234" s="10"/>
      <c r="N234" s="10"/>
      <c r="O234" s="10"/>
      <c r="P234" s="10"/>
      <c r="Q234" s="10"/>
    </row>
    <row r="235" spans="1:17" x14ac:dyDescent="0.2">
      <c r="A235" s="193"/>
      <c r="B235" s="10"/>
      <c r="C235" s="10"/>
      <c r="D235" s="10"/>
      <c r="E235" s="10"/>
      <c r="F235" s="10"/>
      <c r="G235" s="10"/>
      <c r="H235" s="10"/>
      <c r="I235" s="10"/>
      <c r="J235" s="10"/>
      <c r="K235" s="10"/>
      <c r="L235" s="10"/>
      <c r="M235" s="10"/>
      <c r="N235" s="10"/>
      <c r="O235" s="10"/>
      <c r="P235" s="10"/>
      <c r="Q235" s="10"/>
    </row>
    <row r="236" spans="1:17" x14ac:dyDescent="0.2">
      <c r="A236" s="193"/>
      <c r="B236" s="10"/>
      <c r="C236" s="10"/>
      <c r="D236" s="10"/>
      <c r="E236" s="10"/>
      <c r="F236" s="10"/>
      <c r="G236" s="10"/>
      <c r="H236" s="10"/>
      <c r="I236" s="10"/>
      <c r="J236" s="10"/>
      <c r="K236" s="10"/>
      <c r="L236" s="10"/>
      <c r="M236" s="10"/>
      <c r="N236" s="10"/>
      <c r="O236" s="10"/>
      <c r="P236" s="10"/>
      <c r="Q236" s="10"/>
    </row>
    <row r="237" spans="1:17" x14ac:dyDescent="0.2">
      <c r="A237" s="193"/>
      <c r="B237" s="10"/>
      <c r="C237" s="10"/>
      <c r="D237" s="10"/>
      <c r="E237" s="10"/>
      <c r="F237" s="10"/>
      <c r="G237" s="10"/>
      <c r="H237" s="10"/>
      <c r="I237" s="10"/>
      <c r="J237" s="10"/>
      <c r="K237" s="10"/>
      <c r="L237" s="10"/>
      <c r="M237" s="10"/>
      <c r="N237" s="10"/>
      <c r="O237" s="10"/>
      <c r="P237" s="10"/>
      <c r="Q237" s="10"/>
    </row>
    <row r="238" spans="1:17" x14ac:dyDescent="0.2">
      <c r="A238" s="193"/>
      <c r="B238" s="10"/>
      <c r="C238" s="10"/>
      <c r="D238" s="10"/>
      <c r="E238" s="10"/>
      <c r="F238" s="10"/>
      <c r="G238" s="10"/>
      <c r="H238" s="10"/>
      <c r="I238" s="10"/>
      <c r="J238" s="10"/>
      <c r="K238" s="10"/>
      <c r="L238" s="10"/>
      <c r="M238" s="10"/>
      <c r="N238" s="10"/>
      <c r="O238" s="10"/>
      <c r="P238" s="10"/>
      <c r="Q238" s="10"/>
    </row>
    <row r="239" spans="1:17" x14ac:dyDescent="0.2">
      <c r="A239" s="193"/>
      <c r="B239" s="10"/>
      <c r="C239" s="10"/>
      <c r="D239" s="10"/>
      <c r="E239" s="10"/>
      <c r="F239" s="10"/>
      <c r="G239" s="10"/>
      <c r="H239" s="10"/>
      <c r="I239" s="10"/>
      <c r="J239" s="10"/>
      <c r="K239" s="10"/>
      <c r="L239" s="10"/>
      <c r="M239" s="10"/>
      <c r="N239" s="10"/>
      <c r="O239" s="10"/>
      <c r="P239" s="10"/>
      <c r="Q239" s="10"/>
    </row>
    <row r="240" spans="1:17" x14ac:dyDescent="0.2">
      <c r="A240" s="193"/>
      <c r="B240" s="10"/>
      <c r="C240" s="10"/>
      <c r="D240" s="10"/>
      <c r="E240" s="10"/>
      <c r="F240" s="10"/>
      <c r="G240" s="10"/>
      <c r="H240" s="10"/>
      <c r="I240" s="10"/>
      <c r="J240" s="10"/>
      <c r="K240" s="10"/>
      <c r="L240" s="10"/>
      <c r="M240" s="10"/>
      <c r="N240" s="10"/>
      <c r="O240" s="10"/>
      <c r="P240" s="10"/>
      <c r="Q240" s="10"/>
    </row>
    <row r="241" spans="1:17" x14ac:dyDescent="0.2">
      <c r="A241" s="193"/>
      <c r="B241" s="10"/>
      <c r="C241" s="10"/>
      <c r="D241" s="10"/>
      <c r="E241" s="10"/>
      <c r="F241" s="10"/>
      <c r="G241" s="10"/>
      <c r="H241" s="10"/>
      <c r="I241" s="10"/>
      <c r="J241" s="10"/>
      <c r="K241" s="10"/>
      <c r="L241" s="10"/>
      <c r="M241" s="10"/>
      <c r="N241" s="10"/>
      <c r="O241" s="10"/>
      <c r="P241" s="10"/>
      <c r="Q241" s="10"/>
    </row>
    <row r="242" spans="1:17" x14ac:dyDescent="0.2">
      <c r="A242" s="193"/>
      <c r="B242" s="10"/>
      <c r="C242" s="10"/>
      <c r="D242" s="10"/>
      <c r="E242" s="10"/>
      <c r="F242" s="10"/>
      <c r="G242" s="10"/>
      <c r="H242" s="10"/>
      <c r="I242" s="10"/>
      <c r="J242" s="10"/>
      <c r="K242" s="10"/>
      <c r="L242" s="10"/>
      <c r="M242" s="10"/>
      <c r="N242" s="10"/>
      <c r="O242" s="10"/>
      <c r="P242" s="10"/>
      <c r="Q242" s="10"/>
    </row>
    <row r="243" spans="1:17" x14ac:dyDescent="0.2">
      <c r="A243" s="193"/>
      <c r="B243" s="10"/>
      <c r="C243" s="10"/>
      <c r="D243" s="10"/>
      <c r="E243" s="10"/>
      <c r="F243" s="10"/>
      <c r="G243" s="10"/>
      <c r="H243" s="10"/>
      <c r="I243" s="10"/>
      <c r="J243" s="10"/>
      <c r="K243" s="10"/>
      <c r="L243" s="10"/>
      <c r="M243" s="10"/>
      <c r="N243" s="10"/>
      <c r="O243" s="10"/>
      <c r="P243" s="10"/>
      <c r="Q243" s="10"/>
    </row>
    <row r="244" spans="1:17" x14ac:dyDescent="0.2">
      <c r="A244" s="193"/>
      <c r="B244" s="10"/>
      <c r="C244" s="10"/>
      <c r="D244" s="10"/>
      <c r="E244" s="10"/>
      <c r="F244" s="10"/>
      <c r="G244" s="10"/>
      <c r="H244" s="10"/>
      <c r="I244" s="10"/>
      <c r="J244" s="10"/>
      <c r="K244" s="10"/>
      <c r="L244" s="10"/>
      <c r="M244" s="10"/>
      <c r="N244" s="10"/>
      <c r="O244" s="10"/>
      <c r="P244" s="10"/>
      <c r="Q244" s="10"/>
    </row>
    <row r="245" spans="1:17" x14ac:dyDescent="0.2">
      <c r="A245" s="193"/>
      <c r="B245" s="10"/>
      <c r="C245" s="10"/>
      <c r="D245" s="10"/>
      <c r="E245" s="10"/>
      <c r="F245" s="10"/>
      <c r="G245" s="10"/>
      <c r="H245" s="10"/>
      <c r="I245" s="10"/>
      <c r="J245" s="10"/>
      <c r="K245" s="10"/>
      <c r="L245" s="10"/>
      <c r="M245" s="10"/>
      <c r="N245" s="10"/>
      <c r="O245" s="10"/>
      <c r="P245" s="10"/>
      <c r="Q245" s="10"/>
    </row>
    <row r="246" spans="1:17" x14ac:dyDescent="0.2">
      <c r="A246" s="193"/>
      <c r="B246" s="10"/>
      <c r="C246" s="10"/>
      <c r="D246" s="10"/>
      <c r="E246" s="10"/>
      <c r="F246" s="10"/>
      <c r="G246" s="10"/>
      <c r="H246" s="10"/>
      <c r="I246" s="10"/>
      <c r="J246" s="10"/>
      <c r="K246" s="10"/>
      <c r="L246" s="10"/>
      <c r="M246" s="10"/>
      <c r="N246" s="10"/>
      <c r="O246" s="10"/>
      <c r="P246" s="10"/>
      <c r="Q246" s="10"/>
    </row>
    <row r="247" spans="1:17" x14ac:dyDescent="0.2">
      <c r="A247" s="193"/>
      <c r="B247" s="10"/>
      <c r="C247" s="10"/>
      <c r="D247" s="10"/>
      <c r="E247" s="10"/>
      <c r="F247" s="10"/>
      <c r="G247" s="10"/>
      <c r="H247" s="10"/>
      <c r="I247" s="10"/>
      <c r="J247" s="10"/>
      <c r="K247" s="10"/>
      <c r="L247" s="10"/>
      <c r="M247" s="10"/>
      <c r="N247" s="10"/>
      <c r="O247" s="10"/>
      <c r="P247" s="10"/>
      <c r="Q247" s="10"/>
    </row>
    <row r="248" spans="1:17" x14ac:dyDescent="0.2">
      <c r="A248" s="193"/>
      <c r="B248" s="9"/>
      <c r="C248" s="9"/>
      <c r="D248" s="9"/>
      <c r="E248" s="9"/>
      <c r="F248" s="9"/>
      <c r="G248" s="9"/>
      <c r="H248" s="9"/>
      <c r="I248" s="9"/>
      <c r="J248" s="9"/>
      <c r="K248" s="9"/>
      <c r="L248" s="9"/>
      <c r="M248" s="9"/>
      <c r="N248" s="9"/>
      <c r="O248" s="9"/>
      <c r="P248" s="9"/>
      <c r="Q248" s="9"/>
    </row>
    <row r="249" spans="1:17" x14ac:dyDescent="0.2">
      <c r="A249" s="193"/>
      <c r="B249" s="9"/>
      <c r="C249" s="9"/>
      <c r="D249" s="9"/>
      <c r="E249" s="9"/>
      <c r="F249" s="9"/>
      <c r="G249" s="9"/>
      <c r="H249" s="9"/>
      <c r="I249" s="9"/>
      <c r="J249" s="9"/>
      <c r="K249" s="9"/>
      <c r="L249" s="9"/>
      <c r="M249" s="9"/>
      <c r="N249" s="9"/>
      <c r="O249" s="9"/>
      <c r="P249" s="9"/>
      <c r="Q249" s="9"/>
    </row>
  </sheetData>
  <mergeCells count="9">
    <mergeCell ref="A43:G43"/>
    <mergeCell ref="A3:H3"/>
    <mergeCell ref="A2:H2"/>
    <mergeCell ref="A1:H1"/>
    <mergeCell ref="A42:G42"/>
    <mergeCell ref="A5:A15"/>
    <mergeCell ref="A16:A26"/>
    <mergeCell ref="A27:A38"/>
    <mergeCell ref="A4:B4"/>
  </mergeCells>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5"/>
  <sheetViews>
    <sheetView zoomScale="120" zoomScaleNormal="120" workbookViewId="0">
      <pane xSplit="1" ySplit="3" topLeftCell="B4" activePane="bottomRight" state="frozen"/>
      <selection pane="topRight" activeCell="B1" sqref="B1"/>
      <selection pane="bottomLeft" activeCell="A7" sqref="A7"/>
      <selection pane="bottomRight" activeCell="H33" sqref="H33"/>
    </sheetView>
  </sheetViews>
  <sheetFormatPr defaultColWidth="9.140625" defaultRowHeight="12.75" x14ac:dyDescent="0.2"/>
  <cols>
    <col min="1" max="1" width="11" style="27" customWidth="1"/>
    <col min="2" max="2" width="58" style="2" customWidth="1"/>
    <col min="3" max="3" width="7.85546875" style="2" customWidth="1"/>
    <col min="4" max="4" width="8.42578125" style="2" customWidth="1"/>
    <col min="5" max="5" width="8.85546875" style="2" customWidth="1"/>
    <col min="6" max="6" width="9.5703125" style="2" customWidth="1"/>
    <col min="7" max="7" width="7.7109375" style="2" customWidth="1"/>
    <col min="8" max="8" width="9" style="2" customWidth="1"/>
    <col min="9" max="9" width="12.5703125" style="2" customWidth="1"/>
    <col min="10" max="10" width="8.42578125" style="2" customWidth="1"/>
    <col min="11" max="11" width="12.140625" style="2" customWidth="1"/>
    <col min="12" max="12" width="9.140625" style="2" customWidth="1"/>
    <col min="13" max="13" width="10.85546875" style="2" customWidth="1"/>
    <col min="14" max="14" width="13.42578125" style="2" customWidth="1"/>
    <col min="15" max="15" width="11.140625" style="2" customWidth="1"/>
    <col min="16" max="16" width="10" style="2" customWidth="1"/>
    <col min="17" max="17" width="11.42578125" style="2" customWidth="1"/>
    <col min="18" max="18" width="9.140625" style="2"/>
    <col min="19" max="19" width="10" style="2" bestFit="1" customWidth="1"/>
    <col min="20" max="20" width="9.7109375" style="2" customWidth="1"/>
    <col min="21" max="21" width="9.5703125" style="2" customWidth="1"/>
    <col min="22" max="22" width="11.140625" style="2" customWidth="1"/>
    <col min="23" max="23" width="10.5703125" style="2" customWidth="1"/>
    <col min="24" max="24" width="11.140625" style="2" customWidth="1"/>
    <col min="25" max="25" width="9.42578125" style="2" customWidth="1"/>
    <col min="26" max="26" width="9" style="2" customWidth="1"/>
    <col min="27" max="27" width="10.42578125" style="2" customWidth="1"/>
    <col min="28" max="28" width="13" style="2" customWidth="1"/>
    <col min="29" max="29" width="6.28515625" style="2" customWidth="1"/>
    <col min="30" max="30" width="9.85546875" style="2" customWidth="1"/>
    <col min="31" max="32" width="9" style="2" customWidth="1"/>
    <col min="33" max="33" width="9.42578125" style="2" customWidth="1"/>
    <col min="34" max="34" width="11.7109375" style="2" customWidth="1"/>
    <col min="35" max="35" width="24.7109375" style="2" customWidth="1"/>
    <col min="36" max="36" width="18.42578125" style="2" customWidth="1"/>
    <col min="37" max="16384" width="9.140625" style="2"/>
  </cols>
  <sheetData>
    <row r="1" spans="1:34" x14ac:dyDescent="0.2">
      <c r="A1" s="277" t="s">
        <v>238</v>
      </c>
      <c r="B1" s="277"/>
      <c r="C1" s="277"/>
      <c r="D1" s="277"/>
      <c r="E1" s="277"/>
      <c r="F1" s="277"/>
      <c r="G1" s="277"/>
      <c r="H1" s="277"/>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row>
    <row r="2" spans="1:34" ht="15.75" x14ac:dyDescent="0.2">
      <c r="A2" s="277" t="s">
        <v>242</v>
      </c>
      <c r="B2" s="277"/>
      <c r="C2" s="277"/>
      <c r="D2" s="277"/>
      <c r="E2" s="277"/>
      <c r="F2" s="277"/>
      <c r="G2" s="277"/>
      <c r="H2" s="277"/>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row>
    <row r="3" spans="1:34" x14ac:dyDescent="0.2">
      <c r="A3" s="293" t="s">
        <v>69</v>
      </c>
      <c r="B3" s="293"/>
      <c r="C3" s="293"/>
      <c r="D3" s="293"/>
      <c r="E3" s="293"/>
      <c r="F3" s="293"/>
      <c r="G3" s="293"/>
      <c r="H3" s="293"/>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row>
    <row r="4" spans="1:34" ht="12.75" customHeight="1" x14ac:dyDescent="0.2">
      <c r="A4" s="300" t="s">
        <v>231</v>
      </c>
      <c r="B4" s="301"/>
      <c r="C4" s="28">
        <v>2011</v>
      </c>
      <c r="D4" s="28">
        <v>2012</v>
      </c>
      <c r="E4" s="28">
        <v>2013</v>
      </c>
      <c r="F4" s="28">
        <v>2014</v>
      </c>
      <c r="G4" s="28">
        <v>2015</v>
      </c>
      <c r="H4" s="28" t="s">
        <v>241</v>
      </c>
    </row>
    <row r="5" spans="1:34" x14ac:dyDescent="0.2">
      <c r="A5" s="202"/>
      <c r="B5" s="20" t="s">
        <v>193</v>
      </c>
      <c r="C5" s="203">
        <v>1912.2568354920077</v>
      </c>
      <c r="D5" s="203">
        <v>3396.8260544009245</v>
      </c>
      <c r="E5" s="203">
        <v>772.3885792069226</v>
      </c>
      <c r="F5" s="203">
        <v>1440.81296434005</v>
      </c>
      <c r="G5" s="203">
        <v>-1284.4551513270312</v>
      </c>
      <c r="H5" s="203">
        <v>-2394.8706341345946</v>
      </c>
    </row>
    <row r="6" spans="1:34" x14ac:dyDescent="0.2">
      <c r="A6" s="271" t="s">
        <v>207</v>
      </c>
      <c r="B6" s="206" t="s">
        <v>194</v>
      </c>
      <c r="C6" s="204">
        <v>67.211802145291557</v>
      </c>
      <c r="D6" s="204">
        <v>189.41727355117141</v>
      </c>
      <c r="E6" s="204">
        <v>62.50417772129309</v>
      </c>
      <c r="F6" s="204">
        <v>-17.707646457073004</v>
      </c>
      <c r="G6" s="204">
        <v>128.33937279129071</v>
      </c>
      <c r="H6" s="204">
        <v>-193.28396978969778</v>
      </c>
      <c r="J6" s="26"/>
      <c r="K6" s="26"/>
      <c r="L6" s="26"/>
      <c r="M6" s="26"/>
      <c r="N6" s="26"/>
      <c r="O6" s="26"/>
    </row>
    <row r="7" spans="1:34" x14ac:dyDescent="0.2">
      <c r="A7" s="276"/>
      <c r="B7" s="207" t="s">
        <v>195</v>
      </c>
      <c r="C7" s="201">
        <v>62.161077873583189</v>
      </c>
      <c r="D7" s="201">
        <v>224.61897018136472</v>
      </c>
      <c r="E7" s="201">
        <v>66.763633652487513</v>
      </c>
      <c r="F7" s="201">
        <v>-7.7686226014614768</v>
      </c>
      <c r="G7" s="201">
        <v>77.728773655308629</v>
      </c>
      <c r="H7" s="201">
        <v>-147.0624066226305</v>
      </c>
    </row>
    <row r="8" spans="1:34" x14ac:dyDescent="0.2">
      <c r="A8" s="276"/>
      <c r="B8" s="207" t="s">
        <v>196</v>
      </c>
      <c r="C8" s="201">
        <v>5.0507242717083711</v>
      </c>
      <c r="D8" s="201">
        <v>-35.201696630193311</v>
      </c>
      <c r="E8" s="201">
        <v>-4.2594559311944247</v>
      </c>
      <c r="F8" s="201">
        <v>-9.9390238556115289</v>
      </c>
      <c r="G8" s="201">
        <v>50.610599135982085</v>
      </c>
      <c r="H8" s="201">
        <v>-46.221563167067231</v>
      </c>
    </row>
    <row r="9" spans="1:34" x14ac:dyDescent="0.2">
      <c r="A9" s="276"/>
      <c r="B9" s="207" t="s">
        <v>197</v>
      </c>
      <c r="C9" s="201">
        <v>1090.9439948742336</v>
      </c>
      <c r="D9" s="201">
        <v>1130.8157524691535</v>
      </c>
      <c r="E9" s="201">
        <v>574.0704849819806</v>
      </c>
      <c r="F9" s="201">
        <v>739.0606341254387</v>
      </c>
      <c r="G9" s="201">
        <v>677.04638772910084</v>
      </c>
      <c r="H9" s="201">
        <v>-100.15575652453148</v>
      </c>
      <c r="J9" s="26"/>
      <c r="K9" s="26"/>
      <c r="L9" s="26"/>
      <c r="M9" s="26"/>
      <c r="N9" s="26"/>
      <c r="O9" s="26"/>
    </row>
    <row r="10" spans="1:34" x14ac:dyDescent="0.2">
      <c r="A10" s="276"/>
      <c r="B10" s="207" t="s">
        <v>195</v>
      </c>
      <c r="C10" s="201">
        <v>137.62432287278546</v>
      </c>
      <c r="D10" s="201">
        <v>332.28688744515051</v>
      </c>
      <c r="E10" s="201">
        <v>584.86428507258609</v>
      </c>
      <c r="F10" s="201">
        <v>-59.106052296111741</v>
      </c>
      <c r="G10" s="201">
        <v>-173.51708128281956</v>
      </c>
      <c r="H10" s="201">
        <v>18.690184874992934</v>
      </c>
    </row>
    <row r="11" spans="1:34" x14ac:dyDescent="0.2">
      <c r="A11" s="276"/>
      <c r="B11" s="207" t="s">
        <v>198</v>
      </c>
      <c r="C11" s="201">
        <v>953.31967200144811</v>
      </c>
      <c r="D11" s="201">
        <v>798.52886502400293</v>
      </c>
      <c r="E11" s="201">
        <v>-10.793800090605531</v>
      </c>
      <c r="F11" s="201">
        <v>798.16668642155048</v>
      </c>
      <c r="G11" s="201">
        <v>850.56346901192035</v>
      </c>
      <c r="H11" s="201">
        <v>-118.84594139952435</v>
      </c>
    </row>
    <row r="12" spans="1:34" x14ac:dyDescent="0.2">
      <c r="A12" s="276"/>
      <c r="B12" s="207" t="s">
        <v>199</v>
      </c>
      <c r="C12" s="201">
        <v>-1.9299758799999991</v>
      </c>
      <c r="D12" s="201">
        <v>-2.3127900500000003</v>
      </c>
      <c r="E12" s="201">
        <v>3.9321270482255186</v>
      </c>
      <c r="F12" s="201">
        <v>-1.8228245397722669</v>
      </c>
      <c r="G12" s="201">
        <v>-1.9470000000000003</v>
      </c>
      <c r="H12" s="201">
        <v>-4.7999999999999987E-2</v>
      </c>
      <c r="J12" s="26"/>
      <c r="K12" s="26"/>
      <c r="L12" s="26"/>
      <c r="M12" s="26"/>
      <c r="N12" s="26"/>
      <c r="O12" s="26"/>
    </row>
    <row r="13" spans="1:34" x14ac:dyDescent="0.2">
      <c r="A13" s="276"/>
      <c r="B13" s="207" t="s">
        <v>200</v>
      </c>
      <c r="C13" s="201">
        <v>88.461944997144627</v>
      </c>
      <c r="D13" s="201">
        <v>-271.8660341106127</v>
      </c>
      <c r="E13" s="201">
        <v>-1426.9193889185185</v>
      </c>
      <c r="F13" s="201">
        <v>254.60883823036147</v>
      </c>
      <c r="G13" s="201">
        <v>-706.82588670496932</v>
      </c>
      <c r="H13" s="201">
        <v>-209.37504374507677</v>
      </c>
      <c r="J13" s="26"/>
      <c r="K13" s="26"/>
      <c r="L13" s="26"/>
      <c r="M13" s="26"/>
      <c r="N13" s="26"/>
      <c r="O13" s="26"/>
    </row>
    <row r="14" spans="1:34" x14ac:dyDescent="0.2">
      <c r="A14" s="276"/>
      <c r="B14" s="207" t="s">
        <v>201</v>
      </c>
      <c r="C14" s="201">
        <v>4.3456513222777611</v>
      </c>
      <c r="D14" s="201">
        <v>-1.783212468130098E-3</v>
      </c>
      <c r="E14" s="201">
        <v>2.1090384971420215E-2</v>
      </c>
      <c r="F14" s="201">
        <v>107.92274125136203</v>
      </c>
      <c r="G14" s="201">
        <v>1.0518249351632938</v>
      </c>
      <c r="H14" s="201">
        <v>6.4988440296176915</v>
      </c>
    </row>
    <row r="15" spans="1:34" x14ac:dyDescent="0.2">
      <c r="A15" s="276"/>
      <c r="B15" s="207" t="s">
        <v>202</v>
      </c>
      <c r="C15" s="201">
        <v>47.63220085239923</v>
      </c>
      <c r="D15" s="201">
        <v>407.70797804674737</v>
      </c>
      <c r="E15" s="201">
        <v>-1219.7349850502671</v>
      </c>
      <c r="F15" s="201">
        <v>59.908137031582243</v>
      </c>
      <c r="G15" s="201">
        <v>-241.62465304698074</v>
      </c>
      <c r="H15" s="201">
        <v>-326.78678161693222</v>
      </c>
    </row>
    <row r="16" spans="1:34" x14ac:dyDescent="0.2">
      <c r="A16" s="276"/>
      <c r="B16" s="207" t="s">
        <v>203</v>
      </c>
      <c r="C16" s="201">
        <v>149.17143331462526</v>
      </c>
      <c r="D16" s="201">
        <v>-66.430228982209613</v>
      </c>
      <c r="E16" s="201">
        <v>-206.81344272618719</v>
      </c>
      <c r="F16" s="201">
        <v>25.851098090106518</v>
      </c>
      <c r="G16" s="201">
        <v>-177.93736388836712</v>
      </c>
      <c r="H16" s="201">
        <v>54.707154558640582</v>
      </c>
    </row>
    <row r="17" spans="1:17" x14ac:dyDescent="0.2">
      <c r="A17" s="276"/>
      <c r="B17" s="207" t="s">
        <v>204</v>
      </c>
      <c r="C17" s="201">
        <v>24.87405237695933</v>
      </c>
      <c r="D17" s="201">
        <v>-272.92747446938955</v>
      </c>
      <c r="E17" s="201">
        <v>139.57333400128678</v>
      </c>
      <c r="F17" s="201">
        <v>-138.53631031361948</v>
      </c>
      <c r="G17" s="201">
        <v>-147.82129934323086</v>
      </c>
      <c r="H17" s="201">
        <v>-56.063469266504768</v>
      </c>
    </row>
    <row r="18" spans="1:17" x14ac:dyDescent="0.2">
      <c r="A18" s="276"/>
      <c r="B18" s="207" t="s">
        <v>205</v>
      </c>
      <c r="C18" s="201">
        <v>-137.56139286911693</v>
      </c>
      <c r="D18" s="201">
        <v>-340.21452549329291</v>
      </c>
      <c r="E18" s="201">
        <v>-139.9653855283226</v>
      </c>
      <c r="F18" s="201">
        <v>199.46317217093019</v>
      </c>
      <c r="G18" s="201">
        <v>-140.49439536155379</v>
      </c>
      <c r="H18" s="201">
        <v>112.26920855010192</v>
      </c>
    </row>
    <row r="19" spans="1:17" x14ac:dyDescent="0.2">
      <c r="A19" s="272"/>
      <c r="B19" s="208" t="s">
        <v>206</v>
      </c>
      <c r="C19" s="205">
        <v>801.57269343343285</v>
      </c>
      <c r="D19" s="205">
        <v>-612.1606413003434</v>
      </c>
      <c r="E19" s="205">
        <v>805.19381100344037</v>
      </c>
      <c r="F19" s="205">
        <v>1321.2676764854973</v>
      </c>
      <c r="G19" s="205">
        <v>-1564.1727806267788</v>
      </c>
      <c r="H19" s="205">
        <v>-467.20050736918807</v>
      </c>
      <c r="J19" s="26"/>
      <c r="K19" s="26"/>
      <c r="L19" s="26"/>
      <c r="M19" s="26"/>
      <c r="N19" s="26"/>
      <c r="O19" s="26"/>
      <c r="P19" s="26"/>
    </row>
    <row r="20" spans="1:17" ht="15.75" customHeight="1" x14ac:dyDescent="0.2">
      <c r="A20" s="271" t="s">
        <v>214</v>
      </c>
      <c r="B20" s="206" t="s">
        <v>62</v>
      </c>
      <c r="C20" s="204">
        <v>37.888479024518745</v>
      </c>
      <c r="D20" s="204">
        <v>-1905.4835419586288</v>
      </c>
      <c r="E20" s="204">
        <v>-1130.335033100421</v>
      </c>
      <c r="F20" s="204">
        <v>664.68456106524491</v>
      </c>
      <c r="G20" s="204">
        <v>383.3725141078977</v>
      </c>
      <c r="H20" s="204">
        <v>-58.980315145945809</v>
      </c>
      <c r="J20" s="26"/>
      <c r="K20" s="26"/>
      <c r="L20" s="26"/>
      <c r="M20" s="26"/>
      <c r="N20" s="26"/>
      <c r="O20" s="26"/>
    </row>
    <row r="21" spans="1:17" x14ac:dyDescent="0.2">
      <c r="A21" s="276"/>
      <c r="B21" s="207" t="s">
        <v>195</v>
      </c>
      <c r="C21" s="201">
        <v>513.51609322631759</v>
      </c>
      <c r="D21" s="201">
        <v>-252.40978313777211</v>
      </c>
      <c r="E21" s="201">
        <v>-1899.6056280008747</v>
      </c>
      <c r="F21" s="201">
        <v>521.3813541651341</v>
      </c>
      <c r="G21" s="201">
        <v>-16.822253500737673</v>
      </c>
      <c r="H21" s="201">
        <v>-303.7223061600273</v>
      </c>
    </row>
    <row r="22" spans="1:17" x14ac:dyDescent="0.2">
      <c r="A22" s="276"/>
      <c r="B22" s="207" t="s">
        <v>196</v>
      </c>
      <c r="C22" s="201">
        <v>-475.62761420179885</v>
      </c>
      <c r="D22" s="201">
        <v>-1653.0737588208567</v>
      </c>
      <c r="E22" s="201">
        <v>769.27059490045372</v>
      </c>
      <c r="F22" s="201">
        <v>143.30320690011075</v>
      </c>
      <c r="G22" s="201">
        <v>400.1947676086354</v>
      </c>
      <c r="H22" s="201">
        <v>244.74199101408146</v>
      </c>
    </row>
    <row r="23" spans="1:17" x14ac:dyDescent="0.2">
      <c r="A23" s="276"/>
      <c r="B23" s="207" t="s">
        <v>208</v>
      </c>
      <c r="C23" s="201">
        <v>-74.508917469286288</v>
      </c>
      <c r="D23" s="201">
        <v>-457.07005056965141</v>
      </c>
      <c r="E23" s="201">
        <v>431.51500677323622</v>
      </c>
      <c r="F23" s="201">
        <v>-106.96107527039868</v>
      </c>
      <c r="G23" s="201">
        <v>-126.84031079969023</v>
      </c>
      <c r="H23" s="201">
        <v>1472.9003717476755</v>
      </c>
      <c r="J23" s="26"/>
      <c r="K23" s="26"/>
      <c r="L23" s="26"/>
      <c r="M23" s="26"/>
      <c r="N23" s="26"/>
      <c r="O23" s="26"/>
    </row>
    <row r="24" spans="1:17" x14ac:dyDescent="0.2">
      <c r="A24" s="276"/>
      <c r="B24" s="207" t="s">
        <v>195</v>
      </c>
      <c r="C24" s="201">
        <v>9.3754972129252666E-4</v>
      </c>
      <c r="D24" s="201">
        <v>0</v>
      </c>
      <c r="E24" s="201">
        <v>0</v>
      </c>
      <c r="F24" s="201">
        <v>0</v>
      </c>
      <c r="G24" s="201">
        <v>0</v>
      </c>
      <c r="H24" s="201">
        <v>0</v>
      </c>
    </row>
    <row r="25" spans="1:17" x14ac:dyDescent="0.2">
      <c r="A25" s="276"/>
      <c r="B25" s="207" t="s">
        <v>198</v>
      </c>
      <c r="C25" s="201">
        <v>-74.509855019007574</v>
      </c>
      <c r="D25" s="201">
        <v>-457.07005056965141</v>
      </c>
      <c r="E25" s="201">
        <v>431.51500677323622</v>
      </c>
      <c r="F25" s="201">
        <v>-106.96107527039868</v>
      </c>
      <c r="G25" s="201">
        <v>-126.84031079969023</v>
      </c>
      <c r="H25" s="201">
        <v>1472.9003717476755</v>
      </c>
    </row>
    <row r="26" spans="1:17" x14ac:dyDescent="0.2">
      <c r="A26" s="276"/>
      <c r="B26" s="207" t="s">
        <v>209</v>
      </c>
      <c r="C26" s="201">
        <v>0</v>
      </c>
      <c r="D26" s="201">
        <v>0.23975554336754704</v>
      </c>
      <c r="E26" s="201">
        <v>-0.23975554336754701</v>
      </c>
      <c r="F26" s="201">
        <v>1.3402532043721</v>
      </c>
      <c r="G26" s="201">
        <v>-0.90500000000000003</v>
      </c>
      <c r="H26" s="201">
        <v>-2.0000000000000129E-2</v>
      </c>
    </row>
    <row r="27" spans="1:17" x14ac:dyDescent="0.2">
      <c r="A27" s="276"/>
      <c r="B27" s="207" t="s">
        <v>210</v>
      </c>
      <c r="C27" s="201">
        <v>170.62406252286269</v>
      </c>
      <c r="D27" s="201">
        <v>-600.61865685664338</v>
      </c>
      <c r="E27" s="201">
        <v>-54.547585499949172</v>
      </c>
      <c r="F27" s="201">
        <v>295.5299745051837</v>
      </c>
      <c r="G27" s="201">
        <v>-438.73195879253325</v>
      </c>
      <c r="H27" s="201">
        <v>10.907300104371018</v>
      </c>
      <c r="J27" s="26"/>
      <c r="K27" s="26"/>
      <c r="L27" s="26"/>
      <c r="M27" s="26"/>
      <c r="N27" s="26"/>
      <c r="O27" s="26"/>
      <c r="P27" s="26"/>
    </row>
    <row r="28" spans="1:17" x14ac:dyDescent="0.2">
      <c r="A28" s="276"/>
      <c r="B28" s="207" t="s">
        <v>201</v>
      </c>
      <c r="C28" s="201">
        <v>0</v>
      </c>
      <c r="D28" s="201">
        <v>0</v>
      </c>
      <c r="E28" s="201">
        <v>0</v>
      </c>
      <c r="F28" s="201">
        <v>0</v>
      </c>
      <c r="G28" s="201">
        <v>0</v>
      </c>
      <c r="H28" s="201">
        <v>0</v>
      </c>
    </row>
    <row r="29" spans="1:17" x14ac:dyDescent="0.2">
      <c r="A29" s="276"/>
      <c r="B29" s="207" t="s">
        <v>202</v>
      </c>
      <c r="C29" s="201">
        <v>37.432995310932135</v>
      </c>
      <c r="D29" s="201">
        <v>27.056298370185189</v>
      </c>
      <c r="E29" s="201">
        <v>66.325574310120373</v>
      </c>
      <c r="F29" s="201">
        <v>-8.4861573453257222</v>
      </c>
      <c r="G29" s="201">
        <v>73.62257811657463</v>
      </c>
      <c r="H29" s="201">
        <v>-5.0520134972278647</v>
      </c>
      <c r="I29" s="10"/>
      <c r="J29" s="10"/>
      <c r="K29" s="10"/>
      <c r="L29" s="10"/>
      <c r="M29" s="10"/>
      <c r="N29" s="10"/>
      <c r="O29" s="10"/>
      <c r="P29" s="10"/>
      <c r="Q29" s="10"/>
    </row>
    <row r="30" spans="1:17" x14ac:dyDescent="0.2">
      <c r="A30" s="276"/>
      <c r="B30" s="207" t="s">
        <v>203</v>
      </c>
      <c r="C30" s="201">
        <v>8.1725306217974438</v>
      </c>
      <c r="D30" s="201">
        <v>-106.70701179829567</v>
      </c>
      <c r="E30" s="201">
        <v>191.67992420017319</v>
      </c>
      <c r="F30" s="201">
        <v>-129.77819613595335</v>
      </c>
      <c r="G30" s="201">
        <v>-444.34576680330298</v>
      </c>
      <c r="H30" s="201">
        <v>17.010455876670569</v>
      </c>
      <c r="I30" s="10"/>
      <c r="J30" s="10"/>
      <c r="K30" s="10"/>
      <c r="L30" s="10"/>
      <c r="M30" s="10"/>
      <c r="N30" s="10"/>
      <c r="O30" s="10"/>
      <c r="P30" s="10"/>
      <c r="Q30" s="10"/>
    </row>
    <row r="31" spans="1:17" x14ac:dyDescent="0.2">
      <c r="A31" s="276"/>
      <c r="B31" s="207" t="s">
        <v>204</v>
      </c>
      <c r="C31" s="201">
        <v>461.35895500692504</v>
      </c>
      <c r="D31" s="201">
        <v>-275.12528024766817</v>
      </c>
      <c r="E31" s="201">
        <v>-58.691487638558201</v>
      </c>
      <c r="F31" s="201">
        <v>271.68581309741774</v>
      </c>
      <c r="G31" s="201">
        <v>35.695336112271349</v>
      </c>
      <c r="H31" s="201">
        <v>1.2399828556175407</v>
      </c>
      <c r="I31" s="10"/>
      <c r="J31" s="10"/>
      <c r="K31" s="10"/>
      <c r="L31" s="10"/>
      <c r="M31" s="10"/>
      <c r="N31" s="10"/>
      <c r="O31" s="10"/>
      <c r="P31" s="10"/>
      <c r="Q31" s="10"/>
    </row>
    <row r="32" spans="1:17" x14ac:dyDescent="0.2">
      <c r="A32" s="276"/>
      <c r="B32" s="207" t="s">
        <v>211</v>
      </c>
      <c r="C32" s="201">
        <v>-337.35219039309953</v>
      </c>
      <c r="D32" s="201">
        <v>-244.21826655500672</v>
      </c>
      <c r="E32" s="201">
        <v>-259.21768959689166</v>
      </c>
      <c r="F32" s="201">
        <v>197.65220638729613</v>
      </c>
      <c r="G32" s="201">
        <v>-87.701634903552829</v>
      </c>
      <c r="H32" s="201">
        <v>-11.238433308784664</v>
      </c>
      <c r="I32" s="10"/>
      <c r="J32" s="10"/>
      <c r="K32" s="10"/>
      <c r="L32" s="10"/>
      <c r="M32" s="10"/>
      <c r="N32" s="10"/>
      <c r="O32" s="10"/>
      <c r="P32" s="10"/>
      <c r="Q32" s="10"/>
    </row>
    <row r="33" spans="1:17" x14ac:dyDescent="0.2">
      <c r="A33" s="272"/>
      <c r="B33" s="208" t="s">
        <v>212</v>
      </c>
      <c r="C33" s="205">
        <v>1.0117719763077311</v>
      </c>
      <c r="D33" s="205">
        <v>-1.6243966258580167</v>
      </c>
      <c r="E33" s="205">
        <v>5.3560932252070934</v>
      </c>
      <c r="F33" s="205">
        <v>-35.543691498251121</v>
      </c>
      <c r="G33" s="205">
        <v>-16.002471314523397</v>
      </c>
      <c r="H33" s="205">
        <v>8.947308178095378</v>
      </c>
      <c r="I33" s="10"/>
      <c r="J33" s="10"/>
      <c r="K33" s="10"/>
      <c r="L33" s="10"/>
      <c r="M33" s="10"/>
      <c r="N33" s="10"/>
      <c r="O33" s="10"/>
      <c r="P33" s="10"/>
      <c r="Q33" s="10"/>
    </row>
    <row r="34" spans="1:17" x14ac:dyDescent="0.2">
      <c r="A34" s="210"/>
      <c r="B34" s="209" t="s">
        <v>213</v>
      </c>
      <c r="C34" s="205">
        <v>-2381.4616297758339</v>
      </c>
      <c r="D34" s="205">
        <v>15.597288423703503</v>
      </c>
      <c r="E34" s="205">
        <v>-4639.4885783903273</v>
      </c>
      <c r="F34" s="205">
        <v>-2565.8708679609581</v>
      </c>
      <c r="G34" s="205">
        <v>-2224.6906867515199</v>
      </c>
      <c r="H34" s="205">
        <v>156.1086538844641</v>
      </c>
      <c r="I34" s="10"/>
      <c r="J34" s="10"/>
      <c r="K34" s="10"/>
      <c r="L34" s="10"/>
      <c r="M34" s="10"/>
      <c r="N34" s="10"/>
      <c r="O34" s="10"/>
      <c r="P34" s="10"/>
      <c r="Q34" s="10"/>
    </row>
    <row r="35" spans="1:17" x14ac:dyDescent="0.2">
      <c r="A35" s="197" t="s">
        <v>109</v>
      </c>
      <c r="B35" s="94"/>
      <c r="C35" s="94"/>
      <c r="D35" s="94"/>
      <c r="E35" s="94"/>
      <c r="F35" s="94"/>
      <c r="G35" s="94"/>
    </row>
    <row r="36" spans="1:17" x14ac:dyDescent="0.2">
      <c r="A36" s="197"/>
      <c r="B36" s="94"/>
      <c r="C36" s="94"/>
      <c r="D36" s="94"/>
      <c r="E36" s="94"/>
      <c r="F36" s="94"/>
      <c r="G36" s="94"/>
    </row>
    <row r="37" spans="1:17" x14ac:dyDescent="0.2">
      <c r="A37" s="196" t="s">
        <v>192</v>
      </c>
      <c r="B37" s="94"/>
      <c r="C37" s="94"/>
      <c r="D37" s="94"/>
      <c r="E37" s="94"/>
      <c r="F37" s="94"/>
      <c r="G37" s="94"/>
    </row>
    <row r="38" spans="1:17" ht="22.5" customHeight="1" x14ac:dyDescent="0.2">
      <c r="A38" s="292" t="s">
        <v>232</v>
      </c>
      <c r="B38" s="292"/>
      <c r="C38" s="292"/>
      <c r="D38" s="292"/>
      <c r="E38" s="292"/>
      <c r="F38" s="292"/>
      <c r="G38" s="292"/>
    </row>
    <row r="39" spans="1:17" x14ac:dyDescent="0.2">
      <c r="A39" s="160"/>
      <c r="B39" s="94"/>
      <c r="C39" s="94"/>
      <c r="D39" s="94"/>
      <c r="E39" s="94"/>
      <c r="F39" s="94"/>
      <c r="G39" s="94"/>
    </row>
    <row r="40" spans="1:17" x14ac:dyDescent="0.2">
      <c r="A40" s="160"/>
      <c r="B40" s="94"/>
      <c r="C40" s="94"/>
      <c r="D40" s="94"/>
      <c r="E40" s="94"/>
      <c r="F40" s="94"/>
      <c r="G40" s="94"/>
    </row>
    <row r="41" spans="1:17" x14ac:dyDescent="0.2">
      <c r="A41" s="160"/>
      <c r="B41" s="94"/>
      <c r="C41" s="94"/>
      <c r="D41" s="94"/>
      <c r="E41" s="94"/>
      <c r="F41" s="94"/>
      <c r="G41" s="94"/>
    </row>
    <row r="42" spans="1:17" x14ac:dyDescent="0.2">
      <c r="A42" s="160"/>
      <c r="B42" s="94"/>
      <c r="C42" s="123"/>
      <c r="D42" s="123"/>
      <c r="E42" s="123"/>
      <c r="F42" s="123"/>
      <c r="G42" s="123"/>
      <c r="H42" s="123"/>
    </row>
    <row r="43" spans="1:17" x14ac:dyDescent="0.2">
      <c r="A43" s="160"/>
      <c r="B43" s="94"/>
      <c r="C43" s="94"/>
      <c r="D43" s="94"/>
      <c r="E43" s="94"/>
      <c r="F43" s="94"/>
      <c r="G43" s="94"/>
    </row>
    <row r="44" spans="1:17" x14ac:dyDescent="0.2">
      <c r="A44" s="160"/>
      <c r="B44" s="94"/>
      <c r="C44" s="94"/>
      <c r="D44" s="94"/>
      <c r="E44" s="94"/>
      <c r="F44" s="94"/>
      <c r="G44" s="94"/>
    </row>
    <row r="45" spans="1:17" x14ac:dyDescent="0.2">
      <c r="A45" s="160"/>
      <c r="B45" s="94"/>
      <c r="C45" s="94"/>
      <c r="D45" s="94"/>
      <c r="E45" s="94"/>
      <c r="F45" s="94"/>
      <c r="G45" s="94"/>
    </row>
    <row r="46" spans="1:17" x14ac:dyDescent="0.2">
      <c r="A46" s="160"/>
      <c r="B46" s="94"/>
      <c r="C46" s="94"/>
      <c r="D46" s="94"/>
      <c r="E46" s="94"/>
      <c r="F46" s="94"/>
      <c r="G46" s="94"/>
    </row>
    <row r="47" spans="1:17" x14ac:dyDescent="0.2">
      <c r="A47" s="160"/>
      <c r="B47" s="94"/>
      <c r="C47" s="94"/>
      <c r="D47" s="94"/>
      <c r="E47" s="94"/>
      <c r="F47" s="94"/>
      <c r="G47" s="94"/>
    </row>
    <row r="48" spans="1:17" x14ac:dyDescent="0.2">
      <c r="A48" s="160"/>
      <c r="B48" s="94"/>
      <c r="C48" s="94"/>
      <c r="D48" s="94"/>
      <c r="E48" s="94"/>
      <c r="F48" s="94"/>
      <c r="G48" s="94"/>
    </row>
    <row r="49" spans="1:17" x14ac:dyDescent="0.2">
      <c r="A49" s="160"/>
      <c r="B49" s="94"/>
      <c r="C49" s="94"/>
      <c r="D49" s="94"/>
      <c r="E49" s="94"/>
      <c r="F49" s="94"/>
      <c r="G49" s="94"/>
    </row>
    <row r="50" spans="1:17" x14ac:dyDescent="0.2">
      <c r="A50" s="160"/>
      <c r="B50" s="94"/>
      <c r="C50" s="94"/>
      <c r="D50" s="94"/>
      <c r="E50" s="94"/>
      <c r="F50" s="94"/>
      <c r="G50" s="94"/>
    </row>
    <row r="51" spans="1:17" x14ac:dyDescent="0.2">
      <c r="A51" s="160"/>
      <c r="B51" s="94"/>
      <c r="C51" s="94"/>
      <c r="D51" s="94"/>
      <c r="E51" s="94"/>
      <c r="F51" s="94"/>
      <c r="G51" s="94"/>
    </row>
    <row r="52" spans="1:17" x14ac:dyDescent="0.2">
      <c r="A52" s="160"/>
      <c r="B52" s="94"/>
      <c r="C52" s="94"/>
      <c r="D52" s="94"/>
      <c r="E52" s="94"/>
      <c r="F52" s="94"/>
      <c r="G52" s="94"/>
    </row>
    <row r="53" spans="1:17" x14ac:dyDescent="0.2">
      <c r="A53" s="160"/>
      <c r="B53" s="94"/>
      <c r="C53" s="94"/>
      <c r="D53" s="94"/>
      <c r="E53" s="94"/>
      <c r="F53" s="94"/>
      <c r="G53" s="94"/>
    </row>
    <row r="54" spans="1:17" x14ac:dyDescent="0.2">
      <c r="A54" s="160"/>
      <c r="B54" s="94"/>
      <c r="C54" s="94"/>
      <c r="D54" s="94"/>
      <c r="E54" s="94"/>
      <c r="F54" s="94"/>
      <c r="G54" s="94"/>
    </row>
    <row r="55" spans="1:17" x14ac:dyDescent="0.2">
      <c r="A55" s="160"/>
      <c r="B55" s="94"/>
      <c r="C55" s="94"/>
      <c r="D55" s="94"/>
      <c r="E55" s="94"/>
      <c r="F55" s="94"/>
      <c r="G55" s="94"/>
    </row>
    <row r="56" spans="1:17" x14ac:dyDescent="0.2">
      <c r="A56" s="160"/>
      <c r="B56" s="94"/>
      <c r="C56" s="94"/>
      <c r="D56" s="94"/>
      <c r="E56" s="94"/>
      <c r="F56" s="94"/>
      <c r="G56" s="94"/>
    </row>
    <row r="57" spans="1:17" x14ac:dyDescent="0.2">
      <c r="A57" s="160"/>
      <c r="B57" s="94"/>
      <c r="C57" s="94"/>
      <c r="D57" s="94"/>
      <c r="E57" s="94"/>
      <c r="F57" s="94"/>
      <c r="G57" s="94"/>
    </row>
    <row r="58" spans="1:17" x14ac:dyDescent="0.2">
      <c r="A58" s="160"/>
      <c r="B58" s="94"/>
      <c r="C58" s="94"/>
      <c r="D58" s="94"/>
      <c r="E58" s="94"/>
      <c r="F58" s="94"/>
      <c r="G58" s="94"/>
    </row>
    <row r="59" spans="1:17" x14ac:dyDescent="0.2">
      <c r="A59" s="160"/>
      <c r="B59" s="94"/>
      <c r="C59" s="94"/>
      <c r="D59" s="94"/>
      <c r="E59" s="94"/>
      <c r="F59" s="94"/>
      <c r="G59" s="94"/>
    </row>
    <row r="60" spans="1:17" x14ac:dyDescent="0.2">
      <c r="A60" s="160"/>
      <c r="B60" s="94"/>
      <c r="C60" s="94"/>
      <c r="D60" s="94"/>
      <c r="E60" s="94"/>
      <c r="F60" s="94"/>
      <c r="G60" s="94"/>
    </row>
    <row r="61" spans="1:17" x14ac:dyDescent="0.2">
      <c r="A61" s="160"/>
      <c r="B61" s="94"/>
      <c r="C61" s="94"/>
      <c r="D61" s="94"/>
      <c r="E61" s="94"/>
      <c r="F61" s="94"/>
      <c r="G61" s="94"/>
    </row>
    <row r="62" spans="1:17" x14ac:dyDescent="0.2">
      <c r="A62" s="160"/>
      <c r="B62" s="94"/>
      <c r="C62" s="94"/>
      <c r="D62" s="94"/>
      <c r="E62" s="94"/>
      <c r="F62" s="94"/>
      <c r="G62" s="94"/>
    </row>
    <row r="63" spans="1:17" x14ac:dyDescent="0.2">
      <c r="A63" s="199"/>
      <c r="B63" s="18"/>
      <c r="C63" s="18"/>
      <c r="D63" s="18"/>
      <c r="E63" s="18"/>
      <c r="F63" s="18"/>
      <c r="G63" s="18"/>
      <c r="H63" s="10"/>
      <c r="I63" s="10"/>
      <c r="J63" s="10"/>
      <c r="K63" s="10"/>
      <c r="L63" s="10"/>
      <c r="M63" s="10"/>
      <c r="N63" s="10"/>
      <c r="O63" s="10"/>
      <c r="P63" s="10"/>
      <c r="Q63" s="10"/>
    </row>
    <row r="64" spans="1:17" x14ac:dyDescent="0.2">
      <c r="A64" s="199"/>
      <c r="B64" s="18"/>
      <c r="C64" s="18"/>
      <c r="D64" s="18"/>
      <c r="E64" s="18"/>
      <c r="F64" s="18"/>
      <c r="G64" s="18"/>
      <c r="H64" s="10"/>
      <c r="I64" s="10"/>
      <c r="J64" s="10"/>
      <c r="K64" s="10"/>
      <c r="L64" s="10"/>
      <c r="M64" s="10"/>
      <c r="N64" s="10"/>
      <c r="O64" s="10"/>
      <c r="P64" s="10"/>
      <c r="Q64" s="10"/>
    </row>
    <row r="65" spans="1:17" x14ac:dyDescent="0.2">
      <c r="A65" s="199"/>
      <c r="B65" s="18"/>
      <c r="C65" s="18"/>
      <c r="D65" s="18"/>
      <c r="E65" s="18"/>
      <c r="F65" s="18"/>
      <c r="G65" s="18"/>
      <c r="H65" s="10"/>
      <c r="I65" s="10"/>
      <c r="J65" s="10"/>
      <c r="K65" s="10"/>
      <c r="L65" s="10"/>
      <c r="M65" s="10"/>
      <c r="N65" s="10"/>
      <c r="O65" s="10"/>
      <c r="P65" s="10"/>
      <c r="Q65" s="10"/>
    </row>
    <row r="66" spans="1:17" x14ac:dyDescent="0.2">
      <c r="A66" s="199"/>
      <c r="B66" s="18"/>
      <c r="C66" s="18"/>
      <c r="D66" s="18"/>
      <c r="E66" s="18"/>
      <c r="F66" s="18"/>
      <c r="G66" s="18"/>
      <c r="H66" s="10"/>
      <c r="I66" s="10"/>
      <c r="J66" s="10"/>
      <c r="K66" s="10"/>
      <c r="L66" s="10"/>
      <c r="M66" s="10"/>
      <c r="N66" s="10"/>
      <c r="O66" s="10"/>
      <c r="P66" s="10"/>
      <c r="Q66" s="10"/>
    </row>
    <row r="67" spans="1:17" x14ac:dyDescent="0.2">
      <c r="A67" s="199"/>
      <c r="B67" s="18"/>
      <c r="C67" s="18"/>
      <c r="D67" s="18"/>
      <c r="E67" s="18"/>
      <c r="F67" s="18"/>
      <c r="G67" s="18"/>
      <c r="H67" s="10"/>
      <c r="I67" s="10"/>
      <c r="J67" s="10"/>
      <c r="K67" s="10"/>
      <c r="L67" s="10"/>
      <c r="M67" s="10"/>
      <c r="N67" s="10"/>
      <c r="O67" s="10"/>
      <c r="P67" s="10"/>
      <c r="Q67" s="10"/>
    </row>
    <row r="68" spans="1:17" x14ac:dyDescent="0.2">
      <c r="A68" s="199"/>
      <c r="B68" s="18"/>
      <c r="C68" s="18"/>
      <c r="D68" s="18"/>
      <c r="E68" s="18"/>
      <c r="F68" s="18"/>
      <c r="G68" s="18"/>
      <c r="H68" s="10"/>
      <c r="I68" s="10"/>
      <c r="J68" s="10"/>
      <c r="K68" s="10"/>
      <c r="L68" s="10"/>
      <c r="M68" s="10"/>
      <c r="N68" s="10"/>
      <c r="O68" s="10"/>
      <c r="P68" s="10"/>
      <c r="Q68" s="10"/>
    </row>
    <row r="69" spans="1:17" x14ac:dyDescent="0.2">
      <c r="A69" s="199"/>
      <c r="B69" s="18"/>
      <c r="C69" s="18"/>
      <c r="D69" s="18"/>
      <c r="E69" s="18"/>
      <c r="F69" s="18"/>
      <c r="G69" s="18"/>
      <c r="H69" s="10"/>
      <c r="I69" s="10"/>
      <c r="J69" s="10"/>
      <c r="K69" s="10"/>
      <c r="L69" s="10"/>
      <c r="M69" s="10"/>
      <c r="N69" s="10"/>
      <c r="O69" s="10"/>
      <c r="P69" s="10"/>
      <c r="Q69" s="10"/>
    </row>
    <row r="70" spans="1:17" x14ac:dyDescent="0.2">
      <c r="A70" s="199"/>
      <c r="B70" s="18"/>
      <c r="C70" s="18"/>
      <c r="D70" s="18"/>
      <c r="E70" s="18"/>
      <c r="F70" s="18"/>
      <c r="G70" s="18"/>
      <c r="H70" s="10"/>
      <c r="I70" s="10"/>
      <c r="J70" s="10"/>
      <c r="K70" s="10"/>
      <c r="L70" s="10"/>
      <c r="M70" s="10"/>
      <c r="N70" s="10"/>
      <c r="O70" s="10"/>
      <c r="P70" s="10"/>
      <c r="Q70" s="10"/>
    </row>
    <row r="71" spans="1:17" x14ac:dyDescent="0.2">
      <c r="A71" s="199"/>
      <c r="B71" s="18"/>
      <c r="C71" s="18"/>
      <c r="D71" s="18"/>
      <c r="E71" s="18"/>
      <c r="F71" s="18"/>
      <c r="G71" s="18"/>
      <c r="H71" s="10"/>
      <c r="I71" s="10"/>
      <c r="J71" s="10"/>
      <c r="K71" s="10"/>
      <c r="L71" s="10"/>
      <c r="M71" s="10"/>
      <c r="N71" s="10"/>
      <c r="O71" s="10"/>
      <c r="P71" s="10"/>
      <c r="Q71" s="10"/>
    </row>
    <row r="72" spans="1:17" x14ac:dyDescent="0.2">
      <c r="A72" s="199"/>
      <c r="B72" s="18"/>
      <c r="C72" s="18"/>
      <c r="D72" s="18"/>
      <c r="E72" s="18"/>
      <c r="F72" s="18"/>
      <c r="G72" s="18"/>
      <c r="H72" s="10"/>
      <c r="I72" s="10"/>
      <c r="J72" s="10"/>
      <c r="K72" s="10"/>
      <c r="L72" s="10"/>
      <c r="M72" s="10"/>
      <c r="N72" s="10"/>
      <c r="O72" s="10"/>
      <c r="P72" s="10"/>
      <c r="Q72" s="10"/>
    </row>
    <row r="73" spans="1:17" x14ac:dyDescent="0.2">
      <c r="A73" s="199"/>
      <c r="B73" s="18"/>
      <c r="C73" s="18"/>
      <c r="D73" s="18"/>
      <c r="E73" s="18"/>
      <c r="F73" s="18"/>
      <c r="G73" s="18"/>
      <c r="H73" s="10"/>
      <c r="I73" s="10"/>
      <c r="J73" s="10"/>
      <c r="K73" s="10"/>
      <c r="L73" s="10"/>
      <c r="M73" s="10"/>
      <c r="N73" s="10"/>
      <c r="O73" s="10"/>
      <c r="P73" s="10"/>
      <c r="Q73" s="10"/>
    </row>
    <row r="74" spans="1:17" x14ac:dyDescent="0.2">
      <c r="A74" s="199"/>
      <c r="B74" s="18"/>
      <c r="C74" s="18"/>
      <c r="D74" s="18"/>
      <c r="E74" s="18"/>
      <c r="F74" s="18"/>
      <c r="G74" s="18"/>
      <c r="H74" s="10"/>
      <c r="I74" s="10"/>
      <c r="J74" s="10"/>
      <c r="K74" s="10"/>
      <c r="L74" s="10"/>
      <c r="M74" s="10"/>
      <c r="N74" s="10"/>
      <c r="O74" s="10"/>
      <c r="P74" s="10"/>
      <c r="Q74" s="10"/>
    </row>
    <row r="75" spans="1:17" x14ac:dyDescent="0.2">
      <c r="A75" s="199"/>
      <c r="B75" s="18"/>
      <c r="C75" s="18"/>
      <c r="D75" s="18"/>
      <c r="E75" s="18"/>
      <c r="F75" s="18"/>
      <c r="G75" s="18"/>
      <c r="H75" s="10"/>
      <c r="I75" s="10"/>
      <c r="J75" s="10"/>
      <c r="K75" s="10"/>
      <c r="L75" s="10"/>
      <c r="M75" s="10"/>
      <c r="N75" s="10"/>
      <c r="O75" s="10"/>
      <c r="P75" s="10"/>
      <c r="Q75" s="10"/>
    </row>
    <row r="76" spans="1:17" x14ac:dyDescent="0.2">
      <c r="A76" s="199"/>
      <c r="B76" s="18"/>
      <c r="C76" s="18"/>
      <c r="D76" s="18"/>
      <c r="E76" s="18"/>
      <c r="F76" s="18"/>
      <c r="G76" s="18"/>
      <c r="H76" s="10"/>
      <c r="I76" s="10"/>
      <c r="J76" s="10"/>
      <c r="K76" s="10"/>
      <c r="L76" s="10"/>
      <c r="M76" s="10"/>
      <c r="N76" s="10"/>
      <c r="O76" s="10"/>
      <c r="P76" s="10"/>
      <c r="Q76" s="10"/>
    </row>
    <row r="77" spans="1:17" x14ac:dyDescent="0.2">
      <c r="A77" s="199"/>
      <c r="B77" s="18"/>
      <c r="C77" s="18"/>
      <c r="D77" s="18"/>
      <c r="E77" s="18"/>
      <c r="F77" s="18"/>
      <c r="G77" s="18"/>
      <c r="H77" s="10"/>
      <c r="I77" s="10"/>
      <c r="J77" s="10"/>
      <c r="K77" s="10"/>
      <c r="L77" s="10"/>
      <c r="M77" s="10"/>
      <c r="N77" s="10"/>
      <c r="O77" s="10"/>
      <c r="P77" s="10"/>
      <c r="Q77" s="10"/>
    </row>
    <row r="78" spans="1:17" x14ac:dyDescent="0.2">
      <c r="A78" s="199"/>
      <c r="B78" s="18"/>
      <c r="C78" s="18"/>
      <c r="D78" s="18"/>
      <c r="E78" s="18"/>
      <c r="F78" s="18"/>
      <c r="G78" s="18"/>
      <c r="H78" s="10"/>
      <c r="I78" s="10"/>
      <c r="J78" s="10"/>
      <c r="K78" s="10"/>
      <c r="L78" s="10"/>
      <c r="M78" s="10"/>
      <c r="N78" s="10"/>
      <c r="O78" s="10"/>
      <c r="P78" s="10"/>
      <c r="Q78" s="10"/>
    </row>
    <row r="79" spans="1:17" x14ac:dyDescent="0.2">
      <c r="A79" s="199"/>
      <c r="B79" s="18"/>
      <c r="C79" s="18"/>
      <c r="D79" s="18"/>
      <c r="E79" s="18"/>
      <c r="F79" s="18"/>
      <c r="G79" s="18"/>
      <c r="H79" s="10"/>
      <c r="I79" s="10"/>
      <c r="J79" s="10"/>
      <c r="K79" s="10"/>
      <c r="L79" s="10"/>
      <c r="M79" s="10"/>
      <c r="N79" s="10"/>
      <c r="O79" s="10"/>
      <c r="P79" s="10"/>
      <c r="Q79" s="10"/>
    </row>
    <row r="80" spans="1:17" x14ac:dyDescent="0.2">
      <c r="A80" s="199"/>
      <c r="B80" s="18"/>
      <c r="C80" s="18"/>
      <c r="D80" s="18"/>
      <c r="E80" s="18"/>
      <c r="F80" s="18"/>
      <c r="G80" s="18"/>
      <c r="H80" s="10"/>
      <c r="I80" s="10"/>
      <c r="J80" s="10"/>
      <c r="K80" s="10"/>
      <c r="L80" s="10"/>
      <c r="M80" s="10"/>
      <c r="N80" s="10"/>
      <c r="O80" s="10"/>
      <c r="P80" s="10"/>
      <c r="Q80" s="10"/>
    </row>
    <row r="81" spans="1:17" x14ac:dyDescent="0.2">
      <c r="A81" s="199"/>
      <c r="B81" s="18"/>
      <c r="C81" s="18"/>
      <c r="D81" s="18"/>
      <c r="E81" s="18"/>
      <c r="F81" s="18"/>
      <c r="G81" s="18"/>
      <c r="H81" s="10"/>
      <c r="I81" s="10"/>
      <c r="J81" s="10"/>
      <c r="K81" s="10"/>
      <c r="L81" s="10"/>
      <c r="M81" s="10"/>
      <c r="N81" s="10"/>
      <c r="O81" s="10"/>
      <c r="P81" s="10"/>
      <c r="Q81" s="10"/>
    </row>
    <row r="82" spans="1:17" x14ac:dyDescent="0.2">
      <c r="A82" s="199"/>
      <c r="B82" s="18"/>
      <c r="C82" s="18"/>
      <c r="D82" s="18"/>
      <c r="E82" s="18"/>
      <c r="F82" s="18"/>
      <c r="G82" s="18"/>
      <c r="H82" s="10"/>
      <c r="I82" s="10"/>
      <c r="J82" s="10"/>
      <c r="K82" s="10"/>
      <c r="L82" s="10"/>
      <c r="M82" s="10"/>
      <c r="N82" s="10"/>
      <c r="O82" s="10"/>
      <c r="P82" s="10"/>
      <c r="Q82" s="10"/>
    </row>
    <row r="83" spans="1:17" x14ac:dyDescent="0.2">
      <c r="A83" s="199"/>
      <c r="B83" s="18"/>
      <c r="C83" s="18"/>
      <c r="D83" s="18"/>
      <c r="E83" s="18"/>
      <c r="F83" s="18"/>
      <c r="G83" s="18"/>
      <c r="H83" s="10"/>
      <c r="I83" s="10"/>
      <c r="J83" s="10"/>
      <c r="K83" s="10"/>
      <c r="L83" s="10"/>
      <c r="M83" s="10"/>
      <c r="N83" s="10"/>
      <c r="O83" s="10"/>
      <c r="P83" s="10"/>
      <c r="Q83" s="10"/>
    </row>
    <row r="84" spans="1:17" x14ac:dyDescent="0.2">
      <c r="A84" s="199"/>
      <c r="B84" s="18"/>
      <c r="C84" s="18"/>
      <c r="D84" s="18"/>
      <c r="E84" s="18"/>
      <c r="F84" s="18"/>
      <c r="G84" s="18"/>
      <c r="H84" s="10"/>
      <c r="I84" s="10"/>
      <c r="J84" s="10"/>
      <c r="K84" s="10"/>
      <c r="L84" s="10"/>
      <c r="M84" s="10"/>
      <c r="N84" s="10"/>
      <c r="O84" s="10"/>
      <c r="P84" s="10"/>
      <c r="Q84" s="10"/>
    </row>
    <row r="85" spans="1:17" x14ac:dyDescent="0.2">
      <c r="A85" s="199"/>
      <c r="B85" s="18"/>
      <c r="C85" s="18"/>
      <c r="D85" s="18"/>
      <c r="E85" s="18"/>
      <c r="F85" s="18"/>
      <c r="G85" s="18"/>
      <c r="H85" s="10"/>
      <c r="I85" s="10"/>
      <c r="J85" s="10"/>
      <c r="K85" s="10"/>
      <c r="L85" s="10"/>
      <c r="M85" s="10"/>
      <c r="N85" s="10"/>
      <c r="O85" s="10"/>
      <c r="P85" s="10"/>
      <c r="Q85" s="10"/>
    </row>
    <row r="86" spans="1:17" x14ac:dyDescent="0.2">
      <c r="A86" s="199"/>
      <c r="B86" s="18"/>
      <c r="C86" s="18"/>
      <c r="D86" s="18"/>
      <c r="E86" s="18"/>
      <c r="F86" s="18"/>
      <c r="G86" s="18"/>
      <c r="H86" s="10"/>
      <c r="I86" s="10"/>
      <c r="J86" s="10"/>
      <c r="K86" s="10"/>
      <c r="L86" s="10"/>
      <c r="M86" s="10"/>
      <c r="N86" s="10"/>
      <c r="O86" s="10"/>
      <c r="P86" s="10"/>
      <c r="Q86" s="10"/>
    </row>
    <row r="87" spans="1:17" x14ac:dyDescent="0.2">
      <c r="A87" s="199"/>
      <c r="B87" s="18"/>
      <c r="C87" s="18"/>
      <c r="D87" s="18"/>
      <c r="E87" s="18"/>
      <c r="F87" s="18"/>
      <c r="G87" s="18"/>
      <c r="H87" s="10"/>
      <c r="I87" s="10"/>
      <c r="J87" s="10"/>
      <c r="K87" s="10"/>
      <c r="L87" s="10"/>
      <c r="M87" s="10"/>
      <c r="N87" s="10"/>
      <c r="O87" s="10"/>
      <c r="P87" s="10"/>
      <c r="Q87" s="10"/>
    </row>
    <row r="88" spans="1:17" x14ac:dyDescent="0.2">
      <c r="A88" s="199"/>
      <c r="B88" s="18"/>
      <c r="C88" s="18"/>
      <c r="D88" s="18"/>
      <c r="E88" s="18"/>
      <c r="F88" s="18"/>
      <c r="G88" s="18"/>
      <c r="H88" s="10"/>
      <c r="I88" s="10"/>
      <c r="J88" s="10"/>
      <c r="K88" s="10"/>
      <c r="L88" s="10"/>
      <c r="M88" s="10"/>
      <c r="N88" s="10"/>
      <c r="O88" s="10"/>
      <c r="P88" s="10"/>
      <c r="Q88" s="10"/>
    </row>
    <row r="89" spans="1:17" x14ac:dyDescent="0.2">
      <c r="A89" s="199"/>
      <c r="B89" s="18"/>
      <c r="C89" s="18"/>
      <c r="D89" s="18"/>
      <c r="E89" s="18"/>
      <c r="F89" s="18"/>
      <c r="G89" s="18"/>
      <c r="H89" s="10"/>
      <c r="I89" s="10"/>
      <c r="J89" s="10"/>
      <c r="K89" s="10"/>
      <c r="L89" s="10"/>
      <c r="M89" s="10"/>
      <c r="N89" s="10"/>
      <c r="O89" s="10"/>
      <c r="P89" s="10"/>
      <c r="Q89" s="10"/>
    </row>
    <row r="90" spans="1:17" x14ac:dyDescent="0.2">
      <c r="A90" s="199"/>
      <c r="B90" s="18"/>
      <c r="C90" s="18"/>
      <c r="D90" s="18"/>
      <c r="E90" s="18"/>
      <c r="F90" s="18"/>
      <c r="G90" s="18"/>
      <c r="H90" s="10"/>
      <c r="I90" s="10"/>
      <c r="J90" s="10"/>
      <c r="K90" s="10"/>
      <c r="L90" s="10"/>
      <c r="M90" s="10"/>
      <c r="N90" s="10"/>
      <c r="O90" s="10"/>
      <c r="P90" s="10"/>
      <c r="Q90" s="10"/>
    </row>
    <row r="91" spans="1:17" x14ac:dyDescent="0.2">
      <c r="A91" s="199"/>
      <c r="B91" s="18"/>
      <c r="C91" s="18"/>
      <c r="D91" s="18"/>
      <c r="E91" s="18"/>
      <c r="F91" s="18"/>
      <c r="G91" s="18"/>
      <c r="H91" s="10"/>
      <c r="I91" s="10"/>
      <c r="J91" s="10"/>
      <c r="K91" s="10"/>
      <c r="L91" s="10"/>
      <c r="M91" s="10"/>
      <c r="N91" s="10"/>
      <c r="O91" s="10"/>
      <c r="P91" s="10"/>
      <c r="Q91" s="10"/>
    </row>
    <row r="92" spans="1:17" x14ac:dyDescent="0.2">
      <c r="A92" s="199"/>
      <c r="B92" s="18"/>
      <c r="C92" s="18"/>
      <c r="D92" s="18"/>
      <c r="E92" s="18"/>
      <c r="F92" s="18"/>
      <c r="G92" s="18"/>
      <c r="H92" s="10"/>
      <c r="I92" s="10"/>
      <c r="J92" s="10"/>
      <c r="K92" s="10"/>
      <c r="L92" s="10"/>
      <c r="M92" s="10"/>
      <c r="N92" s="10"/>
      <c r="O92" s="10"/>
      <c r="P92" s="10"/>
      <c r="Q92" s="10"/>
    </row>
    <row r="93" spans="1:17" x14ac:dyDescent="0.2">
      <c r="A93" s="199"/>
      <c r="B93" s="18"/>
      <c r="C93" s="18"/>
      <c r="D93" s="18"/>
      <c r="E93" s="18"/>
      <c r="F93" s="18"/>
      <c r="G93" s="18"/>
      <c r="H93" s="10"/>
      <c r="I93" s="10"/>
      <c r="J93" s="10"/>
      <c r="K93" s="10"/>
      <c r="L93" s="10"/>
      <c r="M93" s="10"/>
      <c r="N93" s="10"/>
      <c r="O93" s="10"/>
      <c r="P93" s="10"/>
      <c r="Q93" s="10"/>
    </row>
    <row r="94" spans="1:17" x14ac:dyDescent="0.2">
      <c r="A94" s="199"/>
      <c r="B94" s="18"/>
      <c r="C94" s="18"/>
      <c r="D94" s="18"/>
      <c r="E94" s="18"/>
      <c r="F94" s="18"/>
      <c r="G94" s="18"/>
      <c r="H94" s="10"/>
      <c r="I94" s="10"/>
      <c r="J94" s="10"/>
      <c r="K94" s="10"/>
      <c r="L94" s="10"/>
      <c r="M94" s="10"/>
      <c r="N94" s="10"/>
      <c r="O94" s="10"/>
      <c r="P94" s="10"/>
      <c r="Q94" s="10"/>
    </row>
    <row r="95" spans="1:17" x14ac:dyDescent="0.2">
      <c r="A95" s="199"/>
      <c r="B95" s="18"/>
      <c r="C95" s="18"/>
      <c r="D95" s="18"/>
      <c r="E95" s="18"/>
      <c r="F95" s="18"/>
      <c r="G95" s="18"/>
      <c r="H95" s="10"/>
      <c r="I95" s="10"/>
      <c r="J95" s="10"/>
      <c r="K95" s="10"/>
      <c r="L95" s="10"/>
      <c r="M95" s="10"/>
      <c r="N95" s="10"/>
      <c r="O95" s="10"/>
      <c r="P95" s="10"/>
      <c r="Q95" s="10"/>
    </row>
    <row r="96" spans="1:17" x14ac:dyDescent="0.2">
      <c r="A96" s="199"/>
      <c r="B96" s="18"/>
      <c r="C96" s="18"/>
      <c r="D96" s="18"/>
      <c r="E96" s="18"/>
      <c r="F96" s="18"/>
      <c r="G96" s="18"/>
      <c r="H96" s="10"/>
      <c r="I96" s="10"/>
      <c r="J96" s="10"/>
      <c r="K96" s="10"/>
      <c r="L96" s="10"/>
      <c r="M96" s="10"/>
      <c r="N96" s="10"/>
      <c r="O96" s="10"/>
      <c r="P96" s="10"/>
      <c r="Q96" s="10"/>
    </row>
    <row r="97" spans="1:17" x14ac:dyDescent="0.2">
      <c r="A97" s="199"/>
      <c r="B97" s="18"/>
      <c r="C97" s="18"/>
      <c r="D97" s="18"/>
      <c r="E97" s="18"/>
      <c r="F97" s="18"/>
      <c r="G97" s="18"/>
      <c r="H97" s="10"/>
      <c r="I97" s="10"/>
      <c r="J97" s="10"/>
      <c r="K97" s="10"/>
      <c r="L97" s="10"/>
      <c r="M97" s="10"/>
      <c r="N97" s="10"/>
      <c r="O97" s="10"/>
      <c r="P97" s="10"/>
      <c r="Q97" s="10"/>
    </row>
    <row r="98" spans="1:17" x14ac:dyDescent="0.2">
      <c r="A98" s="199"/>
      <c r="B98" s="18"/>
      <c r="C98" s="18"/>
      <c r="D98" s="18"/>
      <c r="E98" s="18"/>
      <c r="F98" s="18"/>
      <c r="G98" s="18"/>
      <c r="H98" s="10"/>
      <c r="I98" s="10"/>
      <c r="J98" s="10"/>
      <c r="K98" s="10"/>
      <c r="L98" s="10"/>
      <c r="M98" s="10"/>
      <c r="N98" s="10"/>
      <c r="O98" s="10"/>
      <c r="P98" s="10"/>
      <c r="Q98" s="10"/>
    </row>
    <row r="99" spans="1:17" x14ac:dyDescent="0.2">
      <c r="A99" s="199"/>
      <c r="B99" s="18"/>
      <c r="C99" s="18"/>
      <c r="D99" s="18"/>
      <c r="E99" s="18"/>
      <c r="F99" s="18"/>
      <c r="G99" s="18"/>
      <c r="H99" s="10"/>
      <c r="I99" s="10"/>
      <c r="J99" s="10"/>
      <c r="K99" s="10"/>
      <c r="L99" s="10"/>
      <c r="M99" s="10"/>
      <c r="N99" s="10"/>
      <c r="O99" s="10"/>
      <c r="P99" s="10"/>
      <c r="Q99" s="10"/>
    </row>
    <row r="100" spans="1:17" x14ac:dyDescent="0.2">
      <c r="A100" s="199"/>
      <c r="B100" s="18"/>
      <c r="C100" s="18"/>
      <c r="D100" s="18"/>
      <c r="E100" s="18"/>
      <c r="F100" s="18"/>
      <c r="G100" s="18"/>
      <c r="H100" s="10"/>
      <c r="I100" s="10"/>
      <c r="J100" s="10"/>
      <c r="K100" s="10"/>
      <c r="L100" s="10"/>
      <c r="M100" s="10"/>
      <c r="N100" s="10"/>
      <c r="O100" s="10"/>
      <c r="P100" s="10"/>
      <c r="Q100" s="10"/>
    </row>
    <row r="101" spans="1:17" x14ac:dyDescent="0.2">
      <c r="A101" s="199"/>
      <c r="B101" s="18"/>
      <c r="C101" s="18"/>
      <c r="D101" s="18"/>
      <c r="E101" s="18"/>
      <c r="F101" s="18"/>
      <c r="G101" s="18"/>
      <c r="H101" s="10"/>
      <c r="I101" s="10"/>
      <c r="J101" s="10"/>
      <c r="K101" s="10"/>
      <c r="L101" s="10"/>
      <c r="M101" s="10"/>
      <c r="N101" s="10"/>
      <c r="O101" s="10"/>
      <c r="P101" s="10"/>
      <c r="Q101" s="10"/>
    </row>
    <row r="102" spans="1:17" x14ac:dyDescent="0.2">
      <c r="A102" s="199"/>
      <c r="B102" s="18"/>
      <c r="C102" s="18"/>
      <c r="D102" s="18"/>
      <c r="E102" s="18"/>
      <c r="F102" s="18"/>
      <c r="G102" s="18"/>
      <c r="H102" s="10"/>
      <c r="I102" s="10"/>
      <c r="J102" s="10"/>
      <c r="K102" s="10"/>
      <c r="L102" s="10"/>
      <c r="M102" s="10"/>
      <c r="N102" s="10"/>
      <c r="O102" s="10"/>
      <c r="P102" s="10"/>
      <c r="Q102" s="10"/>
    </row>
    <row r="103" spans="1:17" x14ac:dyDescent="0.2">
      <c r="A103" s="199"/>
      <c r="B103" s="18"/>
      <c r="C103" s="18"/>
      <c r="D103" s="18"/>
      <c r="E103" s="18"/>
      <c r="F103" s="18"/>
      <c r="G103" s="18"/>
      <c r="H103" s="10"/>
      <c r="I103" s="10"/>
      <c r="J103" s="10"/>
      <c r="K103" s="10"/>
      <c r="L103" s="10"/>
      <c r="M103" s="10"/>
      <c r="N103" s="10"/>
      <c r="O103" s="10"/>
      <c r="P103" s="10"/>
      <c r="Q103" s="10"/>
    </row>
    <row r="104" spans="1:17" x14ac:dyDescent="0.2">
      <c r="A104" s="199"/>
      <c r="B104" s="18"/>
      <c r="C104" s="18"/>
      <c r="D104" s="18"/>
      <c r="E104" s="18"/>
      <c r="F104" s="18"/>
      <c r="G104" s="18"/>
      <c r="H104" s="10"/>
      <c r="I104" s="10"/>
      <c r="J104" s="10"/>
      <c r="K104" s="10"/>
      <c r="L104" s="10"/>
      <c r="M104" s="10"/>
      <c r="N104" s="10"/>
      <c r="O104" s="10"/>
      <c r="P104" s="10"/>
      <c r="Q104" s="10"/>
    </row>
    <row r="105" spans="1:17" x14ac:dyDescent="0.2">
      <c r="A105" s="199"/>
      <c r="B105" s="18"/>
      <c r="C105" s="18"/>
      <c r="D105" s="18"/>
      <c r="E105" s="18"/>
      <c r="F105" s="18"/>
      <c r="G105" s="18"/>
      <c r="H105" s="10"/>
      <c r="I105" s="10"/>
      <c r="J105" s="10"/>
      <c r="K105" s="10"/>
      <c r="L105" s="10"/>
      <c r="M105" s="10"/>
      <c r="N105" s="10"/>
      <c r="O105" s="10"/>
      <c r="P105" s="10"/>
      <c r="Q105" s="10"/>
    </row>
    <row r="106" spans="1:17" x14ac:dyDescent="0.2">
      <c r="A106" s="199"/>
      <c r="B106" s="18"/>
      <c r="C106" s="18"/>
      <c r="D106" s="18"/>
      <c r="E106" s="18"/>
      <c r="F106" s="18"/>
      <c r="G106" s="18"/>
      <c r="H106" s="10"/>
      <c r="I106" s="10"/>
      <c r="J106" s="10"/>
      <c r="K106" s="10"/>
      <c r="L106" s="10"/>
      <c r="M106" s="10"/>
      <c r="N106" s="10"/>
      <c r="O106" s="10"/>
      <c r="P106" s="10"/>
      <c r="Q106" s="10"/>
    </row>
    <row r="107" spans="1:17" x14ac:dyDescent="0.2">
      <c r="A107" s="199"/>
      <c r="B107" s="18"/>
      <c r="C107" s="18"/>
      <c r="D107" s="18"/>
      <c r="E107" s="18"/>
      <c r="F107" s="18"/>
      <c r="G107" s="18"/>
      <c r="H107" s="10"/>
      <c r="I107" s="10"/>
      <c r="J107" s="10"/>
      <c r="K107" s="10"/>
      <c r="L107" s="10"/>
      <c r="M107" s="10"/>
      <c r="N107" s="10"/>
      <c r="O107" s="10"/>
      <c r="P107" s="10"/>
      <c r="Q107" s="10"/>
    </row>
    <row r="108" spans="1:17" x14ac:dyDescent="0.2">
      <c r="A108" s="199"/>
      <c r="B108" s="18"/>
      <c r="C108" s="18"/>
      <c r="D108" s="18"/>
      <c r="E108" s="18"/>
      <c r="F108" s="18"/>
      <c r="G108" s="18"/>
      <c r="H108" s="10"/>
      <c r="I108" s="10"/>
      <c r="J108" s="10"/>
      <c r="K108" s="10"/>
      <c r="L108" s="10"/>
      <c r="M108" s="10"/>
      <c r="N108" s="10"/>
      <c r="O108" s="10"/>
      <c r="P108" s="10"/>
      <c r="Q108" s="10"/>
    </row>
    <row r="109" spans="1:17" x14ac:dyDescent="0.2">
      <c r="A109" s="199"/>
      <c r="B109" s="18"/>
      <c r="C109" s="18"/>
      <c r="D109" s="18"/>
      <c r="E109" s="18"/>
      <c r="F109" s="18"/>
      <c r="G109" s="18"/>
      <c r="H109" s="10"/>
      <c r="I109" s="10"/>
      <c r="J109" s="10"/>
      <c r="K109" s="10"/>
      <c r="L109" s="10"/>
      <c r="M109" s="10"/>
      <c r="N109" s="10"/>
      <c r="O109" s="10"/>
      <c r="P109" s="10"/>
      <c r="Q109" s="10"/>
    </row>
    <row r="110" spans="1:17" x14ac:dyDescent="0.2">
      <c r="A110" s="199"/>
      <c r="B110" s="18"/>
      <c r="C110" s="18"/>
      <c r="D110" s="18"/>
      <c r="E110" s="18"/>
      <c r="F110" s="18"/>
      <c r="G110" s="18"/>
      <c r="H110" s="10"/>
      <c r="I110" s="10"/>
      <c r="J110" s="10"/>
      <c r="K110" s="10"/>
      <c r="L110" s="10"/>
      <c r="M110" s="10"/>
      <c r="N110" s="10"/>
      <c r="O110" s="10"/>
      <c r="P110" s="10"/>
      <c r="Q110" s="10"/>
    </row>
    <row r="111" spans="1:17" x14ac:dyDescent="0.2">
      <c r="A111" s="199"/>
      <c r="B111" s="18"/>
      <c r="C111" s="18"/>
      <c r="D111" s="18"/>
      <c r="E111" s="18"/>
      <c r="F111" s="18"/>
      <c r="G111" s="18"/>
      <c r="H111" s="10"/>
      <c r="I111" s="10"/>
      <c r="J111" s="10"/>
      <c r="K111" s="10"/>
      <c r="L111" s="10"/>
      <c r="M111" s="10"/>
      <c r="N111" s="10"/>
      <c r="O111" s="10"/>
      <c r="P111" s="10"/>
      <c r="Q111" s="10"/>
    </row>
    <row r="112" spans="1:17" x14ac:dyDescent="0.2">
      <c r="A112" s="199"/>
      <c r="B112" s="18"/>
      <c r="C112" s="18"/>
      <c r="D112" s="18"/>
      <c r="E112" s="18"/>
      <c r="F112" s="18"/>
      <c r="G112" s="18"/>
      <c r="H112" s="10"/>
      <c r="I112" s="10"/>
      <c r="J112" s="10"/>
      <c r="K112" s="10"/>
      <c r="L112" s="10"/>
      <c r="M112" s="10"/>
      <c r="N112" s="10"/>
      <c r="O112" s="10"/>
      <c r="P112" s="10"/>
      <c r="Q112" s="10"/>
    </row>
    <row r="113" spans="1:17" x14ac:dyDescent="0.2">
      <c r="A113" s="199"/>
      <c r="B113" s="18"/>
      <c r="C113" s="18"/>
      <c r="D113" s="18"/>
      <c r="E113" s="18"/>
      <c r="F113" s="18"/>
      <c r="G113" s="18"/>
      <c r="H113" s="10"/>
      <c r="I113" s="10"/>
      <c r="J113" s="10"/>
      <c r="K113" s="10"/>
      <c r="L113" s="10"/>
      <c r="M113" s="10"/>
      <c r="N113" s="10"/>
      <c r="O113" s="10"/>
      <c r="P113" s="10"/>
      <c r="Q113" s="10"/>
    </row>
    <row r="114" spans="1:17" x14ac:dyDescent="0.2">
      <c r="A114" s="199"/>
      <c r="B114" s="18"/>
      <c r="C114" s="18"/>
      <c r="D114" s="18"/>
      <c r="E114" s="18"/>
      <c r="F114" s="18"/>
      <c r="G114" s="18"/>
      <c r="H114" s="10"/>
      <c r="I114" s="10"/>
      <c r="J114" s="10"/>
      <c r="K114" s="10"/>
      <c r="L114" s="10"/>
      <c r="M114" s="10"/>
      <c r="N114" s="10"/>
      <c r="O114" s="10"/>
      <c r="P114" s="10"/>
      <c r="Q114" s="10"/>
    </row>
    <row r="115" spans="1:17" x14ac:dyDescent="0.2">
      <c r="A115" s="199"/>
      <c r="B115" s="18"/>
      <c r="C115" s="18"/>
      <c r="D115" s="18"/>
      <c r="E115" s="18"/>
      <c r="F115" s="18"/>
      <c r="G115" s="18"/>
      <c r="H115" s="10"/>
      <c r="I115" s="10"/>
      <c r="J115" s="10"/>
      <c r="K115" s="10"/>
      <c r="L115" s="10"/>
      <c r="M115" s="10"/>
      <c r="N115" s="10"/>
      <c r="O115" s="10"/>
      <c r="P115" s="10"/>
      <c r="Q115" s="10"/>
    </row>
    <row r="116" spans="1:17" x14ac:dyDescent="0.2">
      <c r="A116" s="199"/>
      <c r="B116" s="18"/>
      <c r="C116" s="18"/>
      <c r="D116" s="18"/>
      <c r="E116" s="18"/>
      <c r="F116" s="18"/>
      <c r="G116" s="18"/>
      <c r="H116" s="10"/>
      <c r="I116" s="10"/>
      <c r="J116" s="10"/>
      <c r="K116" s="10"/>
      <c r="L116" s="10"/>
      <c r="M116" s="10"/>
      <c r="N116" s="10"/>
      <c r="O116" s="10"/>
      <c r="P116" s="10"/>
      <c r="Q116" s="10"/>
    </row>
    <row r="117" spans="1:17" x14ac:dyDescent="0.2">
      <c r="A117" s="193"/>
      <c r="B117" s="10"/>
      <c r="C117" s="10"/>
      <c r="D117" s="10"/>
      <c r="E117" s="10"/>
      <c r="F117" s="10"/>
      <c r="G117" s="10"/>
      <c r="H117" s="10"/>
      <c r="I117" s="10"/>
      <c r="J117" s="10"/>
      <c r="K117" s="10"/>
      <c r="L117" s="10"/>
      <c r="M117" s="10"/>
      <c r="N117" s="10"/>
      <c r="O117" s="10"/>
      <c r="P117" s="10"/>
      <c r="Q117" s="10"/>
    </row>
    <row r="118" spans="1:17" x14ac:dyDescent="0.2">
      <c r="A118" s="193"/>
      <c r="B118" s="10"/>
      <c r="C118" s="10"/>
      <c r="D118" s="10"/>
      <c r="E118" s="10"/>
      <c r="F118" s="10"/>
      <c r="G118" s="10"/>
      <c r="H118" s="10"/>
      <c r="I118" s="10"/>
      <c r="J118" s="10"/>
      <c r="K118" s="10"/>
      <c r="L118" s="10"/>
      <c r="M118" s="10"/>
      <c r="N118" s="10"/>
      <c r="O118" s="10"/>
      <c r="P118" s="10"/>
      <c r="Q118" s="10"/>
    </row>
    <row r="119" spans="1:17" x14ac:dyDescent="0.2">
      <c r="A119" s="193"/>
      <c r="B119" s="10"/>
      <c r="C119" s="10"/>
      <c r="D119" s="10"/>
      <c r="E119" s="10"/>
      <c r="F119" s="10"/>
      <c r="G119" s="10"/>
      <c r="H119" s="10"/>
      <c r="I119" s="10"/>
      <c r="J119" s="10"/>
      <c r="K119" s="10"/>
      <c r="L119" s="10"/>
      <c r="M119" s="10"/>
      <c r="N119" s="10"/>
      <c r="O119" s="10"/>
      <c r="P119" s="10"/>
      <c r="Q119" s="10"/>
    </row>
    <row r="120" spans="1:17" x14ac:dyDescent="0.2">
      <c r="A120" s="193"/>
      <c r="B120" s="10"/>
      <c r="C120" s="10"/>
      <c r="D120" s="10"/>
      <c r="E120" s="10"/>
      <c r="F120" s="10"/>
      <c r="G120" s="10"/>
      <c r="H120" s="10"/>
      <c r="I120" s="10"/>
      <c r="J120" s="10"/>
      <c r="K120" s="10"/>
      <c r="L120" s="10"/>
      <c r="M120" s="10"/>
      <c r="N120" s="10"/>
      <c r="O120" s="10"/>
      <c r="P120" s="10"/>
      <c r="Q120" s="10"/>
    </row>
    <row r="121" spans="1:17" x14ac:dyDescent="0.2">
      <c r="A121" s="193"/>
      <c r="B121" s="10"/>
      <c r="C121" s="10"/>
      <c r="D121" s="10"/>
      <c r="E121" s="10"/>
      <c r="F121" s="10"/>
      <c r="G121" s="10"/>
      <c r="H121" s="10"/>
      <c r="I121" s="10"/>
      <c r="J121" s="10"/>
      <c r="K121" s="10"/>
      <c r="L121" s="10"/>
      <c r="M121" s="10"/>
      <c r="N121" s="10"/>
      <c r="O121" s="10"/>
      <c r="P121" s="10"/>
      <c r="Q121" s="10"/>
    </row>
    <row r="122" spans="1:17" x14ac:dyDescent="0.2">
      <c r="A122" s="193"/>
      <c r="B122" s="10"/>
      <c r="C122" s="10"/>
      <c r="D122" s="10"/>
      <c r="E122" s="10"/>
      <c r="F122" s="10"/>
      <c r="G122" s="10"/>
      <c r="H122" s="10"/>
      <c r="I122" s="10"/>
      <c r="J122" s="10"/>
      <c r="K122" s="10"/>
      <c r="L122" s="10"/>
      <c r="M122" s="10"/>
      <c r="N122" s="10"/>
      <c r="O122" s="10"/>
      <c r="P122" s="10"/>
      <c r="Q122" s="10"/>
    </row>
    <row r="123" spans="1:17" x14ac:dyDescent="0.2">
      <c r="A123" s="193"/>
      <c r="B123" s="10"/>
      <c r="C123" s="10"/>
      <c r="D123" s="10"/>
      <c r="E123" s="10"/>
      <c r="F123" s="10"/>
      <c r="G123" s="10"/>
      <c r="H123" s="10"/>
      <c r="I123" s="10"/>
      <c r="J123" s="10"/>
      <c r="K123" s="10"/>
      <c r="L123" s="10"/>
      <c r="M123" s="10"/>
      <c r="N123" s="10"/>
      <c r="O123" s="10"/>
      <c r="P123" s="10"/>
      <c r="Q123" s="10"/>
    </row>
    <row r="124" spans="1:17" x14ac:dyDescent="0.2">
      <c r="A124" s="193"/>
      <c r="B124" s="10"/>
      <c r="C124" s="10"/>
      <c r="D124" s="10"/>
      <c r="E124" s="10"/>
      <c r="F124" s="10"/>
      <c r="G124" s="10"/>
      <c r="H124" s="10"/>
      <c r="I124" s="10"/>
      <c r="J124" s="10"/>
      <c r="K124" s="10"/>
      <c r="L124" s="10"/>
      <c r="M124" s="10"/>
      <c r="N124" s="10"/>
      <c r="O124" s="10"/>
      <c r="P124" s="10"/>
      <c r="Q124" s="10"/>
    </row>
    <row r="125" spans="1:17" x14ac:dyDescent="0.2">
      <c r="A125" s="193"/>
      <c r="B125" s="10"/>
      <c r="C125" s="10"/>
      <c r="D125" s="10"/>
      <c r="E125" s="10"/>
      <c r="F125" s="10"/>
      <c r="G125" s="10"/>
      <c r="H125" s="10"/>
      <c r="I125" s="10"/>
      <c r="J125" s="10"/>
      <c r="K125" s="10"/>
      <c r="L125" s="10"/>
      <c r="M125" s="10"/>
      <c r="N125" s="10"/>
      <c r="O125" s="10"/>
      <c r="P125" s="10"/>
      <c r="Q125" s="10"/>
    </row>
    <row r="126" spans="1:17" x14ac:dyDescent="0.2">
      <c r="A126" s="193"/>
      <c r="B126" s="10"/>
      <c r="C126" s="10"/>
      <c r="D126" s="10"/>
      <c r="E126" s="10"/>
      <c r="F126" s="10"/>
      <c r="G126" s="10"/>
      <c r="H126" s="10"/>
      <c r="I126" s="10"/>
      <c r="J126" s="10"/>
      <c r="K126" s="10"/>
      <c r="L126" s="10"/>
      <c r="M126" s="10"/>
      <c r="N126" s="10"/>
      <c r="O126" s="10"/>
      <c r="P126" s="10"/>
      <c r="Q126" s="10"/>
    </row>
    <row r="127" spans="1:17" x14ac:dyDescent="0.2">
      <c r="A127" s="193"/>
      <c r="B127" s="10"/>
      <c r="C127" s="10"/>
      <c r="D127" s="10"/>
      <c r="E127" s="10"/>
      <c r="F127" s="10"/>
      <c r="G127" s="10"/>
      <c r="H127" s="10"/>
      <c r="I127" s="10"/>
      <c r="J127" s="10"/>
      <c r="K127" s="10"/>
      <c r="L127" s="10"/>
      <c r="M127" s="10"/>
      <c r="N127" s="10"/>
      <c r="O127" s="10"/>
      <c r="P127" s="10"/>
      <c r="Q127" s="10"/>
    </row>
    <row r="128" spans="1:17" x14ac:dyDescent="0.2">
      <c r="A128" s="193"/>
      <c r="B128" s="10"/>
      <c r="C128" s="10"/>
      <c r="D128" s="10"/>
      <c r="E128" s="10"/>
      <c r="F128" s="10"/>
      <c r="G128" s="10"/>
      <c r="H128" s="10"/>
      <c r="I128" s="10"/>
      <c r="J128" s="10"/>
      <c r="K128" s="10"/>
      <c r="L128" s="10"/>
      <c r="M128" s="10"/>
      <c r="N128" s="10"/>
      <c r="O128" s="10"/>
      <c r="P128" s="10"/>
      <c r="Q128" s="10"/>
    </row>
    <row r="129" spans="1:17" x14ac:dyDescent="0.2">
      <c r="A129" s="193"/>
      <c r="B129" s="10"/>
      <c r="C129" s="10"/>
      <c r="D129" s="10"/>
      <c r="E129" s="10"/>
      <c r="F129" s="10"/>
      <c r="G129" s="10"/>
      <c r="H129" s="10"/>
      <c r="I129" s="10"/>
      <c r="J129" s="10"/>
      <c r="K129" s="10"/>
      <c r="L129" s="10"/>
      <c r="M129" s="10"/>
      <c r="N129" s="10"/>
      <c r="O129" s="10"/>
      <c r="P129" s="10"/>
      <c r="Q129" s="10"/>
    </row>
    <row r="130" spans="1:17" x14ac:dyDescent="0.2">
      <c r="A130" s="193"/>
      <c r="B130" s="10"/>
      <c r="C130" s="10"/>
      <c r="D130" s="10"/>
      <c r="E130" s="10"/>
      <c r="F130" s="10"/>
      <c r="G130" s="10"/>
      <c r="H130" s="10"/>
      <c r="I130" s="10"/>
      <c r="J130" s="10"/>
      <c r="K130" s="10"/>
      <c r="L130" s="10"/>
      <c r="M130" s="10"/>
      <c r="N130" s="10"/>
      <c r="O130" s="10"/>
      <c r="P130" s="10"/>
      <c r="Q130" s="10"/>
    </row>
    <row r="131" spans="1:17" x14ac:dyDescent="0.2">
      <c r="A131" s="193"/>
      <c r="B131" s="10"/>
      <c r="C131" s="10"/>
      <c r="D131" s="10"/>
      <c r="E131" s="10"/>
      <c r="F131" s="10"/>
      <c r="G131" s="10"/>
      <c r="H131" s="10"/>
      <c r="I131" s="10"/>
      <c r="J131" s="10"/>
      <c r="K131" s="10"/>
      <c r="L131" s="10"/>
      <c r="M131" s="10"/>
      <c r="N131" s="10"/>
      <c r="O131" s="10"/>
      <c r="P131" s="10"/>
      <c r="Q131" s="10"/>
    </row>
    <row r="132" spans="1:17" x14ac:dyDescent="0.2">
      <c r="A132" s="193"/>
      <c r="B132" s="10"/>
      <c r="C132" s="10"/>
      <c r="D132" s="10"/>
      <c r="E132" s="10"/>
      <c r="F132" s="10"/>
      <c r="G132" s="10"/>
      <c r="H132" s="10"/>
      <c r="I132" s="10"/>
      <c r="J132" s="10"/>
      <c r="K132" s="10"/>
      <c r="L132" s="10"/>
      <c r="M132" s="10"/>
      <c r="N132" s="10"/>
      <c r="O132" s="10"/>
      <c r="P132" s="10"/>
      <c r="Q132" s="10"/>
    </row>
    <row r="133" spans="1:17" x14ac:dyDescent="0.2">
      <c r="A133" s="193"/>
      <c r="B133" s="10"/>
      <c r="C133" s="10"/>
      <c r="D133" s="10"/>
      <c r="E133" s="10"/>
      <c r="F133" s="10"/>
      <c r="G133" s="10"/>
      <c r="H133" s="10"/>
      <c r="I133" s="10"/>
      <c r="J133" s="10"/>
      <c r="K133" s="10"/>
      <c r="L133" s="10"/>
      <c r="M133" s="10"/>
      <c r="N133" s="10"/>
      <c r="O133" s="10"/>
      <c r="P133" s="10"/>
      <c r="Q133" s="10"/>
    </row>
    <row r="134" spans="1:17" x14ac:dyDescent="0.2">
      <c r="A134" s="193"/>
      <c r="B134" s="10"/>
      <c r="C134" s="10"/>
      <c r="D134" s="10"/>
      <c r="E134" s="10"/>
      <c r="F134" s="10"/>
      <c r="G134" s="10"/>
      <c r="H134" s="10"/>
      <c r="I134" s="10"/>
      <c r="J134" s="10"/>
      <c r="K134" s="10"/>
      <c r="L134" s="10"/>
      <c r="M134" s="10"/>
      <c r="N134" s="10"/>
      <c r="O134" s="10"/>
      <c r="P134" s="10"/>
      <c r="Q134" s="10"/>
    </row>
    <row r="135" spans="1:17" x14ac:dyDescent="0.2">
      <c r="A135" s="193"/>
      <c r="B135" s="10"/>
      <c r="C135" s="10"/>
      <c r="D135" s="10"/>
      <c r="E135" s="10"/>
      <c r="F135" s="10"/>
      <c r="G135" s="10"/>
      <c r="H135" s="10"/>
      <c r="I135" s="10"/>
      <c r="J135" s="10"/>
      <c r="K135" s="10"/>
      <c r="L135" s="10"/>
      <c r="M135" s="10"/>
      <c r="N135" s="10"/>
      <c r="O135" s="10"/>
      <c r="P135" s="10"/>
      <c r="Q135" s="10"/>
    </row>
    <row r="136" spans="1:17" x14ac:dyDescent="0.2">
      <c r="A136" s="193"/>
      <c r="B136" s="10"/>
      <c r="C136" s="10"/>
      <c r="D136" s="10"/>
      <c r="E136" s="10"/>
      <c r="F136" s="10"/>
      <c r="G136" s="10"/>
      <c r="H136" s="10"/>
      <c r="I136" s="10"/>
      <c r="J136" s="10"/>
      <c r="K136" s="10"/>
      <c r="L136" s="10"/>
      <c r="M136" s="10"/>
      <c r="N136" s="10"/>
      <c r="O136" s="10"/>
      <c r="P136" s="10"/>
      <c r="Q136" s="10"/>
    </row>
    <row r="137" spans="1:17" x14ac:dyDescent="0.2">
      <c r="A137" s="193"/>
      <c r="B137" s="10"/>
      <c r="C137" s="10"/>
      <c r="D137" s="10"/>
      <c r="E137" s="10"/>
      <c r="F137" s="10"/>
      <c r="G137" s="10"/>
      <c r="H137" s="10"/>
      <c r="I137" s="10"/>
      <c r="J137" s="10"/>
      <c r="K137" s="10"/>
      <c r="L137" s="10"/>
      <c r="M137" s="10"/>
      <c r="N137" s="10"/>
      <c r="O137" s="10"/>
      <c r="P137" s="10"/>
      <c r="Q137" s="10"/>
    </row>
    <row r="138" spans="1:17" x14ac:dyDescent="0.2">
      <c r="A138" s="193"/>
      <c r="B138" s="10"/>
      <c r="C138" s="10"/>
      <c r="D138" s="10"/>
      <c r="E138" s="10"/>
      <c r="F138" s="10"/>
      <c r="G138" s="10"/>
      <c r="H138" s="10"/>
      <c r="I138" s="10"/>
      <c r="J138" s="10"/>
      <c r="K138" s="10"/>
      <c r="L138" s="10"/>
      <c r="M138" s="10"/>
      <c r="N138" s="10"/>
      <c r="O138" s="10"/>
      <c r="P138" s="10"/>
      <c r="Q138" s="10"/>
    </row>
    <row r="139" spans="1:17" x14ac:dyDescent="0.2">
      <c r="A139" s="193"/>
      <c r="B139" s="10"/>
      <c r="C139" s="10"/>
      <c r="D139" s="10"/>
      <c r="E139" s="10"/>
      <c r="F139" s="10"/>
      <c r="G139" s="10"/>
      <c r="H139" s="10"/>
      <c r="I139" s="10"/>
      <c r="J139" s="10"/>
      <c r="K139" s="10"/>
      <c r="L139" s="10"/>
      <c r="M139" s="10"/>
      <c r="N139" s="10"/>
      <c r="O139" s="10"/>
      <c r="P139" s="10"/>
      <c r="Q139" s="10"/>
    </row>
    <row r="140" spans="1:17" x14ac:dyDescent="0.2">
      <c r="A140" s="193"/>
      <c r="B140" s="10"/>
      <c r="C140" s="10"/>
      <c r="D140" s="10"/>
      <c r="E140" s="10"/>
      <c r="F140" s="10"/>
      <c r="G140" s="10"/>
      <c r="H140" s="10"/>
      <c r="I140" s="10"/>
      <c r="J140" s="10"/>
      <c r="K140" s="10"/>
      <c r="L140" s="10"/>
      <c r="M140" s="10"/>
      <c r="N140" s="10"/>
      <c r="O140" s="10"/>
      <c r="P140" s="10"/>
      <c r="Q140" s="10"/>
    </row>
    <row r="141" spans="1:17" x14ac:dyDescent="0.2">
      <c r="A141" s="193"/>
      <c r="B141" s="10"/>
      <c r="C141" s="10"/>
      <c r="D141" s="10"/>
      <c r="E141" s="10"/>
      <c r="F141" s="10"/>
      <c r="G141" s="10"/>
      <c r="H141" s="10"/>
      <c r="I141" s="10"/>
      <c r="J141" s="10"/>
      <c r="K141" s="10"/>
      <c r="L141" s="10"/>
      <c r="M141" s="10"/>
      <c r="N141" s="10"/>
      <c r="O141" s="10"/>
      <c r="P141" s="10"/>
      <c r="Q141" s="10"/>
    </row>
    <row r="142" spans="1:17" x14ac:dyDescent="0.2">
      <c r="A142" s="193"/>
      <c r="B142" s="10"/>
      <c r="C142" s="10"/>
      <c r="D142" s="10"/>
      <c r="E142" s="10"/>
      <c r="F142" s="10"/>
      <c r="G142" s="10"/>
      <c r="H142" s="10"/>
      <c r="I142" s="10"/>
      <c r="J142" s="10"/>
      <c r="K142" s="10"/>
      <c r="L142" s="10"/>
      <c r="M142" s="10"/>
      <c r="N142" s="10"/>
      <c r="O142" s="10"/>
      <c r="P142" s="10"/>
      <c r="Q142" s="10"/>
    </row>
    <row r="143" spans="1:17" x14ac:dyDescent="0.2">
      <c r="A143" s="193"/>
      <c r="B143" s="10"/>
      <c r="C143" s="10"/>
      <c r="D143" s="10"/>
      <c r="E143" s="10"/>
      <c r="F143" s="10"/>
      <c r="G143" s="10"/>
      <c r="H143" s="10"/>
      <c r="I143" s="10"/>
      <c r="J143" s="10"/>
      <c r="K143" s="10"/>
      <c r="L143" s="10"/>
      <c r="M143" s="10"/>
      <c r="N143" s="10"/>
      <c r="O143" s="10"/>
      <c r="P143" s="10"/>
      <c r="Q143" s="10"/>
    </row>
    <row r="144" spans="1:17" x14ac:dyDescent="0.2">
      <c r="A144" s="193"/>
      <c r="B144" s="10"/>
      <c r="C144" s="10"/>
      <c r="D144" s="10"/>
      <c r="E144" s="10"/>
      <c r="F144" s="10"/>
      <c r="G144" s="10"/>
      <c r="H144" s="10"/>
      <c r="I144" s="10"/>
      <c r="J144" s="10"/>
      <c r="K144" s="10"/>
      <c r="L144" s="10"/>
      <c r="M144" s="10"/>
      <c r="N144" s="10"/>
      <c r="O144" s="10"/>
      <c r="P144" s="10"/>
      <c r="Q144" s="10"/>
    </row>
    <row r="145" spans="1:17" x14ac:dyDescent="0.2">
      <c r="A145" s="193"/>
      <c r="B145" s="10"/>
      <c r="C145" s="10"/>
      <c r="D145" s="10"/>
      <c r="E145" s="10"/>
      <c r="F145" s="10"/>
      <c r="G145" s="10"/>
      <c r="H145" s="10"/>
      <c r="I145" s="10"/>
      <c r="J145" s="10"/>
      <c r="K145" s="10"/>
      <c r="L145" s="10"/>
      <c r="M145" s="10"/>
      <c r="N145" s="10"/>
      <c r="O145" s="10"/>
      <c r="P145" s="10"/>
      <c r="Q145" s="10"/>
    </row>
    <row r="146" spans="1:17" x14ac:dyDescent="0.2">
      <c r="A146" s="193"/>
      <c r="B146" s="10"/>
      <c r="C146" s="10"/>
      <c r="D146" s="10"/>
      <c r="E146" s="10"/>
      <c r="F146" s="10"/>
      <c r="G146" s="10"/>
      <c r="H146" s="10"/>
      <c r="I146" s="10"/>
      <c r="J146" s="10"/>
      <c r="K146" s="10"/>
      <c r="L146" s="10"/>
      <c r="M146" s="10"/>
      <c r="N146" s="10"/>
      <c r="O146" s="10"/>
      <c r="P146" s="10"/>
      <c r="Q146" s="10"/>
    </row>
    <row r="147" spans="1:17" x14ac:dyDescent="0.2">
      <c r="A147" s="193"/>
      <c r="B147" s="10"/>
      <c r="C147" s="10"/>
      <c r="D147" s="10"/>
      <c r="E147" s="10"/>
      <c r="F147" s="10"/>
      <c r="G147" s="10"/>
      <c r="H147" s="10"/>
      <c r="I147" s="10"/>
      <c r="J147" s="10"/>
      <c r="K147" s="10"/>
      <c r="L147" s="10"/>
      <c r="M147" s="10"/>
      <c r="N147" s="10"/>
      <c r="O147" s="10"/>
      <c r="P147" s="10"/>
      <c r="Q147" s="10"/>
    </row>
    <row r="148" spans="1:17" x14ac:dyDescent="0.2">
      <c r="A148" s="193"/>
      <c r="B148" s="10"/>
      <c r="C148" s="10"/>
      <c r="D148" s="10"/>
      <c r="E148" s="10"/>
      <c r="F148" s="10"/>
      <c r="G148" s="10"/>
      <c r="H148" s="10"/>
      <c r="I148" s="10"/>
      <c r="J148" s="10"/>
      <c r="K148" s="10"/>
      <c r="L148" s="10"/>
      <c r="M148" s="10"/>
      <c r="N148" s="10"/>
      <c r="O148" s="10"/>
      <c r="P148" s="10"/>
      <c r="Q148" s="10"/>
    </row>
    <row r="149" spans="1:17" x14ac:dyDescent="0.2">
      <c r="A149" s="193"/>
      <c r="B149" s="10"/>
      <c r="C149" s="10"/>
      <c r="D149" s="10"/>
      <c r="E149" s="10"/>
      <c r="F149" s="10"/>
      <c r="G149" s="10"/>
      <c r="H149" s="10"/>
      <c r="I149" s="10"/>
      <c r="J149" s="10"/>
      <c r="K149" s="10"/>
      <c r="L149" s="10"/>
      <c r="M149" s="10"/>
      <c r="N149" s="10"/>
      <c r="O149" s="10"/>
      <c r="P149" s="10"/>
      <c r="Q149" s="10"/>
    </row>
    <row r="150" spans="1:17" x14ac:dyDescent="0.2">
      <c r="A150" s="193"/>
      <c r="B150" s="10"/>
      <c r="C150" s="10"/>
      <c r="D150" s="10"/>
      <c r="E150" s="10"/>
      <c r="F150" s="10"/>
      <c r="G150" s="10"/>
      <c r="H150" s="10"/>
      <c r="I150" s="10"/>
      <c r="J150" s="10"/>
      <c r="K150" s="10"/>
      <c r="L150" s="10"/>
      <c r="M150" s="10"/>
      <c r="N150" s="10"/>
      <c r="O150" s="10"/>
      <c r="P150" s="10"/>
      <c r="Q150" s="10"/>
    </row>
    <row r="151" spans="1:17" x14ac:dyDescent="0.2">
      <c r="A151" s="193"/>
      <c r="B151" s="10"/>
      <c r="C151" s="10"/>
      <c r="D151" s="10"/>
      <c r="E151" s="10"/>
      <c r="F151" s="10"/>
      <c r="G151" s="10"/>
      <c r="H151" s="10"/>
      <c r="I151" s="10"/>
      <c r="J151" s="10"/>
      <c r="K151" s="10"/>
      <c r="L151" s="10"/>
      <c r="M151" s="10"/>
      <c r="N151" s="10"/>
      <c r="O151" s="10"/>
      <c r="P151" s="10"/>
      <c r="Q151" s="10"/>
    </row>
    <row r="152" spans="1:17" x14ac:dyDescent="0.2">
      <c r="A152" s="193"/>
      <c r="B152" s="10"/>
      <c r="C152" s="10"/>
      <c r="D152" s="10"/>
      <c r="E152" s="10"/>
      <c r="F152" s="10"/>
      <c r="G152" s="10"/>
      <c r="H152" s="10"/>
      <c r="I152" s="10"/>
      <c r="J152" s="10"/>
      <c r="K152" s="10"/>
      <c r="L152" s="10"/>
      <c r="M152" s="10"/>
      <c r="N152" s="10"/>
      <c r="O152" s="10"/>
      <c r="P152" s="10"/>
      <c r="Q152" s="10"/>
    </row>
    <row r="153" spans="1:17" x14ac:dyDescent="0.2">
      <c r="A153" s="193"/>
      <c r="B153" s="10"/>
      <c r="C153" s="10"/>
      <c r="D153" s="10"/>
      <c r="E153" s="10"/>
      <c r="F153" s="10"/>
      <c r="G153" s="10"/>
      <c r="H153" s="10"/>
      <c r="I153" s="10"/>
      <c r="J153" s="10"/>
      <c r="K153" s="10"/>
      <c r="L153" s="10"/>
      <c r="M153" s="10"/>
      <c r="N153" s="10"/>
      <c r="O153" s="10"/>
      <c r="P153" s="10"/>
      <c r="Q153" s="10"/>
    </row>
    <row r="154" spans="1:17" x14ac:dyDescent="0.2">
      <c r="A154" s="193"/>
      <c r="B154" s="10"/>
      <c r="C154" s="10"/>
      <c r="D154" s="10"/>
      <c r="E154" s="10"/>
      <c r="F154" s="10"/>
      <c r="G154" s="10"/>
      <c r="H154" s="10"/>
      <c r="I154" s="10"/>
      <c r="J154" s="10"/>
      <c r="K154" s="10"/>
      <c r="L154" s="10"/>
      <c r="M154" s="10"/>
      <c r="N154" s="10"/>
      <c r="O154" s="10"/>
      <c r="P154" s="10"/>
      <c r="Q154" s="10"/>
    </row>
    <row r="155" spans="1:17" x14ac:dyDescent="0.2">
      <c r="A155" s="193"/>
      <c r="B155" s="10"/>
      <c r="C155" s="10"/>
      <c r="D155" s="10"/>
      <c r="E155" s="10"/>
      <c r="F155" s="10"/>
      <c r="G155" s="10"/>
      <c r="H155" s="10"/>
      <c r="I155" s="10"/>
      <c r="J155" s="10"/>
      <c r="K155" s="10"/>
      <c r="L155" s="10"/>
      <c r="M155" s="10"/>
      <c r="N155" s="10"/>
      <c r="O155" s="10"/>
      <c r="P155" s="10"/>
      <c r="Q155" s="10"/>
    </row>
    <row r="156" spans="1:17" x14ac:dyDescent="0.2">
      <c r="A156" s="193"/>
      <c r="B156" s="10"/>
      <c r="C156" s="10"/>
      <c r="D156" s="10"/>
      <c r="E156" s="10"/>
      <c r="F156" s="10"/>
      <c r="G156" s="10"/>
      <c r="H156" s="10"/>
      <c r="I156" s="10"/>
      <c r="J156" s="10"/>
      <c r="K156" s="10"/>
      <c r="L156" s="10"/>
      <c r="M156" s="10"/>
      <c r="N156" s="10"/>
      <c r="O156" s="10"/>
      <c r="P156" s="10"/>
      <c r="Q156" s="10"/>
    </row>
    <row r="157" spans="1:17" x14ac:dyDescent="0.2">
      <c r="A157" s="193"/>
      <c r="B157" s="10"/>
      <c r="C157" s="10"/>
      <c r="D157" s="10"/>
      <c r="E157" s="10"/>
      <c r="F157" s="10"/>
      <c r="G157" s="10"/>
      <c r="H157" s="10"/>
      <c r="I157" s="10"/>
      <c r="J157" s="10"/>
      <c r="K157" s="10"/>
      <c r="L157" s="10"/>
      <c r="M157" s="10"/>
      <c r="N157" s="10"/>
      <c r="O157" s="10"/>
      <c r="P157" s="10"/>
      <c r="Q157" s="10"/>
    </row>
    <row r="158" spans="1:17" x14ac:dyDescent="0.2">
      <c r="A158" s="193"/>
      <c r="B158" s="10"/>
      <c r="C158" s="10"/>
      <c r="D158" s="10"/>
      <c r="E158" s="10"/>
      <c r="F158" s="10"/>
      <c r="G158" s="10"/>
      <c r="H158" s="10"/>
      <c r="I158" s="10"/>
      <c r="J158" s="10"/>
      <c r="K158" s="10"/>
      <c r="L158" s="10"/>
      <c r="M158" s="10"/>
      <c r="N158" s="10"/>
      <c r="O158" s="10"/>
      <c r="P158" s="10"/>
      <c r="Q158" s="10"/>
    </row>
    <row r="159" spans="1:17" x14ac:dyDescent="0.2">
      <c r="A159" s="193"/>
      <c r="B159" s="10"/>
      <c r="C159" s="10"/>
      <c r="D159" s="10"/>
      <c r="E159" s="10"/>
      <c r="F159" s="10"/>
      <c r="G159" s="10"/>
      <c r="H159" s="10"/>
      <c r="I159" s="10"/>
      <c r="J159" s="10"/>
      <c r="K159" s="10"/>
      <c r="L159" s="10"/>
      <c r="M159" s="10"/>
      <c r="N159" s="10"/>
      <c r="O159" s="10"/>
      <c r="P159" s="10"/>
      <c r="Q159" s="10"/>
    </row>
    <row r="160" spans="1:17" x14ac:dyDescent="0.2">
      <c r="A160" s="193"/>
      <c r="B160" s="10"/>
      <c r="C160" s="10"/>
      <c r="D160" s="10"/>
      <c r="E160" s="10"/>
      <c r="F160" s="10"/>
      <c r="G160" s="10"/>
      <c r="H160" s="10"/>
      <c r="I160" s="10"/>
      <c r="J160" s="10"/>
      <c r="K160" s="10"/>
      <c r="L160" s="10"/>
      <c r="M160" s="10"/>
      <c r="N160" s="10"/>
      <c r="O160" s="10"/>
      <c r="P160" s="10"/>
      <c r="Q160" s="10"/>
    </row>
    <row r="161" spans="1:17" x14ac:dyDescent="0.2">
      <c r="A161" s="193"/>
      <c r="B161" s="10"/>
      <c r="C161" s="10"/>
      <c r="D161" s="10"/>
      <c r="E161" s="10"/>
      <c r="F161" s="10"/>
      <c r="G161" s="10"/>
      <c r="H161" s="10"/>
      <c r="I161" s="10"/>
      <c r="J161" s="10"/>
      <c r="K161" s="10"/>
      <c r="L161" s="10"/>
      <c r="M161" s="10"/>
      <c r="N161" s="10"/>
      <c r="O161" s="10"/>
      <c r="P161" s="10"/>
      <c r="Q161" s="10"/>
    </row>
    <row r="162" spans="1:17" x14ac:dyDescent="0.2">
      <c r="A162" s="193"/>
      <c r="B162" s="10"/>
      <c r="C162" s="10"/>
      <c r="D162" s="10"/>
      <c r="E162" s="10"/>
      <c r="F162" s="10"/>
      <c r="G162" s="10"/>
      <c r="H162" s="10"/>
      <c r="I162" s="10"/>
      <c r="J162" s="10"/>
      <c r="K162" s="10"/>
      <c r="L162" s="10"/>
      <c r="M162" s="10"/>
      <c r="N162" s="10"/>
      <c r="O162" s="10"/>
      <c r="P162" s="10"/>
      <c r="Q162" s="10"/>
    </row>
    <row r="163" spans="1:17" x14ac:dyDescent="0.2">
      <c r="A163" s="193"/>
      <c r="B163" s="10"/>
      <c r="C163" s="10"/>
      <c r="D163" s="10"/>
      <c r="E163" s="10"/>
      <c r="F163" s="10"/>
      <c r="G163" s="10"/>
      <c r="H163" s="10"/>
      <c r="I163" s="10"/>
      <c r="J163" s="10"/>
      <c r="K163" s="10"/>
      <c r="L163" s="10"/>
      <c r="M163" s="10"/>
      <c r="N163" s="10"/>
      <c r="O163" s="10"/>
      <c r="P163" s="10"/>
      <c r="Q163" s="10"/>
    </row>
    <row r="164" spans="1:17" x14ac:dyDescent="0.2">
      <c r="A164" s="193"/>
      <c r="B164" s="10"/>
      <c r="C164" s="10"/>
      <c r="D164" s="10"/>
      <c r="E164" s="10"/>
      <c r="F164" s="10"/>
      <c r="G164" s="10"/>
      <c r="H164" s="10"/>
      <c r="I164" s="10"/>
      <c r="J164" s="10"/>
      <c r="K164" s="10"/>
      <c r="L164" s="10"/>
      <c r="M164" s="10"/>
      <c r="N164" s="10"/>
      <c r="O164" s="10"/>
      <c r="P164" s="10"/>
      <c r="Q164" s="10"/>
    </row>
    <row r="165" spans="1:17" x14ac:dyDescent="0.2">
      <c r="A165" s="193"/>
      <c r="B165" s="10"/>
      <c r="C165" s="10"/>
      <c r="D165" s="10"/>
      <c r="E165" s="10"/>
      <c r="F165" s="10"/>
      <c r="G165" s="10"/>
      <c r="H165" s="10"/>
      <c r="I165" s="10"/>
      <c r="J165" s="10"/>
      <c r="K165" s="10"/>
      <c r="L165" s="10"/>
      <c r="M165" s="10"/>
      <c r="N165" s="10"/>
      <c r="O165" s="10"/>
      <c r="P165" s="10"/>
      <c r="Q165" s="10"/>
    </row>
    <row r="166" spans="1:17" x14ac:dyDescent="0.2">
      <c r="A166" s="193"/>
      <c r="B166" s="10"/>
      <c r="C166" s="10"/>
      <c r="D166" s="10"/>
      <c r="E166" s="10"/>
      <c r="F166" s="10"/>
      <c r="G166" s="10"/>
      <c r="H166" s="10"/>
      <c r="I166" s="10"/>
      <c r="J166" s="10"/>
      <c r="K166" s="10"/>
      <c r="L166" s="10"/>
      <c r="M166" s="10"/>
      <c r="N166" s="10"/>
      <c r="O166" s="10"/>
      <c r="P166" s="10"/>
      <c r="Q166" s="10"/>
    </row>
    <row r="167" spans="1:17" x14ac:dyDescent="0.2">
      <c r="A167" s="193"/>
      <c r="B167" s="10"/>
      <c r="C167" s="10"/>
      <c r="D167" s="10"/>
      <c r="E167" s="10"/>
      <c r="F167" s="10"/>
      <c r="G167" s="10"/>
      <c r="H167" s="10"/>
      <c r="I167" s="10"/>
      <c r="J167" s="10"/>
      <c r="K167" s="10"/>
      <c r="L167" s="10"/>
      <c r="M167" s="10"/>
      <c r="N167" s="10"/>
      <c r="O167" s="10"/>
      <c r="P167" s="10"/>
      <c r="Q167" s="10"/>
    </row>
    <row r="168" spans="1:17" x14ac:dyDescent="0.2">
      <c r="A168" s="193"/>
      <c r="B168" s="10"/>
      <c r="C168" s="10"/>
      <c r="D168" s="10"/>
      <c r="E168" s="10"/>
      <c r="F168" s="10"/>
      <c r="G168" s="10"/>
      <c r="H168" s="10"/>
      <c r="I168" s="10"/>
      <c r="J168" s="10"/>
      <c r="K168" s="10"/>
      <c r="L168" s="10"/>
      <c r="M168" s="10"/>
      <c r="N168" s="10"/>
      <c r="O168" s="10"/>
      <c r="P168" s="10"/>
      <c r="Q168" s="10"/>
    </row>
    <row r="169" spans="1:17" x14ac:dyDescent="0.2">
      <c r="A169" s="193"/>
      <c r="B169" s="10"/>
      <c r="C169" s="10"/>
      <c r="D169" s="10"/>
      <c r="E169" s="10"/>
      <c r="F169" s="10"/>
      <c r="G169" s="10"/>
      <c r="H169" s="10"/>
      <c r="I169" s="10"/>
      <c r="J169" s="10"/>
      <c r="K169" s="10"/>
      <c r="L169" s="10"/>
      <c r="M169" s="10"/>
      <c r="N169" s="10"/>
      <c r="O169" s="10"/>
      <c r="P169" s="10"/>
      <c r="Q169" s="10"/>
    </row>
    <row r="170" spans="1:17" x14ac:dyDescent="0.2">
      <c r="A170" s="193"/>
      <c r="B170" s="10"/>
      <c r="C170" s="10"/>
      <c r="D170" s="10"/>
      <c r="E170" s="10"/>
      <c r="F170" s="10"/>
      <c r="G170" s="10"/>
      <c r="H170" s="10"/>
      <c r="I170" s="10"/>
      <c r="J170" s="10"/>
      <c r="K170" s="10"/>
      <c r="L170" s="10"/>
      <c r="M170" s="10"/>
      <c r="N170" s="10"/>
      <c r="O170" s="10"/>
      <c r="P170" s="10"/>
      <c r="Q170" s="10"/>
    </row>
    <row r="171" spans="1:17" x14ac:dyDescent="0.2">
      <c r="A171" s="193"/>
      <c r="B171" s="10"/>
      <c r="C171" s="10"/>
      <c r="D171" s="10"/>
      <c r="E171" s="10"/>
      <c r="F171" s="10"/>
      <c r="G171" s="10"/>
      <c r="H171" s="10"/>
      <c r="I171" s="10"/>
      <c r="J171" s="10"/>
      <c r="K171" s="10"/>
      <c r="L171" s="10"/>
      <c r="M171" s="10"/>
      <c r="N171" s="10"/>
      <c r="O171" s="10"/>
      <c r="P171" s="10"/>
      <c r="Q171" s="10"/>
    </row>
    <row r="172" spans="1:17" x14ac:dyDescent="0.2">
      <c r="A172" s="193"/>
      <c r="B172" s="10"/>
      <c r="C172" s="10"/>
      <c r="D172" s="10"/>
      <c r="E172" s="10"/>
      <c r="F172" s="10"/>
      <c r="G172" s="10"/>
      <c r="H172" s="10"/>
      <c r="I172" s="10"/>
      <c r="J172" s="10"/>
      <c r="K172" s="10"/>
      <c r="L172" s="10"/>
      <c r="M172" s="10"/>
      <c r="N172" s="10"/>
      <c r="O172" s="10"/>
      <c r="P172" s="10"/>
      <c r="Q172" s="10"/>
    </row>
    <row r="173" spans="1:17" x14ac:dyDescent="0.2">
      <c r="A173" s="193"/>
      <c r="B173" s="10"/>
      <c r="C173" s="10"/>
      <c r="D173" s="10"/>
      <c r="E173" s="10"/>
      <c r="F173" s="10"/>
      <c r="G173" s="10"/>
      <c r="H173" s="10"/>
      <c r="I173" s="10"/>
      <c r="J173" s="10"/>
      <c r="K173" s="10"/>
      <c r="L173" s="10"/>
      <c r="M173" s="10"/>
      <c r="N173" s="10"/>
      <c r="O173" s="10"/>
      <c r="P173" s="10"/>
      <c r="Q173" s="10"/>
    </row>
    <row r="174" spans="1:17" x14ac:dyDescent="0.2">
      <c r="A174" s="193"/>
      <c r="B174" s="10"/>
      <c r="C174" s="10"/>
      <c r="D174" s="10"/>
      <c r="E174" s="10"/>
      <c r="F174" s="10"/>
      <c r="G174" s="10"/>
      <c r="H174" s="10"/>
      <c r="I174" s="10"/>
      <c r="J174" s="10"/>
      <c r="K174" s="10"/>
      <c r="L174" s="10"/>
      <c r="M174" s="10"/>
      <c r="N174" s="10"/>
      <c r="O174" s="10"/>
      <c r="P174" s="10"/>
      <c r="Q174" s="10"/>
    </row>
    <row r="175" spans="1:17" x14ac:dyDescent="0.2">
      <c r="A175" s="193"/>
      <c r="B175" s="10"/>
      <c r="C175" s="10"/>
      <c r="D175" s="10"/>
      <c r="E175" s="10"/>
      <c r="F175" s="10"/>
      <c r="G175" s="10"/>
      <c r="H175" s="10"/>
      <c r="I175" s="10"/>
      <c r="J175" s="10"/>
      <c r="K175" s="10"/>
      <c r="L175" s="10"/>
      <c r="M175" s="10"/>
      <c r="N175" s="10"/>
      <c r="O175" s="10"/>
      <c r="P175" s="10"/>
      <c r="Q175" s="10"/>
    </row>
    <row r="176" spans="1:17" x14ac:dyDescent="0.2">
      <c r="A176" s="193"/>
      <c r="B176" s="10"/>
      <c r="C176" s="10"/>
      <c r="D176" s="10"/>
      <c r="E176" s="10"/>
      <c r="F176" s="10"/>
      <c r="G176" s="10"/>
      <c r="H176" s="10"/>
      <c r="I176" s="10"/>
      <c r="J176" s="10"/>
      <c r="K176" s="10"/>
      <c r="L176" s="10"/>
      <c r="M176" s="10"/>
      <c r="N176" s="10"/>
      <c r="O176" s="10"/>
      <c r="P176" s="10"/>
      <c r="Q176" s="10"/>
    </row>
    <row r="177" spans="1:17" x14ac:dyDescent="0.2">
      <c r="A177" s="193"/>
      <c r="B177" s="10"/>
      <c r="C177" s="10"/>
      <c r="D177" s="10"/>
      <c r="E177" s="10"/>
      <c r="F177" s="10"/>
      <c r="G177" s="10"/>
      <c r="H177" s="10"/>
      <c r="I177" s="10"/>
      <c r="J177" s="10"/>
      <c r="K177" s="10"/>
      <c r="L177" s="10"/>
      <c r="M177" s="10"/>
      <c r="N177" s="10"/>
      <c r="O177" s="10"/>
      <c r="P177" s="10"/>
      <c r="Q177" s="10"/>
    </row>
    <row r="178" spans="1:17" x14ac:dyDescent="0.2">
      <c r="A178" s="193"/>
      <c r="B178" s="10"/>
      <c r="C178" s="10"/>
      <c r="D178" s="10"/>
      <c r="E178" s="10"/>
      <c r="F178" s="10"/>
      <c r="G178" s="10"/>
      <c r="H178" s="10"/>
      <c r="I178" s="10"/>
      <c r="J178" s="10"/>
      <c r="K178" s="10"/>
      <c r="L178" s="10"/>
      <c r="M178" s="10"/>
      <c r="N178" s="10"/>
      <c r="O178" s="10"/>
      <c r="P178" s="10"/>
      <c r="Q178" s="10"/>
    </row>
    <row r="179" spans="1:17" x14ac:dyDescent="0.2">
      <c r="A179" s="193"/>
      <c r="B179" s="10"/>
      <c r="C179" s="10"/>
      <c r="D179" s="10"/>
      <c r="E179" s="10"/>
      <c r="F179" s="10"/>
      <c r="G179" s="10"/>
      <c r="H179" s="10"/>
      <c r="I179" s="10"/>
      <c r="J179" s="10"/>
      <c r="K179" s="10"/>
      <c r="L179" s="10"/>
      <c r="M179" s="10"/>
      <c r="N179" s="10"/>
      <c r="O179" s="10"/>
      <c r="P179" s="10"/>
      <c r="Q179" s="10"/>
    </row>
    <row r="180" spans="1:17" x14ac:dyDescent="0.2">
      <c r="A180" s="193"/>
      <c r="B180" s="10"/>
      <c r="C180" s="10"/>
      <c r="D180" s="10"/>
      <c r="E180" s="10"/>
      <c r="F180" s="10"/>
      <c r="G180" s="10"/>
      <c r="H180" s="10"/>
      <c r="I180" s="10"/>
      <c r="J180" s="10"/>
      <c r="K180" s="10"/>
      <c r="L180" s="10"/>
      <c r="M180" s="10"/>
      <c r="N180" s="10"/>
      <c r="O180" s="10"/>
      <c r="P180" s="10"/>
      <c r="Q180" s="10"/>
    </row>
    <row r="181" spans="1:17" x14ac:dyDescent="0.2">
      <c r="A181" s="193"/>
      <c r="B181" s="10"/>
      <c r="C181" s="10"/>
      <c r="D181" s="10"/>
      <c r="E181" s="10"/>
      <c r="F181" s="10"/>
      <c r="G181" s="10"/>
      <c r="H181" s="10"/>
      <c r="I181" s="10"/>
      <c r="J181" s="10"/>
      <c r="K181" s="10"/>
      <c r="L181" s="10"/>
      <c r="M181" s="10"/>
      <c r="N181" s="10"/>
      <c r="O181" s="10"/>
      <c r="P181" s="10"/>
      <c r="Q181" s="10"/>
    </row>
    <row r="182" spans="1:17" x14ac:dyDescent="0.2">
      <c r="A182" s="193"/>
      <c r="B182" s="10"/>
      <c r="C182" s="10"/>
      <c r="D182" s="10"/>
      <c r="E182" s="10"/>
      <c r="F182" s="10"/>
      <c r="G182" s="10"/>
      <c r="H182" s="10"/>
      <c r="I182" s="10"/>
      <c r="J182" s="10"/>
      <c r="K182" s="10"/>
      <c r="L182" s="10"/>
      <c r="M182" s="10"/>
      <c r="N182" s="10"/>
      <c r="O182" s="10"/>
      <c r="P182" s="10"/>
      <c r="Q182" s="10"/>
    </row>
    <row r="183" spans="1:17" x14ac:dyDescent="0.2">
      <c r="A183" s="193"/>
      <c r="B183" s="10"/>
      <c r="C183" s="10"/>
      <c r="D183" s="10"/>
      <c r="E183" s="10"/>
      <c r="F183" s="10"/>
      <c r="G183" s="10"/>
      <c r="H183" s="10"/>
      <c r="I183" s="10"/>
      <c r="J183" s="10"/>
      <c r="K183" s="10"/>
      <c r="L183" s="10"/>
      <c r="M183" s="10"/>
      <c r="N183" s="10"/>
      <c r="O183" s="10"/>
      <c r="P183" s="10"/>
      <c r="Q183" s="10"/>
    </row>
    <row r="184" spans="1:17" x14ac:dyDescent="0.2">
      <c r="A184" s="193"/>
      <c r="B184" s="10"/>
      <c r="C184" s="10"/>
      <c r="D184" s="10"/>
      <c r="E184" s="10"/>
      <c r="F184" s="10"/>
      <c r="G184" s="10"/>
      <c r="H184" s="10"/>
      <c r="I184" s="10"/>
      <c r="J184" s="10"/>
      <c r="K184" s="10"/>
      <c r="L184" s="10"/>
      <c r="M184" s="10"/>
      <c r="N184" s="10"/>
      <c r="O184" s="10"/>
      <c r="P184" s="10"/>
      <c r="Q184" s="10"/>
    </row>
    <row r="185" spans="1:17" x14ac:dyDescent="0.2">
      <c r="A185" s="193"/>
      <c r="B185" s="10"/>
      <c r="C185" s="10"/>
      <c r="D185" s="10"/>
      <c r="E185" s="10"/>
      <c r="F185" s="10"/>
      <c r="G185" s="10"/>
      <c r="H185" s="10"/>
      <c r="I185" s="10"/>
      <c r="J185" s="10"/>
      <c r="K185" s="10"/>
      <c r="L185" s="10"/>
      <c r="M185" s="10"/>
      <c r="N185" s="10"/>
      <c r="O185" s="10"/>
      <c r="P185" s="10"/>
      <c r="Q185" s="10"/>
    </row>
    <row r="186" spans="1:17" x14ac:dyDescent="0.2">
      <c r="A186" s="193"/>
      <c r="B186" s="10"/>
      <c r="C186" s="10"/>
      <c r="D186" s="10"/>
      <c r="E186" s="10"/>
      <c r="F186" s="10"/>
      <c r="G186" s="10"/>
      <c r="H186" s="10"/>
      <c r="I186" s="10"/>
      <c r="J186" s="10"/>
      <c r="K186" s="10"/>
      <c r="L186" s="10"/>
      <c r="M186" s="10"/>
      <c r="N186" s="10"/>
      <c r="O186" s="10"/>
      <c r="P186" s="10"/>
      <c r="Q186" s="10"/>
    </row>
    <row r="187" spans="1:17" x14ac:dyDescent="0.2">
      <c r="A187" s="193"/>
      <c r="B187" s="10"/>
      <c r="C187" s="10"/>
      <c r="D187" s="10"/>
      <c r="E187" s="10"/>
      <c r="F187" s="10"/>
      <c r="G187" s="10"/>
      <c r="H187" s="10"/>
      <c r="I187" s="10"/>
      <c r="J187" s="10"/>
      <c r="K187" s="10"/>
      <c r="L187" s="10"/>
      <c r="M187" s="10"/>
      <c r="N187" s="10"/>
      <c r="O187" s="10"/>
      <c r="P187" s="10"/>
      <c r="Q187" s="10"/>
    </row>
    <row r="188" spans="1:17" x14ac:dyDescent="0.2">
      <c r="A188" s="193"/>
      <c r="B188" s="10"/>
      <c r="C188" s="10"/>
      <c r="D188" s="10"/>
      <c r="E188" s="10"/>
      <c r="F188" s="10"/>
      <c r="G188" s="10"/>
      <c r="H188" s="10"/>
      <c r="I188" s="10"/>
      <c r="J188" s="10"/>
      <c r="K188" s="10"/>
      <c r="L188" s="10"/>
      <c r="M188" s="10"/>
      <c r="N188" s="10"/>
      <c r="O188" s="10"/>
      <c r="P188" s="10"/>
      <c r="Q188" s="10"/>
    </row>
    <row r="189" spans="1:17" x14ac:dyDescent="0.2">
      <c r="A189" s="193"/>
      <c r="B189" s="10"/>
      <c r="C189" s="10"/>
      <c r="D189" s="10"/>
      <c r="E189" s="10"/>
      <c r="F189" s="10"/>
      <c r="G189" s="10"/>
      <c r="H189" s="10"/>
      <c r="I189" s="10"/>
      <c r="J189" s="10"/>
      <c r="K189" s="10"/>
      <c r="L189" s="10"/>
      <c r="M189" s="10"/>
      <c r="N189" s="10"/>
      <c r="O189" s="10"/>
      <c r="P189" s="10"/>
      <c r="Q189" s="10"/>
    </row>
    <row r="190" spans="1:17" x14ac:dyDescent="0.2">
      <c r="A190" s="193"/>
      <c r="B190" s="10"/>
      <c r="C190" s="10"/>
      <c r="D190" s="10"/>
      <c r="E190" s="10"/>
      <c r="F190" s="10"/>
      <c r="G190" s="10"/>
      <c r="H190" s="10"/>
      <c r="I190" s="10"/>
      <c r="J190" s="10"/>
      <c r="K190" s="10"/>
      <c r="L190" s="10"/>
      <c r="M190" s="10"/>
      <c r="N190" s="10"/>
      <c r="O190" s="10"/>
      <c r="P190" s="10"/>
      <c r="Q190" s="10"/>
    </row>
    <row r="191" spans="1:17" x14ac:dyDescent="0.2">
      <c r="A191" s="193"/>
      <c r="B191" s="10"/>
      <c r="C191" s="10"/>
      <c r="D191" s="10"/>
      <c r="E191" s="10"/>
      <c r="F191" s="10"/>
      <c r="G191" s="10"/>
      <c r="H191" s="10"/>
      <c r="I191" s="10"/>
      <c r="J191" s="10"/>
      <c r="K191" s="10"/>
      <c r="L191" s="10"/>
      <c r="M191" s="10"/>
      <c r="N191" s="10"/>
      <c r="O191" s="10"/>
      <c r="P191" s="10"/>
      <c r="Q191" s="10"/>
    </row>
    <row r="192" spans="1:17" x14ac:dyDescent="0.2">
      <c r="A192" s="193"/>
      <c r="B192" s="10"/>
      <c r="C192" s="10"/>
      <c r="D192" s="10"/>
      <c r="E192" s="10"/>
      <c r="F192" s="10"/>
      <c r="G192" s="10"/>
      <c r="H192" s="10"/>
      <c r="I192" s="10"/>
      <c r="J192" s="10"/>
      <c r="K192" s="10"/>
      <c r="L192" s="10"/>
      <c r="M192" s="10"/>
      <c r="N192" s="10"/>
      <c r="O192" s="10"/>
      <c r="P192" s="10"/>
      <c r="Q192" s="10"/>
    </row>
    <row r="193" spans="1:17" x14ac:dyDescent="0.2">
      <c r="A193" s="193"/>
      <c r="B193" s="10"/>
      <c r="C193" s="10"/>
      <c r="D193" s="10"/>
      <c r="E193" s="10"/>
      <c r="F193" s="10"/>
      <c r="G193" s="10"/>
      <c r="H193" s="10"/>
      <c r="I193" s="10"/>
      <c r="J193" s="10"/>
      <c r="K193" s="10"/>
      <c r="L193" s="10"/>
      <c r="M193" s="10"/>
      <c r="N193" s="10"/>
      <c r="O193" s="10"/>
      <c r="P193" s="10"/>
      <c r="Q193" s="10"/>
    </row>
    <row r="194" spans="1:17" x14ac:dyDescent="0.2">
      <c r="A194" s="193"/>
      <c r="B194" s="10"/>
      <c r="C194" s="10"/>
      <c r="D194" s="10"/>
      <c r="E194" s="10"/>
      <c r="F194" s="10"/>
      <c r="G194" s="10"/>
      <c r="H194" s="10"/>
      <c r="I194" s="10"/>
      <c r="J194" s="10"/>
      <c r="K194" s="10"/>
      <c r="L194" s="10"/>
      <c r="M194" s="10"/>
      <c r="N194" s="10"/>
      <c r="O194" s="10"/>
      <c r="P194" s="10"/>
      <c r="Q194" s="10"/>
    </row>
    <row r="195" spans="1:17" x14ac:dyDescent="0.2">
      <c r="A195" s="193"/>
      <c r="B195" s="10"/>
      <c r="C195" s="10"/>
      <c r="D195" s="10"/>
      <c r="E195" s="10"/>
      <c r="F195" s="10"/>
      <c r="G195" s="10"/>
      <c r="H195" s="10"/>
      <c r="I195" s="10"/>
      <c r="J195" s="10"/>
      <c r="K195" s="10"/>
      <c r="L195" s="10"/>
      <c r="M195" s="10"/>
      <c r="N195" s="10"/>
      <c r="O195" s="10"/>
      <c r="P195" s="10"/>
      <c r="Q195" s="10"/>
    </row>
    <row r="196" spans="1:17" x14ac:dyDescent="0.2">
      <c r="A196" s="193"/>
      <c r="B196" s="10"/>
      <c r="C196" s="10"/>
      <c r="D196" s="10"/>
      <c r="E196" s="10"/>
      <c r="F196" s="10"/>
      <c r="G196" s="10"/>
      <c r="H196" s="10"/>
      <c r="I196" s="10"/>
      <c r="J196" s="10"/>
      <c r="K196" s="10"/>
      <c r="L196" s="10"/>
      <c r="M196" s="10"/>
      <c r="N196" s="10"/>
      <c r="O196" s="10"/>
      <c r="P196" s="10"/>
      <c r="Q196" s="10"/>
    </row>
    <row r="197" spans="1:17" x14ac:dyDescent="0.2">
      <c r="A197" s="193"/>
      <c r="B197" s="10"/>
      <c r="C197" s="10"/>
      <c r="D197" s="10"/>
      <c r="E197" s="10"/>
      <c r="F197" s="10"/>
      <c r="G197" s="10"/>
      <c r="H197" s="10"/>
      <c r="I197" s="10"/>
      <c r="J197" s="10"/>
      <c r="K197" s="10"/>
      <c r="L197" s="10"/>
      <c r="M197" s="10"/>
      <c r="N197" s="10"/>
      <c r="O197" s="10"/>
      <c r="P197" s="10"/>
      <c r="Q197" s="10"/>
    </row>
    <row r="198" spans="1:17" x14ac:dyDescent="0.2">
      <c r="A198" s="193"/>
      <c r="B198" s="10"/>
      <c r="C198" s="10"/>
      <c r="D198" s="10"/>
      <c r="E198" s="10"/>
      <c r="F198" s="10"/>
      <c r="G198" s="10"/>
      <c r="H198" s="10"/>
      <c r="I198" s="10"/>
      <c r="J198" s="10"/>
      <c r="K198" s="10"/>
      <c r="L198" s="10"/>
      <c r="M198" s="10"/>
      <c r="N198" s="10"/>
      <c r="O198" s="10"/>
      <c r="P198" s="10"/>
      <c r="Q198" s="10"/>
    </row>
    <row r="199" spans="1:17" x14ac:dyDescent="0.2">
      <c r="A199" s="193"/>
      <c r="B199" s="10"/>
      <c r="C199" s="10"/>
      <c r="D199" s="10"/>
      <c r="E199" s="10"/>
      <c r="F199" s="10"/>
      <c r="G199" s="10"/>
      <c r="H199" s="10"/>
      <c r="I199" s="10"/>
      <c r="J199" s="10"/>
      <c r="K199" s="10"/>
      <c r="L199" s="10"/>
      <c r="M199" s="10"/>
      <c r="N199" s="10"/>
      <c r="O199" s="10"/>
      <c r="P199" s="10"/>
      <c r="Q199" s="10"/>
    </row>
    <row r="200" spans="1:17" x14ac:dyDescent="0.2">
      <c r="A200" s="193"/>
      <c r="B200" s="10"/>
      <c r="C200" s="10"/>
      <c r="D200" s="10"/>
      <c r="E200" s="10"/>
      <c r="F200" s="10"/>
      <c r="G200" s="10"/>
      <c r="H200" s="10"/>
      <c r="I200" s="10"/>
      <c r="J200" s="10"/>
      <c r="K200" s="10"/>
      <c r="L200" s="10"/>
      <c r="M200" s="10"/>
      <c r="N200" s="10"/>
      <c r="O200" s="10"/>
      <c r="P200" s="10"/>
      <c r="Q200" s="10"/>
    </row>
    <row r="201" spans="1:17" x14ac:dyDescent="0.2">
      <c r="A201" s="193"/>
      <c r="B201" s="10"/>
      <c r="C201" s="10"/>
      <c r="D201" s="10"/>
      <c r="E201" s="10"/>
      <c r="F201" s="10"/>
      <c r="G201" s="10"/>
      <c r="H201" s="10"/>
      <c r="I201" s="10"/>
      <c r="J201" s="10"/>
      <c r="K201" s="10"/>
      <c r="L201" s="10"/>
      <c r="M201" s="10"/>
      <c r="N201" s="10"/>
      <c r="O201" s="10"/>
      <c r="P201" s="10"/>
      <c r="Q201" s="10"/>
    </row>
    <row r="202" spans="1:17" x14ac:dyDescent="0.2">
      <c r="A202" s="193"/>
      <c r="B202" s="10"/>
      <c r="C202" s="10"/>
      <c r="D202" s="10"/>
      <c r="E202" s="10"/>
      <c r="F202" s="10"/>
      <c r="G202" s="10"/>
      <c r="H202" s="10"/>
      <c r="I202" s="10"/>
      <c r="J202" s="10"/>
      <c r="K202" s="10"/>
      <c r="L202" s="10"/>
      <c r="M202" s="10"/>
      <c r="N202" s="10"/>
      <c r="O202" s="10"/>
      <c r="P202" s="10"/>
      <c r="Q202" s="10"/>
    </row>
    <row r="203" spans="1:17" x14ac:dyDescent="0.2">
      <c r="A203" s="193"/>
      <c r="B203" s="10"/>
      <c r="C203" s="10"/>
      <c r="D203" s="10"/>
      <c r="E203" s="10"/>
      <c r="F203" s="10"/>
      <c r="G203" s="10"/>
      <c r="H203" s="10"/>
      <c r="I203" s="10"/>
      <c r="J203" s="10"/>
      <c r="K203" s="10"/>
      <c r="L203" s="10"/>
      <c r="M203" s="10"/>
      <c r="N203" s="10"/>
      <c r="O203" s="10"/>
      <c r="P203" s="10"/>
      <c r="Q203" s="10"/>
    </row>
    <row r="204" spans="1:17" x14ac:dyDescent="0.2">
      <c r="A204" s="193"/>
      <c r="B204" s="10"/>
      <c r="C204" s="10"/>
      <c r="D204" s="10"/>
      <c r="E204" s="10"/>
      <c r="F204" s="10"/>
      <c r="G204" s="10"/>
      <c r="H204" s="10"/>
      <c r="I204" s="10"/>
      <c r="J204" s="10"/>
      <c r="K204" s="10"/>
      <c r="L204" s="10"/>
      <c r="M204" s="10"/>
      <c r="N204" s="10"/>
      <c r="O204" s="10"/>
      <c r="P204" s="10"/>
      <c r="Q204" s="10"/>
    </row>
    <row r="205" spans="1:17" x14ac:dyDescent="0.2">
      <c r="A205" s="193"/>
      <c r="B205" s="10"/>
      <c r="C205" s="10"/>
      <c r="D205" s="10"/>
      <c r="E205" s="10"/>
      <c r="F205" s="10"/>
      <c r="G205" s="10"/>
      <c r="H205" s="10"/>
      <c r="I205" s="10"/>
      <c r="J205" s="10"/>
      <c r="K205" s="10"/>
      <c r="L205" s="10"/>
      <c r="M205" s="10"/>
      <c r="N205" s="10"/>
      <c r="O205" s="10"/>
      <c r="P205" s="10"/>
      <c r="Q205" s="10"/>
    </row>
    <row r="206" spans="1:17" x14ac:dyDescent="0.2">
      <c r="A206" s="193"/>
      <c r="B206" s="10"/>
      <c r="C206" s="10"/>
      <c r="D206" s="10"/>
      <c r="E206" s="10"/>
      <c r="F206" s="10"/>
      <c r="G206" s="10"/>
      <c r="H206" s="10"/>
      <c r="I206" s="10"/>
      <c r="J206" s="10"/>
      <c r="K206" s="10"/>
      <c r="L206" s="10"/>
      <c r="M206" s="10"/>
      <c r="N206" s="10"/>
      <c r="O206" s="10"/>
      <c r="P206" s="10"/>
      <c r="Q206" s="10"/>
    </row>
    <row r="207" spans="1:17" x14ac:dyDescent="0.2">
      <c r="A207" s="193"/>
      <c r="B207" s="10"/>
      <c r="C207" s="10"/>
      <c r="D207" s="10"/>
      <c r="E207" s="10"/>
      <c r="F207" s="10"/>
      <c r="G207" s="10"/>
      <c r="H207" s="10"/>
      <c r="I207" s="10"/>
      <c r="J207" s="10"/>
      <c r="K207" s="10"/>
      <c r="L207" s="10"/>
      <c r="M207" s="10"/>
      <c r="N207" s="10"/>
      <c r="O207" s="10"/>
      <c r="P207" s="10"/>
      <c r="Q207" s="10"/>
    </row>
    <row r="208" spans="1:17" x14ac:dyDescent="0.2">
      <c r="A208" s="193"/>
      <c r="B208" s="10"/>
      <c r="C208" s="10"/>
      <c r="D208" s="10"/>
      <c r="E208" s="10"/>
      <c r="F208" s="10"/>
      <c r="G208" s="10"/>
      <c r="H208" s="10"/>
      <c r="I208" s="10"/>
      <c r="J208" s="10"/>
      <c r="K208" s="10"/>
      <c r="L208" s="10"/>
      <c r="M208" s="10"/>
      <c r="N208" s="10"/>
      <c r="O208" s="10"/>
      <c r="P208" s="10"/>
      <c r="Q208" s="10"/>
    </row>
    <row r="209" spans="1:17" x14ac:dyDescent="0.2">
      <c r="A209" s="193"/>
      <c r="B209" s="10"/>
      <c r="C209" s="10"/>
      <c r="D209" s="10"/>
      <c r="E209" s="10"/>
      <c r="F209" s="10"/>
      <c r="G209" s="10"/>
      <c r="H209" s="10"/>
      <c r="I209" s="10"/>
      <c r="J209" s="10"/>
      <c r="K209" s="10"/>
      <c r="L209" s="10"/>
      <c r="M209" s="10"/>
      <c r="N209" s="10"/>
      <c r="O209" s="10"/>
      <c r="P209" s="10"/>
      <c r="Q209" s="10"/>
    </row>
    <row r="210" spans="1:17" x14ac:dyDescent="0.2">
      <c r="A210" s="193"/>
      <c r="B210" s="10"/>
      <c r="C210" s="10"/>
      <c r="D210" s="10"/>
      <c r="E210" s="10"/>
      <c r="F210" s="10"/>
      <c r="G210" s="10"/>
      <c r="H210" s="10"/>
      <c r="I210" s="10"/>
      <c r="J210" s="10"/>
      <c r="K210" s="10"/>
      <c r="L210" s="10"/>
      <c r="M210" s="10"/>
      <c r="N210" s="10"/>
      <c r="O210" s="10"/>
      <c r="P210" s="10"/>
      <c r="Q210" s="10"/>
    </row>
    <row r="211" spans="1:17" x14ac:dyDescent="0.2">
      <c r="A211" s="193"/>
      <c r="B211" s="10"/>
      <c r="C211" s="10"/>
      <c r="D211" s="10"/>
      <c r="E211" s="10"/>
      <c r="F211" s="10"/>
      <c r="G211" s="10"/>
      <c r="H211" s="10"/>
      <c r="I211" s="10"/>
      <c r="J211" s="10"/>
      <c r="K211" s="10"/>
      <c r="L211" s="10"/>
      <c r="M211" s="10"/>
      <c r="N211" s="10"/>
      <c r="O211" s="10"/>
      <c r="P211" s="10"/>
      <c r="Q211" s="10"/>
    </row>
    <row r="212" spans="1:17" x14ac:dyDescent="0.2">
      <c r="A212" s="193"/>
      <c r="B212" s="10"/>
      <c r="C212" s="10"/>
      <c r="D212" s="10"/>
      <c r="E212" s="10"/>
      <c r="F212" s="10"/>
      <c r="G212" s="10"/>
      <c r="H212" s="10"/>
      <c r="I212" s="10"/>
      <c r="J212" s="10"/>
      <c r="K212" s="10"/>
      <c r="L212" s="10"/>
      <c r="M212" s="10"/>
      <c r="N212" s="10"/>
      <c r="O212" s="10"/>
      <c r="P212" s="10"/>
      <c r="Q212" s="10"/>
    </row>
    <row r="213" spans="1:17" x14ac:dyDescent="0.2">
      <c r="A213" s="193"/>
      <c r="B213" s="10"/>
      <c r="C213" s="10"/>
      <c r="D213" s="10"/>
      <c r="E213" s="10"/>
      <c r="F213" s="10"/>
      <c r="G213" s="10"/>
      <c r="H213" s="10"/>
      <c r="I213" s="10"/>
      <c r="J213" s="10"/>
      <c r="K213" s="10"/>
      <c r="L213" s="10"/>
      <c r="M213" s="10"/>
      <c r="N213" s="10"/>
      <c r="O213" s="10"/>
      <c r="P213" s="10"/>
      <c r="Q213" s="10"/>
    </row>
    <row r="214" spans="1:17" x14ac:dyDescent="0.2">
      <c r="A214" s="193"/>
      <c r="B214" s="10"/>
      <c r="C214" s="10"/>
      <c r="D214" s="10"/>
      <c r="E214" s="10"/>
      <c r="F214" s="10"/>
      <c r="G214" s="10"/>
      <c r="H214" s="10"/>
      <c r="I214" s="10"/>
      <c r="J214" s="10"/>
      <c r="K214" s="10"/>
      <c r="L214" s="10"/>
      <c r="M214" s="10"/>
      <c r="N214" s="10"/>
      <c r="O214" s="10"/>
      <c r="P214" s="10"/>
      <c r="Q214" s="10"/>
    </row>
    <row r="215" spans="1:17" x14ac:dyDescent="0.2">
      <c r="A215" s="193"/>
      <c r="B215" s="10"/>
      <c r="C215" s="10"/>
      <c r="D215" s="10"/>
      <c r="E215" s="10"/>
      <c r="F215" s="10"/>
      <c r="G215" s="10"/>
      <c r="H215" s="10"/>
      <c r="I215" s="10"/>
      <c r="J215" s="10"/>
      <c r="K215" s="10"/>
      <c r="L215" s="10"/>
      <c r="M215" s="10"/>
      <c r="N215" s="10"/>
      <c r="O215" s="10"/>
      <c r="P215" s="10"/>
      <c r="Q215" s="10"/>
    </row>
    <row r="216" spans="1:17" x14ac:dyDescent="0.2">
      <c r="A216" s="193"/>
      <c r="B216" s="10"/>
      <c r="C216" s="10"/>
      <c r="D216" s="10"/>
      <c r="E216" s="10"/>
      <c r="F216" s="10"/>
      <c r="G216" s="10"/>
      <c r="H216" s="10"/>
      <c r="I216" s="10"/>
      <c r="J216" s="10"/>
      <c r="K216" s="10"/>
      <c r="L216" s="10"/>
      <c r="M216" s="10"/>
      <c r="N216" s="10"/>
      <c r="O216" s="10"/>
      <c r="P216" s="10"/>
      <c r="Q216" s="10"/>
    </row>
    <row r="217" spans="1:17" x14ac:dyDescent="0.2">
      <c r="A217" s="193"/>
      <c r="B217" s="10"/>
      <c r="C217" s="10"/>
      <c r="D217" s="10"/>
      <c r="E217" s="10"/>
      <c r="F217" s="10"/>
      <c r="G217" s="10"/>
      <c r="H217" s="10"/>
      <c r="I217" s="10"/>
      <c r="J217" s="10"/>
      <c r="K217" s="10"/>
      <c r="L217" s="10"/>
      <c r="M217" s="10"/>
      <c r="N217" s="10"/>
      <c r="O217" s="10"/>
      <c r="P217" s="10"/>
      <c r="Q217" s="10"/>
    </row>
    <row r="218" spans="1:17" x14ac:dyDescent="0.2">
      <c r="A218" s="193"/>
      <c r="B218" s="10"/>
      <c r="C218" s="10"/>
      <c r="D218" s="10"/>
      <c r="E218" s="10"/>
      <c r="F218" s="10"/>
      <c r="G218" s="10"/>
      <c r="H218" s="10"/>
      <c r="I218" s="10"/>
      <c r="J218" s="10"/>
      <c r="K218" s="10"/>
      <c r="L218" s="10"/>
      <c r="M218" s="10"/>
      <c r="N218" s="10"/>
      <c r="O218" s="10"/>
      <c r="P218" s="10"/>
      <c r="Q218" s="10"/>
    </row>
    <row r="219" spans="1:17" x14ac:dyDescent="0.2">
      <c r="A219" s="193"/>
      <c r="B219" s="10"/>
      <c r="C219" s="10"/>
      <c r="D219" s="10"/>
      <c r="E219" s="10"/>
      <c r="F219" s="10"/>
      <c r="G219" s="10"/>
      <c r="H219" s="10"/>
      <c r="I219" s="10"/>
      <c r="J219" s="10"/>
      <c r="K219" s="10"/>
      <c r="L219" s="10"/>
      <c r="M219" s="10"/>
      <c r="N219" s="10"/>
      <c r="O219" s="10"/>
      <c r="P219" s="10"/>
      <c r="Q219" s="10"/>
    </row>
    <row r="220" spans="1:17" x14ac:dyDescent="0.2">
      <c r="A220" s="193"/>
      <c r="B220" s="10"/>
      <c r="C220" s="10"/>
      <c r="D220" s="10"/>
      <c r="E220" s="10"/>
      <c r="F220" s="10"/>
      <c r="G220" s="10"/>
      <c r="H220" s="10"/>
      <c r="I220" s="10"/>
      <c r="J220" s="10"/>
      <c r="K220" s="10"/>
      <c r="L220" s="10"/>
      <c r="M220" s="10"/>
      <c r="N220" s="10"/>
      <c r="O220" s="10"/>
      <c r="P220" s="10"/>
      <c r="Q220" s="10"/>
    </row>
    <row r="221" spans="1:17" x14ac:dyDescent="0.2">
      <c r="A221" s="193"/>
      <c r="B221" s="10"/>
      <c r="C221" s="10"/>
      <c r="D221" s="10"/>
      <c r="E221" s="10"/>
      <c r="F221" s="10"/>
      <c r="G221" s="10"/>
      <c r="H221" s="10"/>
      <c r="I221" s="10"/>
      <c r="J221" s="10"/>
      <c r="K221" s="10"/>
      <c r="L221" s="10"/>
      <c r="M221" s="10"/>
      <c r="N221" s="10"/>
      <c r="O221" s="10"/>
      <c r="P221" s="10"/>
      <c r="Q221" s="10"/>
    </row>
    <row r="222" spans="1:17" x14ac:dyDescent="0.2">
      <c r="A222" s="193"/>
      <c r="B222" s="10"/>
      <c r="C222" s="10"/>
      <c r="D222" s="10"/>
      <c r="E222" s="10"/>
      <c r="F222" s="10"/>
      <c r="G222" s="10"/>
      <c r="H222" s="10"/>
      <c r="I222" s="10"/>
      <c r="J222" s="10"/>
      <c r="K222" s="10"/>
      <c r="L222" s="10"/>
      <c r="M222" s="10"/>
      <c r="N222" s="10"/>
      <c r="O222" s="10"/>
      <c r="P222" s="10"/>
      <c r="Q222" s="10"/>
    </row>
    <row r="223" spans="1:17" x14ac:dyDescent="0.2">
      <c r="A223" s="193"/>
      <c r="B223" s="10"/>
      <c r="C223" s="10"/>
      <c r="D223" s="10"/>
      <c r="E223" s="10"/>
      <c r="F223" s="10"/>
      <c r="G223" s="10"/>
      <c r="H223" s="10"/>
      <c r="I223" s="10"/>
      <c r="J223" s="10"/>
      <c r="K223" s="10"/>
      <c r="L223" s="10"/>
      <c r="M223" s="10"/>
      <c r="N223" s="10"/>
      <c r="O223" s="10"/>
      <c r="P223" s="10"/>
      <c r="Q223" s="10"/>
    </row>
    <row r="224" spans="1:17" x14ac:dyDescent="0.2">
      <c r="A224" s="193"/>
      <c r="B224" s="10"/>
      <c r="C224" s="10"/>
      <c r="D224" s="10"/>
      <c r="E224" s="10"/>
      <c r="F224" s="10"/>
      <c r="G224" s="10"/>
      <c r="H224" s="10"/>
      <c r="I224" s="10"/>
      <c r="J224" s="10"/>
      <c r="K224" s="10"/>
      <c r="L224" s="10"/>
      <c r="M224" s="10"/>
      <c r="N224" s="10"/>
      <c r="O224" s="10"/>
      <c r="P224" s="10"/>
      <c r="Q224" s="10"/>
    </row>
    <row r="225" spans="1:17" x14ac:dyDescent="0.2">
      <c r="A225" s="193"/>
      <c r="B225" s="10"/>
      <c r="C225" s="10"/>
      <c r="D225" s="10"/>
      <c r="E225" s="10"/>
      <c r="F225" s="10"/>
      <c r="G225" s="10"/>
      <c r="H225" s="10"/>
      <c r="I225" s="10"/>
      <c r="J225" s="10"/>
      <c r="K225" s="10"/>
      <c r="L225" s="10"/>
      <c r="M225" s="10"/>
      <c r="N225" s="10"/>
      <c r="O225" s="10"/>
      <c r="P225" s="10"/>
      <c r="Q225" s="10"/>
    </row>
    <row r="226" spans="1:17" x14ac:dyDescent="0.2">
      <c r="A226" s="193"/>
      <c r="B226" s="10"/>
      <c r="C226" s="10"/>
      <c r="D226" s="10"/>
      <c r="E226" s="10"/>
      <c r="F226" s="10"/>
      <c r="G226" s="10"/>
      <c r="H226" s="10"/>
      <c r="I226" s="10"/>
      <c r="J226" s="10"/>
      <c r="K226" s="10"/>
      <c r="L226" s="10"/>
      <c r="M226" s="10"/>
      <c r="N226" s="10"/>
      <c r="O226" s="10"/>
      <c r="P226" s="10"/>
      <c r="Q226" s="10"/>
    </row>
    <row r="227" spans="1:17" x14ac:dyDescent="0.2">
      <c r="A227" s="193"/>
      <c r="B227" s="10"/>
      <c r="C227" s="10"/>
      <c r="D227" s="10"/>
      <c r="E227" s="10"/>
      <c r="F227" s="10"/>
      <c r="G227" s="10"/>
      <c r="H227" s="10"/>
      <c r="I227" s="10"/>
      <c r="J227" s="10"/>
      <c r="K227" s="10"/>
      <c r="L227" s="10"/>
      <c r="M227" s="10"/>
      <c r="N227" s="10"/>
      <c r="O227" s="10"/>
      <c r="P227" s="10"/>
      <c r="Q227" s="10"/>
    </row>
    <row r="228" spans="1:17" x14ac:dyDescent="0.2">
      <c r="A228" s="193"/>
      <c r="B228" s="10"/>
      <c r="C228" s="10"/>
      <c r="D228" s="10"/>
      <c r="E228" s="10"/>
      <c r="F228" s="10"/>
      <c r="G228" s="10"/>
      <c r="H228" s="10"/>
      <c r="I228" s="10"/>
      <c r="J228" s="10"/>
      <c r="K228" s="10"/>
      <c r="L228" s="10"/>
      <c r="M228" s="10"/>
      <c r="N228" s="10"/>
      <c r="O228" s="10"/>
      <c r="P228" s="10"/>
      <c r="Q228" s="10"/>
    </row>
    <row r="229" spans="1:17" x14ac:dyDescent="0.2">
      <c r="A229" s="193"/>
      <c r="B229" s="10"/>
      <c r="C229" s="10"/>
      <c r="D229" s="10"/>
      <c r="E229" s="10"/>
      <c r="F229" s="10"/>
      <c r="G229" s="10"/>
      <c r="H229" s="10"/>
      <c r="I229" s="10"/>
      <c r="J229" s="10"/>
      <c r="K229" s="10"/>
      <c r="L229" s="10"/>
      <c r="M229" s="10"/>
      <c r="N229" s="10"/>
      <c r="O229" s="10"/>
      <c r="P229" s="10"/>
      <c r="Q229" s="10"/>
    </row>
    <row r="230" spans="1:17" x14ac:dyDescent="0.2">
      <c r="A230" s="193"/>
      <c r="B230" s="10"/>
      <c r="C230" s="10"/>
      <c r="D230" s="10"/>
      <c r="E230" s="10"/>
      <c r="F230" s="10"/>
      <c r="G230" s="10"/>
      <c r="H230" s="10"/>
      <c r="I230" s="10"/>
      <c r="J230" s="10"/>
      <c r="K230" s="10"/>
      <c r="L230" s="10"/>
      <c r="M230" s="10"/>
      <c r="N230" s="10"/>
      <c r="O230" s="10"/>
      <c r="P230" s="10"/>
      <c r="Q230" s="10"/>
    </row>
    <row r="231" spans="1:17" x14ac:dyDescent="0.2">
      <c r="A231" s="193"/>
      <c r="B231" s="10"/>
      <c r="C231" s="10"/>
      <c r="D231" s="10"/>
      <c r="E231" s="10"/>
      <c r="F231" s="10"/>
      <c r="G231" s="10"/>
      <c r="H231" s="10"/>
      <c r="I231" s="10"/>
      <c r="J231" s="10"/>
      <c r="K231" s="10"/>
      <c r="L231" s="10"/>
      <c r="M231" s="10"/>
      <c r="N231" s="10"/>
      <c r="O231" s="10"/>
      <c r="P231" s="10"/>
      <c r="Q231" s="10"/>
    </row>
    <row r="232" spans="1:17" x14ac:dyDescent="0.2">
      <c r="A232" s="193"/>
      <c r="B232" s="10"/>
      <c r="C232" s="10"/>
      <c r="D232" s="10"/>
      <c r="E232" s="10"/>
      <c r="F232" s="10"/>
      <c r="G232" s="10"/>
      <c r="H232" s="10"/>
      <c r="I232" s="10"/>
      <c r="J232" s="10"/>
      <c r="K232" s="10"/>
      <c r="L232" s="10"/>
      <c r="M232" s="10"/>
      <c r="N232" s="10"/>
      <c r="O232" s="10"/>
      <c r="P232" s="10"/>
      <c r="Q232" s="10"/>
    </row>
    <row r="233" spans="1:17" x14ac:dyDescent="0.2">
      <c r="A233" s="193"/>
      <c r="B233" s="10"/>
      <c r="C233" s="10"/>
      <c r="D233" s="10"/>
      <c r="E233" s="10"/>
      <c r="F233" s="10"/>
      <c r="G233" s="10"/>
      <c r="H233" s="10"/>
      <c r="I233" s="10"/>
      <c r="J233" s="10"/>
      <c r="K233" s="10"/>
      <c r="L233" s="10"/>
      <c r="M233" s="10"/>
      <c r="N233" s="10"/>
      <c r="O233" s="10"/>
      <c r="P233" s="10"/>
      <c r="Q233" s="10"/>
    </row>
    <row r="234" spans="1:17" x14ac:dyDescent="0.2">
      <c r="A234" s="193"/>
      <c r="B234" s="10"/>
      <c r="C234" s="10"/>
      <c r="D234" s="10"/>
      <c r="E234" s="10"/>
      <c r="F234" s="10"/>
      <c r="G234" s="10"/>
      <c r="H234" s="10"/>
      <c r="I234" s="10"/>
      <c r="J234" s="10"/>
      <c r="K234" s="10"/>
      <c r="L234" s="10"/>
      <c r="M234" s="10"/>
      <c r="N234" s="10"/>
      <c r="O234" s="10"/>
      <c r="P234" s="10"/>
      <c r="Q234" s="10"/>
    </row>
    <row r="235" spans="1:17" x14ac:dyDescent="0.2">
      <c r="A235" s="193"/>
      <c r="B235" s="10"/>
      <c r="C235" s="10"/>
      <c r="D235" s="10"/>
      <c r="E235" s="10"/>
      <c r="F235" s="10"/>
      <c r="G235" s="10"/>
      <c r="H235" s="10"/>
      <c r="I235" s="10"/>
      <c r="J235" s="10"/>
      <c r="K235" s="10"/>
      <c r="L235" s="10"/>
      <c r="M235" s="10"/>
      <c r="N235" s="10"/>
      <c r="O235" s="10"/>
      <c r="P235" s="10"/>
      <c r="Q235" s="10"/>
    </row>
    <row r="236" spans="1:17" x14ac:dyDescent="0.2">
      <c r="A236" s="193"/>
      <c r="B236" s="10"/>
      <c r="C236" s="10"/>
      <c r="D236" s="10"/>
      <c r="E236" s="10"/>
      <c r="F236" s="10"/>
      <c r="G236" s="10"/>
      <c r="H236" s="10"/>
      <c r="I236" s="10"/>
      <c r="J236" s="10"/>
      <c r="K236" s="10"/>
      <c r="L236" s="10"/>
      <c r="M236" s="10"/>
      <c r="N236" s="10"/>
      <c r="O236" s="10"/>
      <c r="P236" s="10"/>
      <c r="Q236" s="10"/>
    </row>
    <row r="237" spans="1:17" x14ac:dyDescent="0.2">
      <c r="A237" s="193"/>
      <c r="B237" s="10"/>
      <c r="C237" s="10"/>
      <c r="D237" s="10"/>
      <c r="E237" s="10"/>
      <c r="F237" s="10"/>
      <c r="G237" s="10"/>
      <c r="H237" s="10"/>
      <c r="I237" s="10"/>
      <c r="J237" s="10"/>
      <c r="K237" s="10"/>
      <c r="L237" s="10"/>
      <c r="M237" s="10"/>
      <c r="N237" s="10"/>
      <c r="O237" s="10"/>
      <c r="P237" s="10"/>
      <c r="Q237" s="10"/>
    </row>
    <row r="238" spans="1:17" x14ac:dyDescent="0.2">
      <c r="A238" s="193"/>
      <c r="B238" s="10"/>
      <c r="C238" s="10"/>
      <c r="D238" s="10"/>
      <c r="E238" s="10"/>
      <c r="F238" s="10"/>
      <c r="G238" s="10"/>
      <c r="H238" s="10"/>
      <c r="I238" s="10"/>
      <c r="J238" s="10"/>
      <c r="K238" s="10"/>
      <c r="L238" s="10"/>
      <c r="M238" s="10"/>
      <c r="N238" s="10"/>
      <c r="O238" s="10"/>
      <c r="P238" s="10"/>
      <c r="Q238" s="10"/>
    </row>
    <row r="239" spans="1:17" x14ac:dyDescent="0.2">
      <c r="A239" s="193"/>
      <c r="B239" s="10"/>
      <c r="C239" s="10"/>
      <c r="D239" s="10"/>
      <c r="E239" s="10"/>
      <c r="F239" s="10"/>
      <c r="G239" s="10"/>
      <c r="H239" s="10"/>
      <c r="I239" s="10"/>
      <c r="J239" s="10"/>
      <c r="K239" s="10"/>
      <c r="L239" s="10"/>
      <c r="M239" s="10"/>
      <c r="N239" s="10"/>
      <c r="O239" s="10"/>
      <c r="P239" s="10"/>
      <c r="Q239" s="10"/>
    </row>
    <row r="240" spans="1:17" x14ac:dyDescent="0.2">
      <c r="A240" s="193"/>
      <c r="B240" s="10"/>
      <c r="C240" s="10"/>
      <c r="D240" s="10"/>
      <c r="E240" s="10"/>
      <c r="F240" s="10"/>
      <c r="G240" s="10"/>
      <c r="H240" s="10"/>
      <c r="I240" s="10"/>
      <c r="J240" s="10"/>
      <c r="K240" s="10"/>
      <c r="L240" s="10"/>
      <c r="M240" s="10"/>
      <c r="N240" s="10"/>
      <c r="O240" s="10"/>
      <c r="P240" s="10"/>
      <c r="Q240" s="10"/>
    </row>
    <row r="241" spans="1:17" x14ac:dyDescent="0.2">
      <c r="A241" s="193"/>
      <c r="B241" s="10"/>
      <c r="C241" s="10"/>
      <c r="D241" s="10"/>
      <c r="E241" s="10"/>
      <c r="F241" s="10"/>
      <c r="G241" s="10"/>
      <c r="H241" s="10"/>
      <c r="I241" s="10"/>
      <c r="J241" s="10"/>
      <c r="K241" s="10"/>
      <c r="L241" s="10"/>
      <c r="M241" s="10"/>
      <c r="N241" s="10"/>
      <c r="O241" s="10"/>
      <c r="P241" s="10"/>
      <c r="Q241" s="10"/>
    </row>
    <row r="242" spans="1:17" x14ac:dyDescent="0.2">
      <c r="A242" s="193"/>
      <c r="B242" s="10"/>
      <c r="C242" s="10"/>
      <c r="D242" s="10"/>
      <c r="E242" s="10"/>
      <c r="F242" s="10"/>
      <c r="G242" s="10"/>
      <c r="H242" s="10"/>
      <c r="I242" s="10"/>
      <c r="J242" s="10"/>
      <c r="K242" s="10"/>
      <c r="L242" s="10"/>
      <c r="M242" s="10"/>
      <c r="N242" s="10"/>
      <c r="O242" s="10"/>
      <c r="P242" s="10"/>
      <c r="Q242" s="10"/>
    </row>
    <row r="243" spans="1:17" x14ac:dyDescent="0.2">
      <c r="A243" s="193"/>
      <c r="B243" s="10"/>
      <c r="C243" s="10"/>
      <c r="D243" s="10"/>
      <c r="E243" s="10"/>
      <c r="F243" s="10"/>
      <c r="G243" s="10"/>
      <c r="H243" s="10"/>
      <c r="I243" s="10"/>
      <c r="J243" s="10"/>
      <c r="K243" s="10"/>
      <c r="L243" s="10"/>
      <c r="M243" s="10"/>
      <c r="N243" s="10"/>
      <c r="O243" s="10"/>
      <c r="P243" s="10"/>
      <c r="Q243" s="10"/>
    </row>
    <row r="244" spans="1:17" x14ac:dyDescent="0.2">
      <c r="A244" s="193"/>
      <c r="B244" s="9"/>
      <c r="C244" s="9"/>
      <c r="D244" s="9"/>
      <c r="E244" s="9"/>
      <c r="F244" s="9"/>
      <c r="G244" s="9"/>
      <c r="H244" s="9"/>
      <c r="I244" s="9"/>
      <c r="J244" s="9"/>
      <c r="K244" s="9"/>
      <c r="L244" s="9"/>
      <c r="M244" s="9"/>
      <c r="N244" s="9"/>
      <c r="O244" s="9"/>
      <c r="P244" s="9"/>
      <c r="Q244" s="9"/>
    </row>
    <row r="245" spans="1:17" x14ac:dyDescent="0.2">
      <c r="A245" s="193"/>
      <c r="B245" s="9"/>
      <c r="C245" s="9"/>
      <c r="D245" s="9"/>
      <c r="E245" s="9"/>
      <c r="F245" s="9"/>
      <c r="G245" s="9"/>
      <c r="H245" s="9"/>
      <c r="I245" s="9"/>
      <c r="J245" s="9"/>
      <c r="K245" s="9"/>
      <c r="L245" s="9"/>
      <c r="M245" s="9"/>
      <c r="N245" s="9"/>
      <c r="O245" s="9"/>
      <c r="P245" s="9"/>
      <c r="Q245" s="9"/>
    </row>
  </sheetData>
  <mergeCells count="7">
    <mergeCell ref="A2:H2"/>
    <mergeCell ref="A1:H1"/>
    <mergeCell ref="A6:A19"/>
    <mergeCell ref="A20:A33"/>
    <mergeCell ref="A38:G38"/>
    <mergeCell ref="A4:B4"/>
    <mergeCell ref="A3:H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Table C.1</vt:lpstr>
      <vt:lpstr>Table C.2</vt:lpstr>
      <vt:lpstr>Table C.3</vt:lpstr>
      <vt:lpstr>Table C.4</vt:lpstr>
      <vt:lpstr>Table C.5</vt:lpstr>
      <vt:lpstr>Table C.6</vt:lpstr>
      <vt:lpstr>Table C.6.1</vt:lpstr>
      <vt:lpstr>Table C.6.2</vt:lpstr>
      <vt:lpstr>Table C.6.2 (CONT'D)</vt:lpstr>
      <vt:lpstr>Table C.7 </vt:lpstr>
      <vt:lpstr>Table C.7.1</vt:lpstr>
      <vt:lpstr>Table C.8 </vt:lpstr>
      <vt:lpstr>Table C.9</vt:lpstr>
      <vt:lpstr>Table C.10</vt:lpstr>
      <vt:lpstr>Table C.11</vt:lpstr>
      <vt:lpstr>'Table C.2'!_ftn1</vt:lpstr>
      <vt:lpstr>'Table C.2'!_ftnref1</vt:lpstr>
      <vt:lpstr>'Table C.2'!_Toc70413599</vt:lpstr>
      <vt:lpstr>'Table C.3'!page_25</vt:lpstr>
      <vt:lpstr>'Table C.4'!page_26</vt:lpstr>
      <vt:lpstr>'Table C.5'!page_27</vt:lpstr>
      <vt:lpstr>'Table C.6'!page_28</vt:lpstr>
      <vt:lpstr>'Table C.6.1'!page_30</vt:lpstr>
      <vt:lpstr>'Table C.6.2'!page_30</vt:lpstr>
      <vt:lpstr>'Table C.6.2 (CONT''D)'!page_30</vt:lpstr>
      <vt:lpstr>'Table C.7 '!page_32</vt:lpstr>
      <vt:lpstr>'Table C.7.1'!page_33</vt:lpstr>
      <vt:lpstr>'Table C.8 '!page_34</vt:lpstr>
      <vt:lpstr>'Table C.1'!Print_Area</vt:lpstr>
      <vt:lpstr>'Table C.2'!Print_Area</vt:lpstr>
      <vt:lpstr>'Table C.3'!Print_Area</vt:lpstr>
      <vt:lpstr>'Table C.4'!Print_Area</vt:lpstr>
      <vt:lpstr>'Table C.5'!Print_Area</vt:lpstr>
      <vt:lpstr>'Table C.6'!Print_Area</vt:lpstr>
      <vt:lpstr>'Table C.6.1'!Print_Area</vt:lpstr>
      <vt:lpstr>'Table C.6.2'!Print_Area</vt:lpstr>
      <vt:lpstr>'Table C.6.2 (CONT''D)'!Print_Area</vt:lpstr>
      <vt:lpstr>'Table C.7 '!Print_Area</vt:lpstr>
      <vt:lpstr>'Table C.8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sdhoray</dc:creator>
  <cp:lastModifiedBy>cdilbar</cp:lastModifiedBy>
  <cp:lastPrinted>2017-03-15T18:45:05Z</cp:lastPrinted>
  <dcterms:created xsi:type="dcterms:W3CDTF">2014-06-09T17:16:03Z</dcterms:created>
  <dcterms:modified xsi:type="dcterms:W3CDTF">2018-01-11T13:01:02Z</dcterms:modified>
</cp:coreProperties>
</file>