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garcia\Desktop\LCR\"/>
    </mc:Choice>
  </mc:AlternateContent>
  <bookViews>
    <workbookView xWindow="0" yWindow="0" windowWidth="19200" windowHeight="7050" firstSheet="5" activeTab="5"/>
  </bookViews>
  <sheets>
    <sheet name="1. HQLA" sheetId="7" r:id="rId1"/>
    <sheet name="2.Outflows" sheetId="6" r:id="rId2"/>
    <sheet name="3.Inflows" sheetId="8" r:id="rId3"/>
    <sheet name="4.LCR calculation" sheetId="9" r:id="rId4"/>
    <sheet name="5. HQLA-SC1" sheetId="10" r:id="rId5"/>
    <sheet name="6.Outflows-SC1" sheetId="11" r:id="rId6"/>
    <sheet name="7.Inflows-SC1" sheetId="12" r:id="rId7"/>
    <sheet name="8.LCR calculation-SC1" sheetId="13" r:id="rId8"/>
    <sheet name="9. HQLA-SC2" sheetId="14" r:id="rId9"/>
    <sheet name="10.Outflows-SC2" sheetId="15" r:id="rId10"/>
    <sheet name="11.Inflows-SC2" sheetId="16" r:id="rId11"/>
    <sheet name="12.LCR calculation-SC2" sheetId="17" r:id="rId1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9" i="10" l="1"/>
  <c r="A38" i="10"/>
  <c r="E35" i="10"/>
  <c r="C35" i="10"/>
  <c r="G34" i="10"/>
  <c r="E34" i="10"/>
  <c r="A34" i="10"/>
  <c r="A35" i="10" s="1"/>
  <c r="G33" i="10"/>
  <c r="G35" i="10" s="1"/>
  <c r="E33" i="10"/>
  <c r="C31" i="10"/>
  <c r="E30" i="10"/>
  <c r="G30" i="10" s="1"/>
  <c r="A30" i="10"/>
  <c r="A31" i="10" s="1"/>
  <c r="E29" i="10"/>
  <c r="G29" i="10" s="1"/>
  <c r="E28" i="10"/>
  <c r="G28" i="10" s="1"/>
  <c r="E27" i="10"/>
  <c r="G27" i="10" s="1"/>
  <c r="A27" i="10"/>
  <c r="A28" i="10" s="1"/>
  <c r="A29" i="10" s="1"/>
  <c r="G26" i="10"/>
  <c r="G31" i="10" s="1"/>
  <c r="E26" i="10"/>
  <c r="E31" i="10" s="1"/>
  <c r="C23" i="10"/>
  <c r="E22" i="10"/>
  <c r="G22" i="10" s="1"/>
  <c r="E21" i="10"/>
  <c r="G21" i="10" s="1"/>
  <c r="E19" i="10"/>
  <c r="G19" i="10" s="1"/>
  <c r="E18" i="10"/>
  <c r="G18" i="10" s="1"/>
  <c r="E17" i="10"/>
  <c r="G17" i="10" s="1"/>
  <c r="E16" i="10"/>
  <c r="G16" i="10" s="1"/>
  <c r="E14" i="10"/>
  <c r="G14" i="10" s="1"/>
  <c r="E13" i="10"/>
  <c r="G13" i="10" s="1"/>
  <c r="E12" i="10"/>
  <c r="E23" i="10" s="1"/>
  <c r="G38" i="10" l="1"/>
  <c r="C13" i="13" s="1"/>
  <c r="G37" i="10"/>
  <c r="G12" i="10"/>
  <c r="G23" i="10" s="1"/>
  <c r="C30" i="17"/>
  <c r="C29" i="17"/>
  <c r="C28" i="17"/>
  <c r="C23" i="17"/>
  <c r="A30" i="17"/>
  <c r="A31" i="17" s="1"/>
  <c r="A32" i="17" s="1"/>
  <c r="A29" i="17"/>
  <c r="A20" i="17"/>
  <c r="A21" i="17" s="1"/>
  <c r="A22" i="17" s="1"/>
  <c r="A23" i="17" s="1"/>
  <c r="A24" i="17" s="1"/>
  <c r="A25" i="17" s="1"/>
  <c r="A26" i="17" s="1"/>
  <c r="A19" i="17"/>
  <c r="A11" i="17"/>
  <c r="A12" i="17" s="1"/>
  <c r="A13" i="17" s="1"/>
  <c r="A14" i="17" s="1"/>
  <c r="A15" i="17" s="1"/>
  <c r="A16" i="17" s="1"/>
  <c r="C34" i="16"/>
  <c r="G33" i="16"/>
  <c r="E33" i="16"/>
  <c r="A33" i="16"/>
  <c r="A34" i="16" s="1"/>
  <c r="E32" i="16"/>
  <c r="E34" i="16" s="1"/>
  <c r="C30" i="16"/>
  <c r="E29" i="16"/>
  <c r="G29" i="16" s="1"/>
  <c r="G28" i="16"/>
  <c r="E28" i="16"/>
  <c r="E27" i="16"/>
  <c r="G27" i="16" s="1"/>
  <c r="G26" i="16"/>
  <c r="E26" i="16"/>
  <c r="A26" i="16"/>
  <c r="A27" i="16" s="1"/>
  <c r="A28" i="16" s="1"/>
  <c r="A29" i="16" s="1"/>
  <c r="A30" i="16" s="1"/>
  <c r="E25" i="16"/>
  <c r="G25" i="16" s="1"/>
  <c r="A25" i="16"/>
  <c r="G24" i="16"/>
  <c r="G30" i="16" s="1"/>
  <c r="E24" i="16"/>
  <c r="E30" i="16" s="1"/>
  <c r="C22" i="16"/>
  <c r="E21" i="16"/>
  <c r="G21" i="16" s="1"/>
  <c r="G22" i="16" s="1"/>
  <c r="C19" i="16"/>
  <c r="C35" i="16" s="1"/>
  <c r="A19" i="16"/>
  <c r="E18" i="16"/>
  <c r="G18" i="16" s="1"/>
  <c r="G17" i="16"/>
  <c r="E17" i="16"/>
  <c r="E16" i="16"/>
  <c r="G16" i="16" s="1"/>
  <c r="G15" i="16"/>
  <c r="E15" i="16"/>
  <c r="A15" i="16"/>
  <c r="A16" i="16" s="1"/>
  <c r="A17" i="16" s="1"/>
  <c r="A18" i="16" s="1"/>
  <c r="E14" i="16"/>
  <c r="E19" i="16" s="1"/>
  <c r="A14" i="16"/>
  <c r="G13" i="16"/>
  <c r="E13" i="16"/>
  <c r="E96" i="15"/>
  <c r="G96" i="15" s="1"/>
  <c r="C25" i="17" s="1"/>
  <c r="C94" i="15"/>
  <c r="E93" i="15"/>
  <c r="G93" i="15" s="1"/>
  <c r="E92" i="15"/>
  <c r="G92" i="15" s="1"/>
  <c r="G91" i="15"/>
  <c r="E91" i="15"/>
  <c r="E90" i="15"/>
  <c r="G90" i="15" s="1"/>
  <c r="A90" i="15"/>
  <c r="A91" i="15" s="1"/>
  <c r="E89" i="15"/>
  <c r="G89" i="15" s="1"/>
  <c r="G88" i="15"/>
  <c r="E87" i="15"/>
  <c r="G87" i="15" s="1"/>
  <c r="A87" i="15"/>
  <c r="A88" i="15" s="1"/>
  <c r="A92" i="15" s="1"/>
  <c r="A93" i="15" s="1"/>
  <c r="A94" i="15" s="1"/>
  <c r="E86" i="15"/>
  <c r="G86" i="15" s="1"/>
  <c r="E84" i="15"/>
  <c r="G84" i="15" s="1"/>
  <c r="G83" i="15"/>
  <c r="E82" i="15"/>
  <c r="G82" i="15" s="1"/>
  <c r="C22" i="17" s="1"/>
  <c r="C80" i="15"/>
  <c r="G79" i="15"/>
  <c r="E79" i="15"/>
  <c r="E78" i="15"/>
  <c r="G78" i="15" s="1"/>
  <c r="E77" i="15"/>
  <c r="G77" i="15" s="1"/>
  <c r="E76" i="15"/>
  <c r="G76" i="15" s="1"/>
  <c r="E75" i="15"/>
  <c r="G75" i="15" s="1"/>
  <c r="A75" i="15"/>
  <c r="A76" i="15" s="1"/>
  <c r="A77" i="15" s="1"/>
  <c r="A78" i="15" s="1"/>
  <c r="A79" i="15" s="1"/>
  <c r="A80" i="15" s="1"/>
  <c r="E74" i="15"/>
  <c r="G74" i="15" s="1"/>
  <c r="A74" i="15"/>
  <c r="E73" i="15"/>
  <c r="E80" i="15" s="1"/>
  <c r="C71" i="15"/>
  <c r="E70" i="15"/>
  <c r="G70" i="15" s="1"/>
  <c r="E69" i="15"/>
  <c r="G69" i="15" s="1"/>
  <c r="E68" i="15"/>
  <c r="G68" i="15" s="1"/>
  <c r="E67" i="15"/>
  <c r="G67" i="15" s="1"/>
  <c r="E66" i="15"/>
  <c r="G66" i="15" s="1"/>
  <c r="E65" i="15"/>
  <c r="G65" i="15" s="1"/>
  <c r="E64" i="15"/>
  <c r="G64" i="15" s="1"/>
  <c r="E63" i="15"/>
  <c r="G63" i="15" s="1"/>
  <c r="A63" i="15"/>
  <c r="A64" i="15" s="1"/>
  <c r="A65" i="15" s="1"/>
  <c r="A66" i="15" s="1"/>
  <c r="A67" i="15" s="1"/>
  <c r="A68" i="15" s="1"/>
  <c r="A69" i="15" s="1"/>
  <c r="A70" i="15" s="1"/>
  <c r="A71" i="15" s="1"/>
  <c r="G62" i="15"/>
  <c r="E62" i="15"/>
  <c r="C59" i="15"/>
  <c r="C60" i="15" s="1"/>
  <c r="E58" i="15"/>
  <c r="G58" i="15" s="1"/>
  <c r="E57" i="15"/>
  <c r="G57" i="15" s="1"/>
  <c r="E56" i="15"/>
  <c r="G56" i="15" s="1"/>
  <c r="E55" i="15"/>
  <c r="G55" i="15" s="1"/>
  <c r="E54" i="15"/>
  <c r="G54" i="15" s="1"/>
  <c r="C52" i="15"/>
  <c r="E51" i="15"/>
  <c r="G51" i="15" s="1"/>
  <c r="G50" i="15"/>
  <c r="E50" i="15"/>
  <c r="A50" i="15"/>
  <c r="E49" i="15"/>
  <c r="G49" i="15" s="1"/>
  <c r="E47" i="15"/>
  <c r="G47" i="15" s="1"/>
  <c r="A47" i="15"/>
  <c r="E46" i="15"/>
  <c r="G46" i="15" s="1"/>
  <c r="G44" i="15"/>
  <c r="E44" i="15"/>
  <c r="E43" i="15"/>
  <c r="G43" i="15" s="1"/>
  <c r="E42" i="15"/>
  <c r="G42" i="15" s="1"/>
  <c r="E41" i="15"/>
  <c r="G41" i="15" s="1"/>
  <c r="G40" i="15"/>
  <c r="E40" i="15"/>
  <c r="A40" i="15"/>
  <c r="A41" i="15" s="1"/>
  <c r="A42" i="15" s="1"/>
  <c r="A43" i="15" s="1"/>
  <c r="E39" i="15"/>
  <c r="G39" i="15" s="1"/>
  <c r="A39" i="15"/>
  <c r="E38" i="15"/>
  <c r="G38" i="15" s="1"/>
  <c r="A37" i="15"/>
  <c r="A44" i="15" s="1"/>
  <c r="A45" i="15" s="1"/>
  <c r="A48" i="15" s="1"/>
  <c r="A51" i="15" s="1"/>
  <c r="A52" i="15" s="1"/>
  <c r="A54" i="15" s="1"/>
  <c r="A55" i="15" s="1"/>
  <c r="A56" i="15" s="1"/>
  <c r="A57" i="15" s="1"/>
  <c r="A58" i="15" s="1"/>
  <c r="A59" i="15" s="1"/>
  <c r="A60" i="15" s="1"/>
  <c r="E36" i="15"/>
  <c r="G36" i="15" s="1"/>
  <c r="G35" i="15"/>
  <c r="E35" i="15"/>
  <c r="E34" i="15"/>
  <c r="G34" i="15" s="1"/>
  <c r="E33" i="15"/>
  <c r="G33" i="15" s="1"/>
  <c r="E32" i="15"/>
  <c r="G32" i="15" s="1"/>
  <c r="A32" i="15"/>
  <c r="A33" i="15" s="1"/>
  <c r="A34" i="15" s="1"/>
  <c r="A35" i="15" s="1"/>
  <c r="A36" i="15" s="1"/>
  <c r="E31" i="15"/>
  <c r="G31" i="15" s="1"/>
  <c r="C27" i="15"/>
  <c r="E26" i="15"/>
  <c r="G26" i="15" s="1"/>
  <c r="E25" i="15"/>
  <c r="G25" i="15" s="1"/>
  <c r="E24" i="15"/>
  <c r="G24" i="15" s="1"/>
  <c r="E23" i="15"/>
  <c r="G23" i="15" s="1"/>
  <c r="E22" i="15"/>
  <c r="G22" i="15" s="1"/>
  <c r="A22" i="15"/>
  <c r="A23" i="15" s="1"/>
  <c r="A24" i="15" s="1"/>
  <c r="A25" i="15" s="1"/>
  <c r="A26" i="15" s="1"/>
  <c r="E21" i="15"/>
  <c r="G21" i="15" s="1"/>
  <c r="A20" i="15"/>
  <c r="A27" i="15" s="1"/>
  <c r="G19" i="15"/>
  <c r="E19" i="15"/>
  <c r="E18" i="15"/>
  <c r="G18" i="15" s="1"/>
  <c r="E17" i="15"/>
  <c r="G17" i="15" s="1"/>
  <c r="E16" i="15"/>
  <c r="G16" i="15" s="1"/>
  <c r="A16" i="15"/>
  <c r="A17" i="15" s="1"/>
  <c r="A18" i="15" s="1"/>
  <c r="A19" i="15" s="1"/>
  <c r="E15" i="15"/>
  <c r="G15" i="15" s="1"/>
  <c r="A15" i="15"/>
  <c r="E14" i="15"/>
  <c r="G14" i="15" s="1"/>
  <c r="E12" i="15"/>
  <c r="G12" i="15" s="1"/>
  <c r="A38" i="14"/>
  <c r="A39" i="14" s="1"/>
  <c r="C35" i="14"/>
  <c r="A35" i="14"/>
  <c r="E34" i="14"/>
  <c r="G34" i="14" s="1"/>
  <c r="A34" i="14"/>
  <c r="E33" i="14"/>
  <c r="C31" i="14"/>
  <c r="E30" i="14"/>
  <c r="G30" i="14" s="1"/>
  <c r="A30" i="14"/>
  <c r="A31" i="14" s="1"/>
  <c r="E29" i="14"/>
  <c r="G29" i="14" s="1"/>
  <c r="G28" i="14"/>
  <c r="E28" i="14"/>
  <c r="E27" i="14"/>
  <c r="G27" i="14" s="1"/>
  <c r="A27" i="14"/>
  <c r="A28" i="14" s="1"/>
  <c r="A29" i="14" s="1"/>
  <c r="E26" i="14"/>
  <c r="G26" i="14" s="1"/>
  <c r="C23" i="14"/>
  <c r="E22" i="14"/>
  <c r="G22" i="14" s="1"/>
  <c r="E21" i="14"/>
  <c r="G21" i="14" s="1"/>
  <c r="E19" i="14"/>
  <c r="G19" i="14" s="1"/>
  <c r="E18" i="14"/>
  <c r="G18" i="14" s="1"/>
  <c r="E17" i="14"/>
  <c r="G17" i="14" s="1"/>
  <c r="E16" i="14"/>
  <c r="G16" i="14" s="1"/>
  <c r="E14" i="14"/>
  <c r="G14" i="14" s="1"/>
  <c r="E13" i="14"/>
  <c r="G13" i="14" s="1"/>
  <c r="E12" i="14"/>
  <c r="E23" i="14" s="1"/>
  <c r="C31" i="13"/>
  <c r="C30" i="13"/>
  <c r="C29" i="13"/>
  <c r="C28" i="13"/>
  <c r="C15" i="13"/>
  <c r="C14" i="13"/>
  <c r="C12" i="13"/>
  <c r="C10" i="13"/>
  <c r="C19" i="12"/>
  <c r="C34" i="12"/>
  <c r="C30" i="12"/>
  <c r="C22" i="12"/>
  <c r="G13" i="12"/>
  <c r="E33" i="12"/>
  <c r="E32" i="12"/>
  <c r="E29" i="12"/>
  <c r="E28" i="12"/>
  <c r="E27" i="12"/>
  <c r="E26" i="12"/>
  <c r="E25" i="12"/>
  <c r="E24" i="12"/>
  <c r="E18" i="12"/>
  <c r="E17" i="12"/>
  <c r="E16" i="12"/>
  <c r="E15" i="12"/>
  <c r="E14" i="12"/>
  <c r="E13" i="12"/>
  <c r="C94" i="11"/>
  <c r="C80" i="11"/>
  <c r="C71" i="11"/>
  <c r="C60" i="11"/>
  <c r="C59" i="11"/>
  <c r="C52" i="11"/>
  <c r="C27" i="11"/>
  <c r="C97" i="11" s="1"/>
  <c r="E96" i="11"/>
  <c r="G96" i="11" s="1"/>
  <c r="C25" i="13" s="1"/>
  <c r="E93" i="11"/>
  <c r="E92" i="11"/>
  <c r="G92" i="11" s="1"/>
  <c r="E91" i="11"/>
  <c r="E90" i="11"/>
  <c r="E89" i="11"/>
  <c r="G89" i="11" s="1"/>
  <c r="E87" i="11"/>
  <c r="G87" i="11" s="1"/>
  <c r="E86" i="11"/>
  <c r="E84" i="11"/>
  <c r="E82" i="11"/>
  <c r="G82" i="11" s="1"/>
  <c r="C22" i="13" s="1"/>
  <c r="E79" i="11"/>
  <c r="E78" i="11"/>
  <c r="E77" i="11"/>
  <c r="G77" i="11" s="1"/>
  <c r="E76" i="11"/>
  <c r="E75" i="11"/>
  <c r="G75" i="11" s="1"/>
  <c r="E74" i="11"/>
  <c r="E73" i="11"/>
  <c r="E70" i="11"/>
  <c r="E69" i="11"/>
  <c r="E68" i="11"/>
  <c r="E67" i="11"/>
  <c r="G67" i="11" s="1"/>
  <c r="E66" i="11"/>
  <c r="E65" i="11"/>
  <c r="G65" i="11" s="1"/>
  <c r="E64" i="11"/>
  <c r="E63" i="11"/>
  <c r="E62" i="11"/>
  <c r="E58" i="11"/>
  <c r="E57" i="11"/>
  <c r="E56" i="11"/>
  <c r="G56" i="11" s="1"/>
  <c r="E55" i="11"/>
  <c r="E54" i="11"/>
  <c r="E59" i="11" s="1"/>
  <c r="E51" i="11"/>
  <c r="E50" i="11"/>
  <c r="G50" i="11" s="1"/>
  <c r="E49" i="11"/>
  <c r="E47" i="11"/>
  <c r="E46" i="11"/>
  <c r="E44" i="11"/>
  <c r="G44" i="11" s="1"/>
  <c r="E43" i="11"/>
  <c r="E42" i="11"/>
  <c r="G42" i="11" s="1"/>
  <c r="E41" i="11"/>
  <c r="E40" i="11"/>
  <c r="G40" i="11" s="1"/>
  <c r="E39" i="11"/>
  <c r="E38" i="11"/>
  <c r="E36" i="11"/>
  <c r="E35" i="11"/>
  <c r="G35" i="11" s="1"/>
  <c r="E34" i="11"/>
  <c r="E33" i="11"/>
  <c r="G33" i="11" s="1"/>
  <c r="E32" i="11"/>
  <c r="E31" i="11"/>
  <c r="E26" i="11"/>
  <c r="E25" i="11"/>
  <c r="E24" i="11"/>
  <c r="E23" i="11"/>
  <c r="G23" i="11" s="1"/>
  <c r="E22" i="11"/>
  <c r="E21" i="11"/>
  <c r="E19" i="11"/>
  <c r="G19" i="11" s="1"/>
  <c r="E18" i="11"/>
  <c r="E17" i="11"/>
  <c r="E16" i="11"/>
  <c r="E15" i="11"/>
  <c r="G15" i="11" s="1"/>
  <c r="E14" i="11"/>
  <c r="E12" i="11"/>
  <c r="E27" i="11" s="1"/>
  <c r="A30" i="13"/>
  <c r="A31" i="13" s="1"/>
  <c r="A32" i="13" s="1"/>
  <c r="A29" i="13"/>
  <c r="A19" i="13"/>
  <c r="A20" i="13" s="1"/>
  <c r="A21" i="13" s="1"/>
  <c r="A22" i="13" s="1"/>
  <c r="A23" i="13" s="1"/>
  <c r="A24" i="13" s="1"/>
  <c r="A25" i="13" s="1"/>
  <c r="A26" i="13" s="1"/>
  <c r="A11" i="13"/>
  <c r="A12" i="13" s="1"/>
  <c r="A13" i="13" s="1"/>
  <c r="A14" i="13" s="1"/>
  <c r="A15" i="13" s="1"/>
  <c r="A16" i="13" s="1"/>
  <c r="G33" i="12"/>
  <c r="G34" i="12" s="1"/>
  <c r="A33" i="12"/>
  <c r="A34" i="12" s="1"/>
  <c r="G32" i="12"/>
  <c r="G29" i="12"/>
  <c r="G28" i="12"/>
  <c r="G27" i="12"/>
  <c r="G26" i="12"/>
  <c r="G25" i="12"/>
  <c r="A25" i="12"/>
  <c r="A26" i="12" s="1"/>
  <c r="A27" i="12" s="1"/>
  <c r="A28" i="12" s="1"/>
  <c r="A29" i="12" s="1"/>
  <c r="A30" i="12" s="1"/>
  <c r="A19" i="12"/>
  <c r="G18" i="12"/>
  <c r="G17" i="12"/>
  <c r="G16" i="12"/>
  <c r="G15" i="12"/>
  <c r="G14" i="12"/>
  <c r="A14" i="12"/>
  <c r="A15" i="12" s="1"/>
  <c r="A16" i="12" s="1"/>
  <c r="A17" i="12" s="1"/>
  <c r="A18" i="12" s="1"/>
  <c r="G93" i="11"/>
  <c r="G91" i="11"/>
  <c r="G90" i="11"/>
  <c r="A90" i="11"/>
  <c r="A91" i="11" s="1"/>
  <c r="G88" i="11"/>
  <c r="A87" i="11"/>
  <c r="A88" i="11" s="1"/>
  <c r="A92" i="11" s="1"/>
  <c r="A93" i="11" s="1"/>
  <c r="A94" i="11" s="1"/>
  <c r="G86" i="11"/>
  <c r="G84" i="11"/>
  <c r="C23" i="13" s="1"/>
  <c r="G83" i="11"/>
  <c r="G79" i="11"/>
  <c r="G78" i="11"/>
  <c r="G76" i="11"/>
  <c r="G74" i="11"/>
  <c r="A74" i="11"/>
  <c r="A75" i="11" s="1"/>
  <c r="A76" i="11" s="1"/>
  <c r="A77" i="11" s="1"/>
  <c r="A78" i="11" s="1"/>
  <c r="A79" i="11" s="1"/>
  <c r="A80" i="11" s="1"/>
  <c r="G70" i="11"/>
  <c r="G69" i="11"/>
  <c r="G68" i="11"/>
  <c r="G66" i="11"/>
  <c r="G64" i="11"/>
  <c r="A63" i="11"/>
  <c r="A64" i="11" s="1"/>
  <c r="A65" i="11" s="1"/>
  <c r="A66" i="11" s="1"/>
  <c r="A67" i="11" s="1"/>
  <c r="A68" i="11" s="1"/>
  <c r="A69" i="11" s="1"/>
  <c r="A70" i="11" s="1"/>
  <c r="A71" i="11" s="1"/>
  <c r="G62" i="11"/>
  <c r="G58" i="11"/>
  <c r="G57" i="11"/>
  <c r="G55" i="11"/>
  <c r="G51" i="11"/>
  <c r="A50" i="11"/>
  <c r="G49" i="11"/>
  <c r="G47" i="11"/>
  <c r="A47" i="11"/>
  <c r="G46" i="11"/>
  <c r="G43" i="11"/>
  <c r="G41" i="11"/>
  <c r="G39" i="11"/>
  <c r="A39" i="11"/>
  <c r="A40" i="11" s="1"/>
  <c r="A41" i="11" s="1"/>
  <c r="A42" i="11" s="1"/>
  <c r="A43" i="11" s="1"/>
  <c r="G38" i="11"/>
  <c r="A37" i="11"/>
  <c r="A44" i="11" s="1"/>
  <c r="A45" i="11" s="1"/>
  <c r="A48" i="11" s="1"/>
  <c r="A51" i="11" s="1"/>
  <c r="A52" i="11" s="1"/>
  <c r="A54" i="11" s="1"/>
  <c r="A55" i="11" s="1"/>
  <c r="A56" i="11" s="1"/>
  <c r="A57" i="11" s="1"/>
  <c r="A58" i="11" s="1"/>
  <c r="A59" i="11" s="1"/>
  <c r="A60" i="11" s="1"/>
  <c r="G36" i="11"/>
  <c r="G34" i="11"/>
  <c r="G32" i="11"/>
  <c r="A32" i="11"/>
  <c r="A33" i="11" s="1"/>
  <c r="A34" i="11" s="1"/>
  <c r="A35" i="11" s="1"/>
  <c r="A36" i="11" s="1"/>
  <c r="G26" i="11"/>
  <c r="G25" i="11"/>
  <c r="G24" i="11"/>
  <c r="G22" i="11"/>
  <c r="A22" i="11"/>
  <c r="A23" i="11" s="1"/>
  <c r="A24" i="11" s="1"/>
  <c r="A25" i="11" s="1"/>
  <c r="A26" i="11" s="1"/>
  <c r="G21" i="11"/>
  <c r="A20" i="11"/>
  <c r="A27" i="11" s="1"/>
  <c r="G18" i="11"/>
  <c r="G17" i="11"/>
  <c r="G16" i="11"/>
  <c r="A15" i="11"/>
  <c r="A16" i="11" s="1"/>
  <c r="A17" i="11" s="1"/>
  <c r="A18" i="11" s="1"/>
  <c r="A19" i="11" s="1"/>
  <c r="G14" i="11"/>
  <c r="G12" i="11"/>
  <c r="E10" i="6"/>
  <c r="E10" i="7"/>
  <c r="E71" i="15" l="1"/>
  <c r="C97" i="15"/>
  <c r="G59" i="15"/>
  <c r="G71" i="15"/>
  <c r="C20" i="17" s="1"/>
  <c r="E94" i="11"/>
  <c r="E71" i="11"/>
  <c r="G39" i="10"/>
  <c r="E35" i="14"/>
  <c r="G33" i="14"/>
  <c r="G35" i="14" s="1"/>
  <c r="C13" i="17" s="1"/>
  <c r="G14" i="16"/>
  <c r="G19" i="16" s="1"/>
  <c r="E22" i="16"/>
  <c r="E35" i="16" s="1"/>
  <c r="G32" i="16"/>
  <c r="G34" i="16" s="1"/>
  <c r="C31" i="17" s="1"/>
  <c r="C32" i="17" s="1"/>
  <c r="G94" i="15"/>
  <c r="C24" i="17" s="1"/>
  <c r="G52" i="15"/>
  <c r="G60" i="15" s="1"/>
  <c r="C19" i="17" s="1"/>
  <c r="G27" i="15"/>
  <c r="C18" i="17" s="1"/>
  <c r="E27" i="15"/>
  <c r="E97" i="15" s="1"/>
  <c r="E59" i="15"/>
  <c r="E94" i="15"/>
  <c r="E52" i="15"/>
  <c r="E60" i="15" s="1"/>
  <c r="G73" i="15"/>
  <c r="G80" i="15" s="1"/>
  <c r="C21" i="17" s="1"/>
  <c r="G31" i="14"/>
  <c r="E31" i="14"/>
  <c r="G12" i="14"/>
  <c r="G23" i="14" s="1"/>
  <c r="C10" i="17" s="1"/>
  <c r="C32" i="13"/>
  <c r="C11" i="13"/>
  <c r="C16" i="13"/>
  <c r="C35" i="12"/>
  <c r="E30" i="12"/>
  <c r="E19" i="12"/>
  <c r="E34" i="12"/>
  <c r="G63" i="11"/>
  <c r="G71" i="11" s="1"/>
  <c r="C20" i="13" s="1"/>
  <c r="G54" i="11"/>
  <c r="G59" i="11" s="1"/>
  <c r="E52" i="11"/>
  <c r="E60" i="11" s="1"/>
  <c r="E80" i="11"/>
  <c r="G27" i="11"/>
  <c r="C18" i="13" s="1"/>
  <c r="G94" i="11"/>
  <c r="C24" i="13" s="1"/>
  <c r="G24" i="12"/>
  <c r="G30" i="12" s="1"/>
  <c r="G19" i="12"/>
  <c r="G31" i="11"/>
  <c r="G52" i="11" s="1"/>
  <c r="G73" i="11"/>
  <c r="G80" i="11" s="1"/>
  <c r="C21" i="13" s="1"/>
  <c r="C33" i="7"/>
  <c r="C29" i="7"/>
  <c r="C26" i="17" l="1"/>
  <c r="C33" i="17" s="1"/>
  <c r="G35" i="16"/>
  <c r="C11" i="17"/>
  <c r="G38" i="14"/>
  <c r="C15" i="17" s="1"/>
  <c r="C12" i="17"/>
  <c r="G97" i="15"/>
  <c r="G37" i="14"/>
  <c r="E21" i="12"/>
  <c r="E97" i="11"/>
  <c r="G60" i="11"/>
  <c r="A38" i="6"/>
  <c r="A39" i="6" s="1"/>
  <c r="A40" i="6" s="1"/>
  <c r="A41" i="6" s="1"/>
  <c r="A37" i="6"/>
  <c r="E34" i="6"/>
  <c r="E32" i="6"/>
  <c r="E30" i="6"/>
  <c r="E36" i="6"/>
  <c r="E38" i="6"/>
  <c r="A30" i="6"/>
  <c r="A31" i="6" s="1"/>
  <c r="A32" i="6" s="1"/>
  <c r="A33" i="6" s="1"/>
  <c r="A34" i="6" s="1"/>
  <c r="A18" i="6"/>
  <c r="A25" i="6" s="1"/>
  <c r="A13" i="6"/>
  <c r="A14" i="6" s="1"/>
  <c r="A15" i="6" s="1"/>
  <c r="A16" i="6" s="1"/>
  <c r="A17" i="6" s="1"/>
  <c r="G97" i="11" l="1"/>
  <c r="C19" i="13"/>
  <c r="C26" i="13" s="1"/>
  <c r="C33" i="13" s="1"/>
  <c r="C35" i="13" s="1"/>
  <c r="G39" i="14"/>
  <c r="C14" i="17"/>
  <c r="C16" i="17" s="1"/>
  <c r="C35" i="17" s="1"/>
  <c r="G21" i="12"/>
  <c r="G22" i="12" s="1"/>
  <c r="G35" i="12" s="1"/>
  <c r="E22" i="12"/>
  <c r="E35" i="12" s="1"/>
  <c r="E21" i="6"/>
  <c r="E17" i="6"/>
  <c r="E15" i="6"/>
  <c r="E13" i="6"/>
  <c r="E11" i="8" l="1"/>
  <c r="E60" i="6"/>
  <c r="E52" i="6"/>
  <c r="E31" i="7"/>
  <c r="E24" i="7"/>
  <c r="E12" i="7"/>
  <c r="A30" i="9"/>
  <c r="A31" i="9" s="1"/>
  <c r="A29" i="9"/>
  <c r="A28" i="9"/>
  <c r="A19" i="9"/>
  <c r="A20" i="9" s="1"/>
  <c r="A21" i="9" s="1"/>
  <c r="A22" i="9" s="1"/>
  <c r="A23" i="9" s="1"/>
  <c r="A24" i="9" s="1"/>
  <c r="A25" i="9" s="1"/>
  <c r="A18" i="9"/>
  <c r="A11" i="9"/>
  <c r="A12" i="9" s="1"/>
  <c r="A13" i="9" s="1"/>
  <c r="A14" i="9" s="1"/>
  <c r="A15" i="9" s="1"/>
  <c r="A10" i="9"/>
  <c r="A32" i="8"/>
  <c r="A31" i="8"/>
  <c r="A24" i="8"/>
  <c r="A25" i="8" s="1"/>
  <c r="A26" i="8" s="1"/>
  <c r="A27" i="8" s="1"/>
  <c r="A28" i="8" s="1"/>
  <c r="A23" i="8"/>
  <c r="A17" i="8"/>
  <c r="A13" i="8"/>
  <c r="A14" i="8" s="1"/>
  <c r="A15" i="8" s="1"/>
  <c r="A16" i="8" s="1"/>
  <c r="A12" i="8"/>
  <c r="A88" i="6"/>
  <c r="A85" i="6"/>
  <c r="A86" i="6" s="1"/>
  <c r="A72" i="6"/>
  <c r="A73" i="6" s="1"/>
  <c r="A74" i="6" s="1"/>
  <c r="A75" i="6" s="1"/>
  <c r="A76" i="6" s="1"/>
  <c r="A77" i="6" s="1"/>
  <c r="A78" i="6" s="1"/>
  <c r="A61" i="6"/>
  <c r="A62" i="6" s="1"/>
  <c r="A63" i="6" s="1"/>
  <c r="A64" i="6" s="1"/>
  <c r="A65" i="6" s="1"/>
  <c r="A66" i="6" s="1"/>
  <c r="A67" i="6" s="1"/>
  <c r="A68" i="6" s="1"/>
  <c r="A69" i="6" s="1"/>
  <c r="A48" i="6"/>
  <c r="A45" i="6"/>
  <c r="A35" i="6"/>
  <c r="A42" i="6" s="1"/>
  <c r="A43" i="6" s="1"/>
  <c r="A46" i="6" s="1"/>
  <c r="A49" i="6" s="1"/>
  <c r="A50" i="6" s="1"/>
  <c r="A52" i="6" s="1"/>
  <c r="A53" i="6" s="1"/>
  <c r="A54" i="6" s="1"/>
  <c r="A55" i="6" s="1"/>
  <c r="A56" i="6" s="1"/>
  <c r="A57" i="6" s="1"/>
  <c r="A58" i="6" s="1"/>
  <c r="A36" i="7"/>
  <c r="A37" i="7" s="1"/>
  <c r="A32" i="7"/>
  <c r="A28" i="7"/>
  <c r="A89" i="6" l="1"/>
  <c r="A90" i="6"/>
  <c r="A91" i="6" s="1"/>
  <c r="A92" i="6" s="1"/>
  <c r="A18" i="7"/>
  <c r="E20" i="7"/>
  <c r="E19" i="7"/>
  <c r="E17" i="7"/>
  <c r="E16" i="7"/>
  <c r="E15" i="7"/>
  <c r="E14" i="7"/>
  <c r="E23" i="6"/>
  <c r="E19" i="6"/>
  <c r="E85" i="6"/>
  <c r="E84" i="6"/>
  <c r="C92" i="6"/>
  <c r="E91" i="6"/>
  <c r="E90" i="6"/>
  <c r="E89" i="6"/>
  <c r="E88" i="6"/>
  <c r="E87" i="6"/>
  <c r="E86" i="6"/>
  <c r="E94" i="6"/>
  <c r="C24" i="9" s="1"/>
  <c r="E30" i="8"/>
  <c r="E24" i="8"/>
  <c r="E26" i="8"/>
  <c r="E27" i="8"/>
  <c r="E16" i="8"/>
  <c r="E15" i="8"/>
  <c r="E14" i="8"/>
  <c r="E13" i="8"/>
  <c r="E12" i="8"/>
  <c r="E19" i="8"/>
  <c r="E20" i="8" s="1"/>
  <c r="C28" i="9" s="1"/>
  <c r="C20" i="8"/>
  <c r="C17" i="8"/>
  <c r="A33" i="7"/>
  <c r="E32" i="7"/>
  <c r="E33" i="7" s="1"/>
  <c r="C12" i="9" s="1"/>
  <c r="E28" i="7"/>
  <c r="E27" i="7"/>
  <c r="E26" i="7"/>
  <c r="E25" i="7"/>
  <c r="A25" i="7"/>
  <c r="A26" i="7" s="1"/>
  <c r="A27" i="7" s="1"/>
  <c r="A29" i="7" s="1"/>
  <c r="A20" i="7"/>
  <c r="E82" i="6"/>
  <c r="C22" i="9" s="1"/>
  <c r="E81" i="6"/>
  <c r="E80" i="6"/>
  <c r="C21" i="9" s="1"/>
  <c r="C78" i="6"/>
  <c r="E77" i="6"/>
  <c r="E76" i="6"/>
  <c r="E75" i="6"/>
  <c r="E74" i="6"/>
  <c r="E73" i="6"/>
  <c r="E72" i="6"/>
  <c r="E71" i="6"/>
  <c r="E68" i="6"/>
  <c r="E67" i="6"/>
  <c r="E66" i="6"/>
  <c r="E65" i="6"/>
  <c r="E64" i="6"/>
  <c r="C69" i="6"/>
  <c r="E63" i="6"/>
  <c r="E62" i="6"/>
  <c r="E61" i="6"/>
  <c r="C57" i="6"/>
  <c r="E56" i="6"/>
  <c r="E55" i="6"/>
  <c r="E54" i="6"/>
  <c r="E53" i="6"/>
  <c r="E40" i="6"/>
  <c r="A20" i="6"/>
  <c r="A21" i="6" s="1"/>
  <c r="A22" i="6" s="1"/>
  <c r="A23" i="6" s="1"/>
  <c r="A24" i="6" s="1"/>
  <c r="E29" i="7" l="1"/>
  <c r="C11" i="9" s="1"/>
  <c r="C10" i="9" s="1"/>
  <c r="E69" i="6"/>
  <c r="C19" i="9" s="1"/>
  <c r="E57" i="6"/>
  <c r="E78" i="6"/>
  <c r="C20" i="9" s="1"/>
  <c r="E92" i="6"/>
  <c r="C23" i="9" s="1"/>
  <c r="E17" i="8"/>
  <c r="C27" i="9" l="1"/>
  <c r="E42" i="6" l="1"/>
  <c r="E49" i="6"/>
  <c r="E23" i="8" l="1"/>
  <c r="E24" i="6"/>
  <c r="E16" i="6"/>
  <c r="E22" i="6"/>
  <c r="E20" i="6"/>
  <c r="E37" i="6" l="1"/>
  <c r="E44" i="6"/>
  <c r="E41" i="6"/>
  <c r="E45" i="6"/>
  <c r="E33" i="6"/>
  <c r="E12" i="6"/>
  <c r="E31" i="6"/>
  <c r="E14" i="6"/>
  <c r="E22" i="8"/>
  <c r="C25" i="6" l="1"/>
  <c r="E48" i="6"/>
  <c r="E39" i="6"/>
  <c r="E47" i="6"/>
  <c r="E25" i="6"/>
  <c r="C17" i="9" l="1"/>
  <c r="E29" i="6"/>
  <c r="E50" i="6" s="1"/>
  <c r="E58" i="6" s="1"/>
  <c r="C18" i="9" s="1"/>
  <c r="C50" i="6"/>
  <c r="C58" i="6" s="1"/>
  <c r="C95" i="6" s="1"/>
  <c r="E95" i="6" l="1"/>
  <c r="C25" i="9"/>
  <c r="E25" i="8" l="1"/>
  <c r="E28" i="8" s="1"/>
  <c r="C28" i="8" l="1"/>
  <c r="C29" i="9"/>
  <c r="C21" i="7" l="1"/>
  <c r="E11" i="7"/>
  <c r="E21" i="7" s="1"/>
  <c r="C9" i="9" l="1"/>
  <c r="E35" i="7"/>
  <c r="C13" i="9" s="1"/>
  <c r="E36" i="7"/>
  <c r="C14" i="9" s="1"/>
  <c r="E37" i="7" l="1"/>
  <c r="C15" i="9"/>
  <c r="C32" i="8" l="1"/>
  <c r="C33" i="8" s="1"/>
  <c r="E31" i="8"/>
  <c r="E32" i="8" s="1"/>
  <c r="C30" i="9" l="1"/>
  <c r="C31" i="9" s="1"/>
  <c r="E33" i="8"/>
  <c r="C32" i="9" l="1"/>
  <c r="C34" i="9" s="1"/>
</calcChain>
</file>

<file path=xl/sharedStrings.xml><?xml version="1.0" encoding="utf-8"?>
<sst xmlns="http://schemas.openxmlformats.org/spreadsheetml/2006/main" count="644" uniqueCount="188">
  <si>
    <t>1. Stock of high quality liquid assets (HQLA)</t>
  </si>
  <si>
    <t>1.1. Level 1 assets</t>
  </si>
  <si>
    <t>Reference</t>
  </si>
  <si>
    <t>Weight</t>
  </si>
  <si>
    <t>Total stock of Level 1 assets</t>
  </si>
  <si>
    <t>1.2. Level 2A assets</t>
  </si>
  <si>
    <t>Total stock of Level 2A assets</t>
  </si>
  <si>
    <t>1.3. Level 2B assets</t>
  </si>
  <si>
    <t xml:space="preserve">Non-financial common equity shares </t>
  </si>
  <si>
    <t xml:space="preserve"> </t>
  </si>
  <si>
    <t>Term deposits with a remaining maturity of  &gt; 30 days</t>
  </si>
  <si>
    <t>Central banks</t>
  </si>
  <si>
    <t>Other cash inflows</t>
  </si>
  <si>
    <t>TT$'000</t>
  </si>
  <si>
    <t>Item</t>
  </si>
  <si>
    <t>Other elegible securities with a 0% risk weight:</t>
  </si>
  <si>
    <t>Issued or guaranteed by central banks</t>
  </si>
  <si>
    <t>Issued or guaranteed by PSEs</t>
  </si>
  <si>
    <t>Issued or guaranteed by BIS, IMF, ECB, European Community, or MDBs</t>
  </si>
  <si>
    <t>Other non-0% risk-weighted elegible sovereign or central bank securities:</t>
  </si>
  <si>
    <t>Issued in domestic currencies in the country in which the liquidity risk is being taken or in the licensee’s home country</t>
  </si>
  <si>
    <t>Issued in foreign currencies, up to the amount of the licensee’s stressed net cash outflows in that specific foreign currency stemming from the licensee’s operations in the jurisdiction where the liquidity risk is taken</t>
  </si>
  <si>
    <t>Market Value (TT$'000)</t>
  </si>
  <si>
    <t>Weighted Amount (TT$'000)</t>
  </si>
  <si>
    <t>Issued or guaranteed by sovereigns</t>
  </si>
  <si>
    <t>Level 2A qualifying securities issued or guaranteed by:</t>
  </si>
  <si>
    <t>Sovereigns</t>
  </si>
  <si>
    <t>PSEs</t>
  </si>
  <si>
    <t>MDBs</t>
  </si>
  <si>
    <t xml:space="preserve">Level 2A qualifying non-financial corporate bonds </t>
  </si>
  <si>
    <t xml:space="preserve">Corporate debt securities </t>
  </si>
  <si>
    <t>Total stock of Level 2B assets</t>
  </si>
  <si>
    <t>Adjustment to stock of HQLA for 40% cap on Level 2 assets</t>
  </si>
  <si>
    <t>Adjustment to stock of HQLA for 15% cap on Level 2B assets</t>
  </si>
  <si>
    <t>2. Cash outflows</t>
  </si>
  <si>
    <t>2.1. Retail deposit run-off</t>
  </si>
  <si>
    <t>Stable Retail deposits</t>
  </si>
  <si>
    <t>Outflow rate</t>
  </si>
  <si>
    <t>Less Stable Retail deposits</t>
  </si>
  <si>
    <t>Demand deposits in foreign currency</t>
  </si>
  <si>
    <t>Total retail deposits outflows</t>
  </si>
  <si>
    <t>Amount (TT$'000)</t>
  </si>
  <si>
    <t>Cash Outflows</t>
  </si>
  <si>
    <t>Retail Term Deposits with residual maturity or withdrawal notice period &gt; 30 days</t>
  </si>
  <si>
    <t xml:space="preserve">Unsecured wholesale funding </t>
  </si>
  <si>
    <t xml:space="preserve"> Stable Small Business Customers</t>
  </si>
  <si>
    <t>Less Stable Small Business Customers</t>
  </si>
  <si>
    <t xml:space="preserve">Operational deposits generated by clearing, custody and cash management activities </t>
  </si>
  <si>
    <t>Covered by deposit insurance</t>
  </si>
  <si>
    <t>Not covered by deposit insurance</t>
  </si>
  <si>
    <t xml:space="preserve">Funding provided by non-financial corporates and sovereigns, central banks, multilateral development banks, and PSEs </t>
  </si>
  <si>
    <t>Fully covered by deposit insurance</t>
  </si>
  <si>
    <t>Partially covered or not covered by deposit insurance</t>
  </si>
  <si>
    <t xml:space="preserve">Other legal entity customers </t>
  </si>
  <si>
    <t xml:space="preserve">Secured Wholesale Funding  </t>
  </si>
  <si>
    <t>I.</t>
  </si>
  <si>
    <t>II.</t>
  </si>
  <si>
    <t>Backed by Level 1 assets or with central banks</t>
  </si>
  <si>
    <t xml:space="preserve">Total Unsecured wholesale funding </t>
  </si>
  <si>
    <t>Backed by Level 2A assets</t>
  </si>
  <si>
    <t>Secured funding transactions with domestic sovereign, PSEs or multilateral development banks, not backed by Level 1 or 2A assets</t>
  </si>
  <si>
    <t>Backed by Level 2B assets</t>
  </si>
  <si>
    <t>All other Secured Funding Transactions</t>
  </si>
  <si>
    <t xml:space="preserve">Total Outflows Wholesale Funding </t>
  </si>
  <si>
    <t xml:space="preserve">Total Secured Wholesale Funding </t>
  </si>
  <si>
    <t>2.2.Wholesale Funding</t>
  </si>
  <si>
    <t>2.3. Additional requirements</t>
  </si>
  <si>
    <t xml:space="preserve">	Derivative Cash Outflows </t>
  </si>
  <si>
    <t xml:space="preserve">Liquidity needs related to downgrade triggers embedded in financing transactions, derivatives and other contracts </t>
  </si>
  <si>
    <t>Liquidity needs related to the potential for valuation changes on posted collateral securing derivative and other transactions, Level 1 assets</t>
  </si>
  <si>
    <t>Liquidity needs related to the potential for valuation changes on posted collateral securing derivative and other transactions, other assets</t>
  </si>
  <si>
    <t>Liquidity needs related to contractually required collateral on transactions for which the counterparty has not yet demanded the collateral be posted</t>
  </si>
  <si>
    <t>Liquidity needs related to contracts that allow collateral substitution to non-HQLA assets</t>
  </si>
  <si>
    <t>Loss of funding on asset-backed securities , covered bonds and other structured financing instruments</t>
  </si>
  <si>
    <t>Loss of funding on asset-backed commercial paper, conduits, securities investment vehicles and other such financing facilities</t>
  </si>
  <si>
    <t>2.4. Drawdowns on committed credit and liquidity facilities</t>
  </si>
  <si>
    <t>Total additional requirements</t>
  </si>
  <si>
    <t>Committed credit and liquidity facilities to retail and small business customers</t>
  </si>
  <si>
    <t>Committed liquidity facilities to non-financial corporates, sovereigns and central banks, PSEs, and MDBs</t>
  </si>
  <si>
    <t>Committed credit facilities to non-financial corporates, sovereigns and central banks, PSEs and MDBs</t>
  </si>
  <si>
    <t>Committed credit and liquidity facilities extended to banks subject to prudential supervision</t>
  </si>
  <si>
    <t>Committed credit facilities to other financial institutions including securities firms, insurance companies, fiduciaries and beneficiaries</t>
  </si>
  <si>
    <t>Committed liquidity facilities to other financial institutions including securities firms, insurance companies, fiduciaries, and beneficiaries</t>
  </si>
  <si>
    <t>Committed credit and liquidity facilities to other legal entities (including SPVs), conduits and special purpose vehicles and other entities not included in the prior categories</t>
  </si>
  <si>
    <t xml:space="preserve">2.5. Contractual obligations to extend funds within a 30-day period </t>
  </si>
  <si>
    <t>Total committed credit and liquidy facilities</t>
  </si>
  <si>
    <t>Obligations to financial institutions not captured elsewhere</t>
  </si>
  <si>
    <t>Contingent funding obligations stemming from trade finance instruments.</t>
  </si>
  <si>
    <t>2.6. Trade Finance Instruments-Contingent Funding Obligations</t>
  </si>
  <si>
    <t xml:space="preserve">2.7. Other contingent funding obligations </t>
  </si>
  <si>
    <t>Unconditionally revocable "uncommitted" credit and liquidity facilities</t>
  </si>
  <si>
    <t>Guarantees and letters of credit unrelated to trade finance obligations</t>
  </si>
  <si>
    <t xml:space="preserve">Non-contractual obligations such as: </t>
  </si>
  <si>
    <t xml:space="preserve">a. potential requests for debt repurchases </t>
  </si>
  <si>
    <t>b.structured products where customers anticipate ready marketability</t>
  </si>
  <si>
    <t xml:space="preserve">c.	managed funds that are marketed with the objective of maintaining a stable value </t>
  </si>
  <si>
    <t>Outflows from potential repurchases of outstanding debt obligations of issues with an affiliated dealer or market maker</t>
  </si>
  <si>
    <t xml:space="preserve">Non-contractual obligations where customer short positions are covered by other customers’ collateral </t>
  </si>
  <si>
    <t>Total other contingent funding obligations</t>
  </si>
  <si>
    <t xml:space="preserve">Any other contractual cash outflows </t>
  </si>
  <si>
    <t>Inflow rate</t>
  </si>
  <si>
    <t>Cash Inflows</t>
  </si>
  <si>
    <t>3. Cash Inflows</t>
  </si>
  <si>
    <t>Maturing secured lending transactions backed by the following collateral:</t>
  </si>
  <si>
    <t>Level 1 assets</t>
  </si>
  <si>
    <t>Level 2A assets</t>
  </si>
  <si>
    <t>Level 2B assets</t>
  </si>
  <si>
    <t>Margin lending backed by all other collateral</t>
  </si>
  <si>
    <t>Collateral is used to cover short positions</t>
  </si>
  <si>
    <t>All other collateral</t>
  </si>
  <si>
    <t>Total secured lending inflows</t>
  </si>
  <si>
    <t xml:space="preserve">3.1. Secured Lending </t>
  </si>
  <si>
    <t xml:space="preserve">3.2. Committed facilities </t>
  </si>
  <si>
    <t xml:space="preserve">Credit facilities, liquidity facilities and contingent funding facilities that an institution holds at other institutions </t>
  </si>
  <si>
    <t>Total commiteed facilities</t>
  </si>
  <si>
    <t>3.3. Inflows by counterparty</t>
  </si>
  <si>
    <t xml:space="preserve">Retail and small business customer inflows </t>
  </si>
  <si>
    <t>Wholesale inflows: financial institution and central bank counterparties</t>
  </si>
  <si>
    <t>Wholesale inflows: non-financial counterparties (including non-financial corporates, sovereigns, MDBs, and PSEs)</t>
  </si>
  <si>
    <t xml:space="preserve">Operational deposits held at other financial institutions for clearing, custody, and cash management purposes </t>
  </si>
  <si>
    <t>Balances held at other financial institutions in excess of operational deposits (“excess balances”)</t>
  </si>
  <si>
    <t xml:space="preserve">Total inflows by counterparty </t>
  </si>
  <si>
    <t xml:space="preserve">3.4. Other cash inflows </t>
  </si>
  <si>
    <t>Total other cash inflows</t>
  </si>
  <si>
    <t>Derivatives net cash inflows</t>
  </si>
  <si>
    <t xml:space="preserve">Other contractual cash inflows  </t>
  </si>
  <si>
    <t>3.5. Total Cash Inflows</t>
  </si>
  <si>
    <t>4. The LCR calculation</t>
  </si>
  <si>
    <t>Level 1 Assets</t>
  </si>
  <si>
    <t>Level 2 Assets</t>
  </si>
  <si>
    <t>Level 2A Assets</t>
  </si>
  <si>
    <t>Level 2B Assets</t>
  </si>
  <si>
    <t>Total adjusted stock of HQLA</t>
  </si>
  <si>
    <t>Committed credit and liquidy facilities</t>
  </si>
  <si>
    <t xml:space="preserve">Retail deposits </t>
  </si>
  <si>
    <t xml:space="preserve">Wholesale Funding </t>
  </si>
  <si>
    <t>Additional requirements</t>
  </si>
  <si>
    <t>Contractual obligations to financial institutios</t>
  </si>
  <si>
    <t>OSFI</t>
  </si>
  <si>
    <t>0.02 (retail and small business customers)/ 0.05 (other customers)</t>
  </si>
  <si>
    <t>BOJamaica</t>
  </si>
  <si>
    <t>Secured lending inflows</t>
  </si>
  <si>
    <t>Commiteed facilities</t>
  </si>
  <si>
    <t xml:space="preserve">Inflows by counterparty </t>
  </si>
  <si>
    <t>Total Cash Outflows</t>
  </si>
  <si>
    <t>Total Cash Inflows</t>
  </si>
  <si>
    <t>1.4. Stock of HQLA</t>
  </si>
  <si>
    <t>Stock of HQLA after caps</t>
  </si>
  <si>
    <t>Insert data in the white cells only</t>
  </si>
  <si>
    <t>2.8. Other contractual cash flows</t>
  </si>
  <si>
    <t>2.9. Total Cash Outflows</t>
  </si>
  <si>
    <t>4.1. HQLAs</t>
  </si>
  <si>
    <t>4.2. Cash Outflows</t>
  </si>
  <si>
    <t>4.3. Cash Inflows</t>
  </si>
  <si>
    <t>4.4. Net Cash Outflows</t>
  </si>
  <si>
    <t xml:space="preserve">Securities issued or guaranteed by the government of Trinidad and Tobago </t>
  </si>
  <si>
    <t xml:space="preserve">Securities issued or guaranteed by the Central Bank of Trinidad and Tobago </t>
  </si>
  <si>
    <t>Liquidity needs related to excess non-segregated collateral held by the licensee that could contractually be called at any time by the counterparty</t>
  </si>
  <si>
    <t>Trade Finance Instruments</t>
  </si>
  <si>
    <t>Qualifying demand deposits in TT dollars</t>
  </si>
  <si>
    <t>Qualifying saving deposits in TT dollars</t>
  </si>
  <si>
    <t>Qualifying time deposits in TT dollars</t>
  </si>
  <si>
    <t>Demand deposits in TT dollar</t>
  </si>
  <si>
    <t>Saving deposits in TT dollar</t>
  </si>
  <si>
    <t>Saving deposits in foreign currency</t>
  </si>
  <si>
    <t>Qualifying demand deposits in foreign currency</t>
  </si>
  <si>
    <t>Qualifying saving deposits in foreign currency</t>
  </si>
  <si>
    <t>Qualifying time deposits in foreign currency</t>
  </si>
  <si>
    <t>Time deposits in TT dollar</t>
  </si>
  <si>
    <t>Time deposits in foreign currency</t>
  </si>
  <si>
    <t xml:space="preserve">Inflows from securities not included in the stock of HQLA </t>
  </si>
  <si>
    <t>4.5. Liquidity Coverage Ratio (%)</t>
  </si>
  <si>
    <t>Coins and banknotes (including qualifying cash items in the process of collection)</t>
  </si>
  <si>
    <t>Liquidity Coverage Ratio (LCR)</t>
  </si>
  <si>
    <t xml:space="preserve">Liquidity Coverage Ratio (LCR) </t>
  </si>
  <si>
    <t>All items reported in thousand of TT dollars. Separate wroksheets are required for each significant currency</t>
  </si>
  <si>
    <t>All items reported in thousand of TT dollars. A separate worksheet is required  for each significant currency</t>
  </si>
  <si>
    <t>Exchange rate</t>
  </si>
  <si>
    <t>Market Value ($'000) in foreign currency</t>
  </si>
  <si>
    <t>Market Value - In TT$'000 equivalent</t>
  </si>
  <si>
    <t>Exchange Rate</t>
  </si>
  <si>
    <t>Amount ($'000) in foreign currency</t>
  </si>
  <si>
    <t>Amount in TT$'000 equivalent</t>
  </si>
  <si>
    <t xml:space="preserve"> Separate worksheets are required for each significant currency</t>
  </si>
  <si>
    <t>A separate worksheet is required  for each significant currency</t>
  </si>
  <si>
    <t xml:space="preserve"> A separate worksheet is required  for each significant currency</t>
  </si>
  <si>
    <t>Significant currency 2 (SC2)</t>
  </si>
  <si>
    <t>Significant currency 1 (SC1)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</si>
</sst>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0.00000"/>
    <numFmt numFmtId="166" formatCode=";;;"/>
  </numFmts>
  <fonts count="24" x14ac:knownFonts="1">
    <font>
      <sz val="11"/>
      <color theme="1"/>
      <name val="Calibri"/>
      <family val="2"/>
      <scheme val="minor"/>
    </font>
    <font>
      <sz val="11"/>
      <color theme="1"/>
      <name val="Calibri"/>
      <family val="2"/>
      <scheme val="minor"/>
    </font>
    <font>
      <b/>
      <sz val="20"/>
      <name val="Arial"/>
      <family val="2"/>
    </font>
    <font>
      <b/>
      <sz val="12"/>
      <name val="Arial"/>
      <family val="2"/>
    </font>
    <font>
      <sz val="10"/>
      <color theme="1"/>
      <name val="Calibri"/>
      <family val="2"/>
    </font>
    <font>
      <sz val="10"/>
      <name val="Arial"/>
      <family val="2"/>
    </font>
    <font>
      <b/>
      <sz val="10"/>
      <name val="Arial"/>
      <family val="2"/>
    </font>
    <font>
      <b/>
      <sz val="12"/>
      <color theme="1"/>
      <name val="Calibri"/>
      <family val="2"/>
      <scheme val="minor"/>
    </font>
    <font>
      <b/>
      <sz val="16"/>
      <color theme="1"/>
      <name val="Calibri"/>
      <family val="2"/>
      <scheme val="minor"/>
    </font>
    <font>
      <b/>
      <sz val="18"/>
      <color theme="1"/>
      <name val="Calibri"/>
      <family val="2"/>
      <scheme val="minor"/>
    </font>
    <font>
      <b/>
      <sz val="11"/>
      <name val="Calibri"/>
      <family val="2"/>
      <scheme val="minor"/>
    </font>
    <font>
      <sz val="11"/>
      <name val="Calibri"/>
      <family val="2"/>
      <scheme val="minor"/>
    </font>
    <font>
      <sz val="11"/>
      <color indexed="8"/>
      <name val="Calibri"/>
      <family val="2"/>
      <scheme val="minor"/>
    </font>
    <font>
      <b/>
      <sz val="11"/>
      <color indexed="8"/>
      <name val="Calibri"/>
      <family val="2"/>
      <scheme val="minor"/>
    </font>
    <font>
      <i/>
      <sz val="11"/>
      <color indexed="8"/>
      <name val="Calibri"/>
      <family val="2"/>
      <scheme val="minor"/>
    </font>
    <font>
      <b/>
      <sz val="11"/>
      <color theme="1"/>
      <name val="Calibri"/>
      <family val="2"/>
      <scheme val="minor"/>
    </font>
    <font>
      <i/>
      <sz val="11"/>
      <color theme="1"/>
      <name val="Calibri"/>
      <family val="2"/>
      <scheme val="minor"/>
    </font>
    <font>
      <b/>
      <i/>
      <sz val="12"/>
      <color theme="1"/>
      <name val="Calibri"/>
      <family val="2"/>
      <scheme val="minor"/>
    </font>
    <font>
      <sz val="8"/>
      <name val="Calibri"/>
      <family val="2"/>
      <scheme val="minor"/>
    </font>
    <font>
      <b/>
      <sz val="12"/>
      <name val="Calibri"/>
      <family val="2"/>
      <scheme val="minor"/>
    </font>
    <font>
      <b/>
      <sz val="11"/>
      <color rgb="FFFF0000"/>
      <name val="Calibri"/>
      <family val="2"/>
      <scheme val="minor"/>
    </font>
    <font>
      <b/>
      <sz val="11"/>
      <color rgb="FF00B050"/>
      <name val="Calibri"/>
      <family val="2"/>
      <scheme val="minor"/>
    </font>
    <font>
      <b/>
      <sz val="14"/>
      <color theme="1"/>
      <name val="Calibri"/>
      <family val="2"/>
      <scheme val="minor"/>
    </font>
    <font>
      <sz val="14"/>
      <color theme="1"/>
      <name val="Calibri"/>
      <family val="2"/>
      <scheme val="minor"/>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13">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2">
    <xf numFmtId="0" fontId="0" fillId="0" borderId="0"/>
    <xf numFmtId="0" fontId="2" fillId="2" borderId="1" applyNumberFormat="0" applyFill="0" applyBorder="0" applyAlignment="0" applyProtection="0">
      <alignment horizontal="left"/>
    </xf>
    <xf numFmtId="0" fontId="3" fillId="0" borderId="0" applyNumberFormat="0" applyFill="0" applyBorder="0" applyAlignment="0" applyProtection="0"/>
    <xf numFmtId="0" fontId="4" fillId="0" borderId="0"/>
    <xf numFmtId="3" fontId="5" fillId="2" borderId="5" applyFont="0">
      <alignment horizontal="right" vertical="center"/>
    </xf>
    <xf numFmtId="0" fontId="6" fillId="2" borderId="3" applyFont="0" applyBorder="0">
      <alignment horizontal="center" wrapText="1"/>
    </xf>
    <xf numFmtId="0" fontId="5" fillId="3" borderId="5" applyNumberFormat="0" applyFont="0" applyBorder="0">
      <alignment horizontal="center" vertical="center"/>
    </xf>
    <xf numFmtId="164" fontId="1" fillId="0" borderId="0" applyFont="0" applyFill="0" applyBorder="0" applyAlignment="0" applyProtection="0"/>
    <xf numFmtId="165" fontId="5" fillId="2" borderId="5" applyFont="0">
      <alignment horizontal="right" vertical="center"/>
    </xf>
    <xf numFmtId="166" fontId="5" fillId="0" borderId="5">
      <alignment horizontal="right" vertical="center"/>
      <protection locked="0"/>
    </xf>
    <xf numFmtId="0" fontId="5" fillId="4" borderId="3" applyNumberFormat="0" applyFont="0" applyBorder="0" applyProtection="0">
      <alignment horizontal="left" vertical="center"/>
    </xf>
    <xf numFmtId="9" fontId="1" fillId="0" borderId="0" applyFont="0" applyFill="0" applyBorder="0" applyAlignment="0" applyProtection="0"/>
  </cellStyleXfs>
  <cellXfs count="171">
    <xf numFmtId="0" fontId="0" fillId="0" borderId="0" xfId="0"/>
    <xf numFmtId="0" fontId="7" fillId="0" borderId="0" xfId="0" applyFont="1"/>
    <xf numFmtId="0" fontId="8" fillId="0" borderId="0" xfId="0" applyFont="1"/>
    <xf numFmtId="0" fontId="9" fillId="0" borderId="0" xfId="0" applyFont="1"/>
    <xf numFmtId="0" fontId="0" fillId="0" borderId="0" xfId="0" applyFont="1"/>
    <xf numFmtId="0" fontId="0" fillId="0" borderId="0" xfId="0" applyFont="1" applyFill="1"/>
    <xf numFmtId="0" fontId="0" fillId="0" borderId="0" xfId="0" applyFont="1" applyFill="1" applyAlignment="1"/>
    <xf numFmtId="0" fontId="10" fillId="0" borderId="0" xfId="2" applyFont="1" applyFill="1" applyBorder="1" applyAlignment="1" applyProtection="1">
      <alignment horizontal="left"/>
    </xf>
    <xf numFmtId="0" fontId="10" fillId="0" borderId="0" xfId="3" applyFont="1" applyFill="1" applyAlignment="1">
      <alignment vertical="center"/>
    </xf>
    <xf numFmtId="3" fontId="11" fillId="0" borderId="0" xfId="4" applyFont="1" applyFill="1" applyBorder="1">
      <alignment horizontal="right" vertical="center"/>
    </xf>
    <xf numFmtId="0" fontId="12" fillId="0" borderId="0" xfId="3" applyFont="1" applyFill="1" applyAlignment="1">
      <alignment horizontal="left"/>
    </xf>
    <xf numFmtId="0" fontId="12" fillId="0" borderId="0" xfId="3" applyFont="1" applyFill="1" applyAlignment="1">
      <alignment vertical="center"/>
    </xf>
    <xf numFmtId="3" fontId="12" fillId="0" borderId="0" xfId="3" applyNumberFormat="1" applyFont="1" applyFill="1" applyAlignment="1">
      <alignment horizontal="right"/>
    </xf>
    <xf numFmtId="0" fontId="0" fillId="0" borderId="0" xfId="0" applyFont="1" applyFill="1" applyBorder="1"/>
    <xf numFmtId="0" fontId="15" fillId="5" borderId="0" xfId="0" applyFont="1" applyFill="1"/>
    <xf numFmtId="0" fontId="7" fillId="5" borderId="0" xfId="0" applyFont="1" applyFill="1"/>
    <xf numFmtId="0" fontId="17" fillId="6" borderId="0" xfId="0" applyFont="1" applyFill="1" applyAlignment="1">
      <alignment horizontal="left" indent="1"/>
    </xf>
    <xf numFmtId="0" fontId="0" fillId="6" borderId="0" xfId="0" applyFill="1"/>
    <xf numFmtId="0" fontId="15" fillId="6" borderId="0" xfId="0" applyFont="1" applyFill="1" applyAlignment="1">
      <alignment horizontal="center"/>
    </xf>
    <xf numFmtId="0" fontId="17" fillId="6" borderId="0" xfId="0" applyFont="1" applyFill="1" applyAlignment="1">
      <alignment horizontal="left" wrapText="1" indent="1"/>
    </xf>
    <xf numFmtId="0" fontId="17" fillId="6" borderId="0" xfId="0" applyFont="1" applyFill="1" applyBorder="1" applyAlignment="1">
      <alignment horizontal="left" wrapText="1" indent="1"/>
    </xf>
    <xf numFmtId="0" fontId="7" fillId="5" borderId="6" xfId="0" applyFont="1" applyFill="1" applyBorder="1" applyAlignment="1">
      <alignment horizontal="left" wrapText="1"/>
    </xf>
    <xf numFmtId="0" fontId="0" fillId="6" borderId="0" xfId="0" applyFill="1" applyAlignment="1">
      <alignment horizontal="left" indent="2"/>
    </xf>
    <xf numFmtId="0" fontId="15" fillId="7" borderId="0" xfId="0" applyFont="1" applyFill="1" applyAlignment="1">
      <alignment vertical="center"/>
    </xf>
    <xf numFmtId="0" fontId="7" fillId="7" borderId="0" xfId="0" applyFont="1" applyFill="1"/>
    <xf numFmtId="0" fontId="0" fillId="6" borderId="0" xfId="0" applyFill="1" applyAlignment="1">
      <alignment wrapText="1"/>
    </xf>
    <xf numFmtId="0" fontId="0" fillId="9" borderId="0" xfId="0" applyFill="1"/>
    <xf numFmtId="0" fontId="16" fillId="6" borderId="0" xfId="0" applyFont="1" applyFill="1" applyAlignment="1">
      <alignment horizontal="left" indent="2"/>
    </xf>
    <xf numFmtId="0" fontId="0" fillId="6" borderId="0" xfId="0" applyFont="1" applyFill="1" applyBorder="1" applyAlignment="1">
      <alignment vertical="center" wrapText="1"/>
    </xf>
    <xf numFmtId="0" fontId="7" fillId="8" borderId="2" xfId="0" applyFont="1" applyFill="1" applyBorder="1" applyAlignment="1">
      <alignment horizontal="left" wrapText="1"/>
    </xf>
    <xf numFmtId="0" fontId="15" fillId="8" borderId="2" xfId="0" applyFont="1" applyFill="1" applyBorder="1"/>
    <xf numFmtId="0" fontId="7" fillId="9" borderId="0" xfId="0" applyFont="1" applyFill="1"/>
    <xf numFmtId="0" fontId="0" fillId="6" borderId="0" xfId="0" applyFill="1" applyAlignment="1">
      <alignment horizontal="left" wrapText="1"/>
    </xf>
    <xf numFmtId="0" fontId="7" fillId="9" borderId="2" xfId="0" applyFont="1" applyFill="1" applyBorder="1"/>
    <xf numFmtId="0" fontId="12" fillId="6" borderId="12" xfId="3" applyFont="1" applyFill="1" applyBorder="1" applyAlignment="1">
      <alignment vertical="center"/>
    </xf>
    <xf numFmtId="0" fontId="14" fillId="6" borderId="12" xfId="3" applyFont="1" applyFill="1" applyBorder="1" applyAlignment="1">
      <alignment horizontal="left" vertical="center" indent="2"/>
    </xf>
    <xf numFmtId="0" fontId="12" fillId="6" borderId="12" xfId="3" applyFont="1" applyFill="1" applyBorder="1" applyAlignment="1">
      <alignment horizontal="left" vertical="center"/>
    </xf>
    <xf numFmtId="0" fontId="14" fillId="6" borderId="12" xfId="3" applyFont="1" applyFill="1" applyBorder="1" applyAlignment="1">
      <alignment horizontal="left" vertical="center" wrapText="1" indent="2"/>
    </xf>
    <xf numFmtId="0" fontId="10" fillId="8" borderId="12" xfId="3" applyFont="1" applyFill="1" applyBorder="1" applyAlignment="1">
      <alignment horizontal="center" vertical="center"/>
    </xf>
    <xf numFmtId="0" fontId="10" fillId="8" borderId="12" xfId="5" applyFont="1" applyFill="1" applyBorder="1" applyAlignment="1">
      <alignment horizontal="center" vertical="center" wrapText="1"/>
    </xf>
    <xf numFmtId="0" fontId="19" fillId="8" borderId="0" xfId="2" applyFont="1" applyFill="1" applyBorder="1" applyAlignment="1" applyProtection="1">
      <alignment horizontal="left"/>
    </xf>
    <xf numFmtId="0" fontId="13" fillId="8" borderId="10" xfId="3" applyFont="1" applyFill="1" applyBorder="1" applyAlignment="1">
      <alignment vertical="center"/>
    </xf>
    <xf numFmtId="0" fontId="10" fillId="8" borderId="10" xfId="6" applyFont="1" applyFill="1" applyBorder="1">
      <alignment horizontal="center" vertical="center"/>
    </xf>
    <xf numFmtId="0" fontId="12" fillId="6" borderId="8" xfId="3" applyFont="1" applyFill="1" applyBorder="1" applyAlignment="1">
      <alignment vertical="center"/>
    </xf>
    <xf numFmtId="0" fontId="19" fillId="8" borderId="4" xfId="2" applyFont="1" applyFill="1" applyBorder="1" applyAlignment="1" applyProtection="1">
      <alignment horizontal="left"/>
    </xf>
    <xf numFmtId="2" fontId="13" fillId="6" borderId="7" xfId="8" applyNumberFormat="1" applyFont="1" applyFill="1" applyBorder="1" applyAlignment="1">
      <alignment horizontal="center" vertical="center"/>
    </xf>
    <xf numFmtId="2" fontId="13" fillId="6" borderId="0" xfId="8" applyNumberFormat="1" applyFont="1" applyFill="1" applyBorder="1" applyAlignment="1">
      <alignment horizontal="center" vertical="center"/>
    </xf>
    <xf numFmtId="2" fontId="13" fillId="6" borderId="12" xfId="8" applyNumberFormat="1" applyFont="1" applyFill="1" applyBorder="1" applyAlignment="1">
      <alignment horizontal="center" vertical="center"/>
    </xf>
    <xf numFmtId="0" fontId="10" fillId="6" borderId="12" xfId="6" applyFont="1" applyFill="1" applyBorder="1">
      <alignment horizontal="center" vertical="center"/>
    </xf>
    <xf numFmtId="2" fontId="13" fillId="6" borderId="8" xfId="6" applyNumberFormat="1" applyFont="1" applyFill="1" applyBorder="1" applyAlignment="1">
      <alignment horizontal="center" wrapText="1"/>
    </xf>
    <xf numFmtId="0" fontId="15" fillId="9" borderId="2" xfId="0" applyFont="1" applyFill="1" applyBorder="1"/>
    <xf numFmtId="0" fontId="16" fillId="6" borderId="6" xfId="0" applyFont="1" applyFill="1" applyBorder="1" applyAlignment="1">
      <alignment horizontal="left" indent="2"/>
    </xf>
    <xf numFmtId="2" fontId="15" fillId="6" borderId="0" xfId="0" applyNumberFormat="1" applyFont="1" applyFill="1" applyBorder="1" applyAlignment="1">
      <alignment horizontal="center" vertical="center" wrapText="1"/>
    </xf>
    <xf numFmtId="2" fontId="15" fillId="6" borderId="0" xfId="0" applyNumberFormat="1" applyFont="1" applyFill="1" applyAlignment="1">
      <alignment horizontal="center"/>
    </xf>
    <xf numFmtId="0" fontId="7" fillId="8" borderId="2" xfId="0" applyFont="1" applyFill="1" applyBorder="1" applyAlignment="1">
      <alignment horizontal="center" vertical="center" wrapText="1"/>
    </xf>
    <xf numFmtId="0" fontId="7" fillId="8" borderId="3" xfId="0" applyFont="1" applyFill="1" applyBorder="1" applyAlignment="1">
      <alignment horizontal="center" vertical="center"/>
    </xf>
    <xf numFmtId="0" fontId="7" fillId="8" borderId="2" xfId="0" applyFont="1" applyFill="1" applyBorder="1" applyAlignment="1">
      <alignment horizontal="center" vertical="center"/>
    </xf>
    <xf numFmtId="0" fontId="19" fillId="8" borderId="5" xfId="5" applyFont="1" applyFill="1" applyBorder="1" applyAlignment="1">
      <alignment horizontal="center" vertical="center" wrapText="1"/>
    </xf>
    <xf numFmtId="0" fontId="19" fillId="8" borderId="5" xfId="3" applyFont="1" applyFill="1" applyBorder="1" applyAlignment="1">
      <alignment horizontal="center" vertical="center"/>
    </xf>
    <xf numFmtId="2" fontId="15" fillId="6" borderId="0" xfId="0" applyNumberFormat="1" applyFont="1" applyFill="1" applyBorder="1" applyAlignment="1">
      <alignment horizontal="center"/>
    </xf>
    <xf numFmtId="0" fontId="17" fillId="6" borderId="0" xfId="0" applyFont="1" applyFill="1"/>
    <xf numFmtId="2" fontId="20" fillId="6" borderId="0" xfId="0" applyNumberFormat="1" applyFont="1" applyFill="1" applyAlignment="1">
      <alignment horizontal="center"/>
    </xf>
    <xf numFmtId="0" fontId="16" fillId="6" borderId="0" xfId="0" applyFont="1" applyFill="1" applyAlignment="1">
      <alignment horizontal="left" wrapText="1" indent="3"/>
    </xf>
    <xf numFmtId="0" fontId="21" fillId="0" borderId="0" xfId="0" applyFont="1"/>
    <xf numFmtId="0" fontId="21" fillId="0" borderId="0" xfId="0" applyFont="1" applyAlignment="1">
      <alignment horizontal="center"/>
    </xf>
    <xf numFmtId="2" fontId="21" fillId="0" borderId="0" xfId="0" applyNumberFormat="1" applyFont="1"/>
    <xf numFmtId="2" fontId="0" fillId="0" borderId="0" xfId="0" applyNumberFormat="1"/>
    <xf numFmtId="0" fontId="20" fillId="0" borderId="0" xfId="0" applyFont="1" applyAlignment="1">
      <alignment horizontal="center"/>
    </xf>
    <xf numFmtId="0" fontId="15" fillId="8" borderId="0" xfId="0" applyFont="1" applyFill="1" applyBorder="1"/>
    <xf numFmtId="0" fontId="7" fillId="8" borderId="0" xfId="0" applyFont="1" applyFill="1" applyBorder="1" applyAlignment="1">
      <alignment horizontal="left" wrapText="1"/>
    </xf>
    <xf numFmtId="0" fontId="0" fillId="9" borderId="2" xfId="0" applyFill="1" applyBorder="1"/>
    <xf numFmtId="3" fontId="0" fillId="6" borderId="0" xfId="0" applyNumberFormat="1" applyFont="1" applyFill="1" applyBorder="1" applyAlignment="1">
      <alignment horizontal="right" vertical="center" wrapText="1"/>
    </xf>
    <xf numFmtId="3" fontId="0" fillId="6" borderId="0" xfId="0" applyNumberFormat="1" applyFill="1"/>
    <xf numFmtId="3" fontId="15" fillId="8" borderId="2" xfId="0" applyNumberFormat="1" applyFont="1" applyFill="1" applyBorder="1"/>
    <xf numFmtId="3" fontId="0" fillId="9" borderId="0" xfId="0" applyNumberFormat="1" applyFill="1"/>
    <xf numFmtId="3" fontId="0" fillId="9" borderId="2" xfId="0" applyNumberFormat="1" applyFill="1" applyBorder="1"/>
    <xf numFmtId="3" fontId="15" fillId="8" borderId="0" xfId="0" applyNumberFormat="1" applyFont="1" applyFill="1" applyBorder="1"/>
    <xf numFmtId="3" fontId="12" fillId="6" borderId="12" xfId="7" applyNumberFormat="1" applyFont="1" applyFill="1" applyBorder="1" applyAlignment="1" applyProtection="1">
      <alignment horizontal="right" vertical="center"/>
      <protection locked="0"/>
    </xf>
    <xf numFmtId="3" fontId="11" fillId="6" borderId="12" xfId="6" applyNumberFormat="1" applyFont="1" applyFill="1" applyBorder="1" applyAlignment="1">
      <alignment vertical="center"/>
    </xf>
    <xf numFmtId="3" fontId="11" fillId="0" borderId="12" xfId="7" applyNumberFormat="1" applyFont="1" applyFill="1" applyBorder="1" applyAlignment="1" applyProtection="1">
      <alignment vertical="center"/>
      <protection locked="0"/>
    </xf>
    <xf numFmtId="3" fontId="11" fillId="0" borderId="12" xfId="6" applyNumberFormat="1" applyFont="1" applyFill="1" applyBorder="1" applyAlignment="1">
      <alignment vertical="center"/>
    </xf>
    <xf numFmtId="3" fontId="13" fillId="6" borderId="12" xfId="6" applyNumberFormat="1" applyFont="1" applyFill="1" applyBorder="1" applyAlignment="1">
      <alignment wrapText="1"/>
    </xf>
    <xf numFmtId="3" fontId="12" fillId="0" borderId="12" xfId="7" applyNumberFormat="1" applyFont="1" applyFill="1" applyBorder="1" applyAlignment="1" applyProtection="1">
      <alignment vertical="center"/>
      <protection locked="0"/>
    </xf>
    <xf numFmtId="3" fontId="10" fillId="8" borderId="10" xfId="6" applyNumberFormat="1" applyFont="1" applyFill="1" applyBorder="1" applyAlignment="1">
      <alignment vertical="center"/>
    </xf>
    <xf numFmtId="3" fontId="10" fillId="8" borderId="12" xfId="5" applyNumberFormat="1" applyFont="1" applyFill="1" applyBorder="1" applyAlignment="1">
      <alignment vertical="center" wrapText="1"/>
    </xf>
    <xf numFmtId="3" fontId="13" fillId="6" borderId="8" xfId="6" applyNumberFormat="1" applyFont="1" applyFill="1" applyBorder="1" applyAlignment="1">
      <alignment wrapText="1"/>
    </xf>
    <xf numFmtId="3" fontId="12" fillId="0" borderId="8" xfId="7" applyNumberFormat="1" applyFont="1" applyFill="1" applyBorder="1" applyAlignment="1" applyProtection="1">
      <alignment vertical="center"/>
      <protection locked="0"/>
    </xf>
    <xf numFmtId="3" fontId="13" fillId="8" borderId="10" xfId="7" applyNumberFormat="1" applyFont="1" applyFill="1" applyBorder="1" applyAlignment="1" applyProtection="1">
      <alignment horizontal="right" vertical="center"/>
      <protection locked="0"/>
    </xf>
    <xf numFmtId="3" fontId="12" fillId="6" borderId="8" xfId="7" applyNumberFormat="1" applyFont="1" applyFill="1" applyBorder="1" applyAlignment="1" applyProtection="1">
      <alignment horizontal="right" vertical="center"/>
      <protection locked="0"/>
    </xf>
    <xf numFmtId="3" fontId="11" fillId="6" borderId="12" xfId="6" applyNumberFormat="1" applyFont="1" applyFill="1" applyBorder="1" applyAlignment="1">
      <alignment horizontal="right" vertical="center"/>
    </xf>
    <xf numFmtId="3" fontId="10" fillId="8" borderId="12" xfId="5" applyNumberFormat="1" applyFont="1" applyFill="1" applyBorder="1" applyAlignment="1">
      <alignment horizontal="right" vertical="center" wrapText="1"/>
    </xf>
    <xf numFmtId="3" fontId="13" fillId="6" borderId="8" xfId="6" applyNumberFormat="1" applyFont="1" applyFill="1" applyBorder="1" applyAlignment="1">
      <alignment horizontal="right" wrapText="1"/>
    </xf>
    <xf numFmtId="3" fontId="15" fillId="8" borderId="2" xfId="0" applyNumberFormat="1" applyFont="1" applyFill="1" applyBorder="1" applyAlignment="1">
      <alignment horizontal="right"/>
    </xf>
    <xf numFmtId="3" fontId="0" fillId="0" borderId="0" xfId="0" applyNumberFormat="1" applyFont="1" applyBorder="1" applyAlignment="1">
      <alignment horizontal="right" vertical="center" wrapText="1"/>
    </xf>
    <xf numFmtId="3" fontId="0" fillId="0" borderId="0" xfId="0" applyNumberFormat="1"/>
    <xf numFmtId="3" fontId="15" fillId="6" borderId="0" xfId="0" applyNumberFormat="1" applyFont="1" applyFill="1"/>
    <xf numFmtId="3" fontId="15" fillId="0" borderId="0" xfId="0" applyNumberFormat="1" applyFont="1"/>
    <xf numFmtId="3" fontId="0" fillId="5" borderId="0" xfId="0" applyNumberFormat="1" applyFill="1"/>
    <xf numFmtId="3" fontId="15" fillId="5" borderId="6" xfId="0" applyNumberFormat="1" applyFont="1" applyFill="1" applyBorder="1"/>
    <xf numFmtId="3" fontId="0" fillId="7" borderId="0" xfId="0" applyNumberFormat="1" applyFill="1"/>
    <xf numFmtId="3" fontId="15" fillId="9" borderId="2" xfId="0" applyNumberFormat="1" applyFont="1" applyFill="1" applyBorder="1"/>
    <xf numFmtId="3" fontId="0" fillId="6" borderId="0" xfId="0" applyNumberFormat="1" applyFill="1" applyAlignment="1">
      <alignment horizontal="right"/>
    </xf>
    <xf numFmtId="3" fontId="0" fillId="0" borderId="0" xfId="0" applyNumberFormat="1" applyAlignment="1">
      <alignment horizontal="right"/>
    </xf>
    <xf numFmtId="3" fontId="15" fillId="6" borderId="0" xfId="0" applyNumberFormat="1" applyFont="1" applyFill="1" applyAlignment="1">
      <alignment horizontal="right"/>
    </xf>
    <xf numFmtId="3" fontId="15" fillId="0" borderId="0" xfId="0" applyNumberFormat="1" applyFont="1" applyAlignment="1">
      <alignment horizontal="right"/>
    </xf>
    <xf numFmtId="3" fontId="0" fillId="9" borderId="0" xfId="0" applyNumberFormat="1" applyFill="1" applyAlignment="1">
      <alignment horizontal="right"/>
    </xf>
    <xf numFmtId="3" fontId="0" fillId="5" borderId="0" xfId="0" applyNumberFormat="1" applyFill="1" applyAlignment="1">
      <alignment horizontal="right"/>
    </xf>
    <xf numFmtId="3" fontId="0" fillId="0" borderId="0" xfId="0" applyNumberFormat="1" applyFill="1" applyAlignment="1">
      <alignment horizontal="right"/>
    </xf>
    <xf numFmtId="3" fontId="0" fillId="0" borderId="0" xfId="0" applyNumberFormat="1" applyBorder="1" applyAlignment="1">
      <alignment horizontal="right"/>
    </xf>
    <xf numFmtId="3" fontId="15" fillId="5" borderId="6" xfId="0" applyNumberFormat="1" applyFont="1" applyFill="1" applyBorder="1" applyAlignment="1">
      <alignment horizontal="right"/>
    </xf>
    <xf numFmtId="3" fontId="0" fillId="7" borderId="0" xfId="0" applyNumberFormat="1" applyFill="1" applyAlignment="1">
      <alignment horizontal="right"/>
    </xf>
    <xf numFmtId="3" fontId="15" fillId="9" borderId="2" xfId="0" applyNumberFormat="1" applyFont="1" applyFill="1" applyBorder="1" applyAlignment="1">
      <alignment horizontal="right"/>
    </xf>
    <xf numFmtId="3" fontId="15" fillId="6" borderId="6" xfId="0" applyNumberFormat="1" applyFont="1" applyFill="1" applyBorder="1"/>
    <xf numFmtId="3" fontId="0" fillId="6" borderId="0" xfId="0" applyNumberFormat="1" applyFill="1" applyBorder="1"/>
    <xf numFmtId="3" fontId="0" fillId="6" borderId="0" xfId="0" applyNumberFormat="1" applyFont="1" applyFill="1"/>
    <xf numFmtId="0" fontId="10" fillId="8" borderId="1" xfId="5" applyFont="1" applyFill="1" applyBorder="1" applyAlignment="1">
      <alignment horizontal="center" vertical="center" wrapText="1"/>
    </xf>
    <xf numFmtId="3" fontId="15" fillId="8" borderId="3" xfId="0" applyNumberFormat="1" applyFont="1" applyFill="1" applyBorder="1" applyAlignment="1">
      <alignment horizontal="right"/>
    </xf>
    <xf numFmtId="3" fontId="10" fillId="8" borderId="5" xfId="5" applyNumberFormat="1" applyFont="1" applyFill="1" applyBorder="1" applyAlignment="1">
      <alignment horizontal="right" vertical="center" wrapText="1"/>
    </xf>
    <xf numFmtId="0" fontId="12" fillId="6" borderId="1" xfId="3" applyFont="1" applyFill="1" applyBorder="1" applyAlignment="1">
      <alignment horizontal="center"/>
    </xf>
    <xf numFmtId="0" fontId="13" fillId="8" borderId="11" xfId="3" applyFont="1" applyFill="1" applyBorder="1" applyAlignment="1">
      <alignment horizontal="center"/>
    </xf>
    <xf numFmtId="0" fontId="12" fillId="6" borderId="9" xfId="3" applyFont="1" applyFill="1" applyBorder="1" applyAlignment="1">
      <alignment horizontal="center"/>
    </xf>
    <xf numFmtId="0" fontId="12" fillId="6" borderId="8" xfId="3" applyFont="1" applyFill="1" applyBorder="1" applyAlignment="1">
      <alignment horizontal="center"/>
    </xf>
    <xf numFmtId="0" fontId="0" fillId="6" borderId="12" xfId="0" applyFont="1" applyFill="1" applyBorder="1" applyAlignment="1">
      <alignment horizontal="center"/>
    </xf>
    <xf numFmtId="0" fontId="15" fillId="8" borderId="2" xfId="0" applyFont="1" applyFill="1" applyBorder="1" applyAlignment="1">
      <alignment horizontal="center"/>
    </xf>
    <xf numFmtId="0" fontId="0" fillId="6" borderId="0" xfId="0" applyFont="1" applyFill="1" applyAlignment="1">
      <alignment horizontal="center" vertical="center"/>
    </xf>
    <xf numFmtId="0" fontId="0" fillId="6" borderId="0" xfId="0" applyFill="1" applyAlignment="1">
      <alignment horizontal="center"/>
    </xf>
    <xf numFmtId="0" fontId="0" fillId="6" borderId="0" xfId="0" applyFont="1" applyFill="1" applyAlignment="1">
      <alignment horizontal="center"/>
    </xf>
    <xf numFmtId="0" fontId="0" fillId="6" borderId="0" xfId="0" applyFill="1" applyAlignment="1">
      <alignment horizontal="left" indent="4"/>
    </xf>
    <xf numFmtId="0" fontId="0" fillId="6" borderId="0" xfId="0" applyFont="1" applyFill="1" applyAlignment="1">
      <alignment horizontal="left" indent="4"/>
    </xf>
    <xf numFmtId="2" fontId="15" fillId="6" borderId="0" xfId="0" applyNumberFormat="1" applyFont="1" applyFill="1"/>
    <xf numFmtId="2" fontId="15" fillId="6" borderId="6" xfId="0" applyNumberFormat="1" applyFont="1" applyFill="1" applyBorder="1" applyAlignment="1">
      <alignment horizontal="center"/>
    </xf>
    <xf numFmtId="2" fontId="15" fillId="5" borderId="0" xfId="0" applyNumberFormat="1" applyFont="1" applyFill="1" applyAlignment="1">
      <alignment horizontal="center"/>
    </xf>
    <xf numFmtId="2" fontId="15" fillId="5" borderId="6" xfId="0" applyNumberFormat="1" applyFont="1" applyFill="1" applyBorder="1" applyAlignment="1">
      <alignment horizontal="center"/>
    </xf>
    <xf numFmtId="2" fontId="15" fillId="7" borderId="0" xfId="0" applyNumberFormat="1" applyFont="1" applyFill="1" applyAlignment="1">
      <alignment horizontal="center"/>
    </xf>
    <xf numFmtId="2" fontId="15" fillId="8" borderId="2" xfId="0" applyNumberFormat="1" applyFont="1" applyFill="1" applyBorder="1"/>
    <xf numFmtId="2" fontId="0" fillId="9" borderId="0" xfId="0" applyNumberFormat="1" applyFill="1"/>
    <xf numFmtId="2" fontId="15" fillId="9" borderId="2" xfId="0" applyNumberFormat="1" applyFont="1" applyFill="1" applyBorder="1"/>
    <xf numFmtId="0" fontId="15" fillId="5" borderId="6" xfId="0" applyFont="1" applyFill="1" applyBorder="1" applyAlignment="1">
      <alignment horizontal="center" vertical="center"/>
    </xf>
    <xf numFmtId="0" fontId="0" fillId="6" borderId="0" xfId="0" applyFont="1" applyFill="1" applyBorder="1" applyAlignment="1">
      <alignment horizontal="center" vertical="center"/>
    </xf>
    <xf numFmtId="0" fontId="22" fillId="9" borderId="3" xfId="0" applyFont="1" applyFill="1" applyBorder="1"/>
    <xf numFmtId="0" fontId="23" fillId="9" borderId="2" xfId="0" applyFont="1" applyFill="1" applyBorder="1"/>
    <xf numFmtId="0" fontId="12" fillId="6" borderId="12" xfId="3" applyFont="1" applyFill="1" applyBorder="1" applyAlignment="1">
      <alignment vertical="center" wrapText="1"/>
    </xf>
    <xf numFmtId="2" fontId="15" fillId="8" borderId="2" xfId="0" applyNumberFormat="1" applyFont="1" applyFill="1" applyBorder="1" applyAlignment="1">
      <alignment horizontal="center"/>
    </xf>
    <xf numFmtId="2" fontId="0" fillId="9" borderId="0" xfId="0" applyNumberFormat="1" applyFill="1" applyAlignment="1">
      <alignment horizontal="center"/>
    </xf>
    <xf numFmtId="0" fontId="12" fillId="6" borderId="1" xfId="3" applyFont="1" applyFill="1" applyBorder="1" applyAlignment="1">
      <alignment horizontal="left" indent="5"/>
    </xf>
    <xf numFmtId="0" fontId="16" fillId="6" borderId="0" xfId="0" applyFont="1" applyFill="1" applyBorder="1" applyAlignment="1">
      <alignment horizontal="left" indent="2"/>
    </xf>
    <xf numFmtId="0" fontId="12" fillId="8" borderId="11" xfId="3" applyFont="1" applyFill="1" applyBorder="1" applyAlignment="1">
      <alignment horizontal="center"/>
    </xf>
    <xf numFmtId="0" fontId="12" fillId="6" borderId="1" xfId="3" applyFont="1" applyFill="1" applyBorder="1" applyAlignment="1">
      <alignment horizontal="center" vertical="center"/>
    </xf>
    <xf numFmtId="3" fontId="0" fillId="0" borderId="0" xfId="0" applyNumberFormat="1" applyFont="1" applyAlignment="1">
      <alignment horizontal="right"/>
    </xf>
    <xf numFmtId="3" fontId="0" fillId="0" borderId="6" xfId="0" applyNumberFormat="1" applyFont="1" applyBorder="1" applyAlignment="1">
      <alignment horizontal="right"/>
    </xf>
    <xf numFmtId="9" fontId="22" fillId="9" borderId="4" xfId="11" applyFont="1" applyFill="1" applyBorder="1"/>
    <xf numFmtId="9" fontId="0" fillId="0" borderId="0" xfId="11" applyFont="1"/>
    <xf numFmtId="0" fontId="0" fillId="6" borderId="0" xfId="0" applyFill="1" applyAlignment="1">
      <alignment horizontal="center" vertical="center"/>
    </xf>
    <xf numFmtId="3" fontId="0" fillId="0" borderId="0" xfId="0" applyNumberFormat="1" applyFont="1"/>
    <xf numFmtId="0" fontId="22" fillId="0" borderId="0" xfId="0" applyFont="1"/>
    <xf numFmtId="3" fontId="11" fillId="6" borderId="12" xfId="7" applyNumberFormat="1" applyFont="1" applyFill="1" applyBorder="1" applyAlignment="1" applyProtection="1">
      <alignment vertical="center"/>
      <protection locked="0"/>
    </xf>
    <xf numFmtId="3" fontId="12" fillId="6" borderId="12" xfId="7" applyNumberFormat="1" applyFont="1" applyFill="1" applyBorder="1" applyAlignment="1" applyProtection="1">
      <alignment vertical="center"/>
      <protection locked="0"/>
    </xf>
    <xf numFmtId="3" fontId="12" fillId="6" borderId="8" xfId="7" applyNumberFormat="1" applyFont="1" applyFill="1" applyBorder="1" applyAlignment="1" applyProtection="1">
      <alignment vertical="center"/>
      <protection locked="0"/>
    </xf>
    <xf numFmtId="0" fontId="10" fillId="0" borderId="12" xfId="5" applyFont="1" applyFill="1" applyBorder="1" applyAlignment="1">
      <alignment horizontal="center" vertical="center" wrapText="1"/>
    </xf>
    <xf numFmtId="0" fontId="0" fillId="8" borderId="0" xfId="0" applyFont="1" applyFill="1"/>
    <xf numFmtId="0" fontId="7" fillId="8" borderId="0" xfId="0" applyFont="1" applyFill="1" applyBorder="1" applyAlignment="1">
      <alignment horizontal="center" vertical="center"/>
    </xf>
    <xf numFmtId="0" fontId="7" fillId="8"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3" fontId="0" fillId="6" borderId="0" xfId="0" applyNumberFormat="1" applyFont="1" applyFill="1" applyAlignment="1">
      <alignment horizontal="right"/>
    </xf>
    <xf numFmtId="3" fontId="0" fillId="6" borderId="6" xfId="0" applyNumberFormat="1" applyFont="1" applyFill="1" applyBorder="1" applyAlignment="1">
      <alignment horizontal="right"/>
    </xf>
    <xf numFmtId="3" fontId="0" fillId="6" borderId="0" xfId="0" applyNumberFormat="1" applyFill="1" applyBorder="1" applyAlignment="1">
      <alignment horizontal="right"/>
    </xf>
    <xf numFmtId="0" fontId="19" fillId="8" borderId="0" xfId="5" applyFont="1" applyFill="1" applyBorder="1" applyAlignment="1">
      <alignment horizontal="center" vertical="center" wrapText="1"/>
    </xf>
    <xf numFmtId="0" fontId="7" fillId="0" borderId="0" xfId="0" applyFont="1" applyFill="1" applyBorder="1" applyAlignment="1">
      <alignment horizontal="center" vertical="center"/>
    </xf>
    <xf numFmtId="2" fontId="10" fillId="6" borderId="0" xfId="0" applyNumberFormat="1" applyFont="1" applyFill="1" applyAlignment="1">
      <alignment horizontal="center"/>
    </xf>
    <xf numFmtId="0" fontId="12" fillId="6" borderId="7" xfId="3" applyFont="1" applyFill="1" applyBorder="1" applyAlignment="1">
      <alignment horizontal="left" vertical="center"/>
    </xf>
    <xf numFmtId="0" fontId="12" fillId="6" borderId="0" xfId="3" applyFont="1" applyFill="1" applyBorder="1" applyAlignment="1">
      <alignment horizontal="left" vertical="center"/>
    </xf>
  </cellXfs>
  <cellStyles count="12">
    <cellStyle name="Comma 2" xfId="7"/>
    <cellStyle name="greyed" xfId="6"/>
    <cellStyle name="Heading 1 2" xfId="1"/>
    <cellStyle name="Heading 2 2" xfId="2"/>
    <cellStyle name="HeadingTable" xfId="5"/>
    <cellStyle name="highlightText" xfId="10"/>
    <cellStyle name="inputExposure" xfId="9"/>
    <cellStyle name="Normal" xfId="0" builtinId="0"/>
    <cellStyle name="Normal 2" xfId="3"/>
    <cellStyle name="Percent" xfId="11" builtinId="5"/>
    <cellStyle name="showExposure" xfId="4"/>
    <cellStyle name="showParameterE" xfId="8"/>
  </cellStyles>
  <dxfs count="3">
    <dxf>
      <fill>
        <patternFill>
          <bgColor theme="9"/>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topLeftCell="A28" zoomScaleNormal="100" workbookViewId="0">
      <selection activeCell="I20" sqref="I20"/>
    </sheetView>
  </sheetViews>
  <sheetFormatPr defaultColWidth="9.1796875" defaultRowHeight="14.5" x14ac:dyDescent="0.35"/>
  <cols>
    <col min="1" max="1" width="13.453125" style="4" customWidth="1"/>
    <col min="2" max="2" width="85.81640625" style="6" customWidth="1"/>
    <col min="3" max="3" width="14.81640625" style="5" customWidth="1"/>
    <col min="4" max="4" width="13" style="5" customWidth="1"/>
    <col min="5" max="5" width="11" style="5" customWidth="1"/>
    <col min="6" max="6" width="9.1796875" style="5"/>
    <col min="7" max="16384" width="9.1796875" style="4"/>
  </cols>
  <sheetData>
    <row r="1" spans="1:5" ht="23.5" x14ac:dyDescent="0.55000000000000004">
      <c r="A1" s="3" t="s">
        <v>174</v>
      </c>
    </row>
    <row r="2" spans="1:5" x14ac:dyDescent="0.35">
      <c r="A2" s="4" t="s">
        <v>175</v>
      </c>
    </row>
    <row r="3" spans="1:5" x14ac:dyDescent="0.35">
      <c r="A3" s="4" t="s">
        <v>148</v>
      </c>
    </row>
    <row r="4" spans="1:5" ht="15.5" x14ac:dyDescent="0.35">
      <c r="A4" s="1" t="s">
        <v>13</v>
      </c>
    </row>
    <row r="6" spans="1:5" ht="21" x14ac:dyDescent="0.5">
      <c r="A6" s="2" t="s">
        <v>0</v>
      </c>
    </row>
    <row r="7" spans="1:5" s="5" customFormat="1" x14ac:dyDescent="0.35">
      <c r="A7" s="4"/>
      <c r="B7" s="7"/>
      <c r="C7" s="8"/>
      <c r="D7" s="9"/>
      <c r="E7" s="9"/>
    </row>
    <row r="8" spans="1:5" s="5" customFormat="1" ht="46.5" x14ac:dyDescent="0.35">
      <c r="A8" s="57" t="s">
        <v>2</v>
      </c>
      <c r="B8" s="58" t="s">
        <v>14</v>
      </c>
      <c r="C8" s="57" t="s">
        <v>22</v>
      </c>
      <c r="D8" s="57" t="s">
        <v>3</v>
      </c>
      <c r="E8" s="57" t="s">
        <v>23</v>
      </c>
    </row>
    <row r="9" spans="1:5" s="5" customFormat="1" ht="15.5" x14ac:dyDescent="0.35">
      <c r="A9" s="40" t="s">
        <v>1</v>
      </c>
      <c r="B9" s="38"/>
      <c r="C9" s="39"/>
      <c r="D9" s="39"/>
      <c r="E9" s="39"/>
    </row>
    <row r="10" spans="1:5" s="5" customFormat="1" x14ac:dyDescent="0.35">
      <c r="A10" s="147">
        <v>111</v>
      </c>
      <c r="B10" s="141" t="s">
        <v>172</v>
      </c>
      <c r="C10" s="79"/>
      <c r="D10" s="47">
        <v>1</v>
      </c>
      <c r="E10" s="77">
        <f>C10*D10</f>
        <v>0</v>
      </c>
    </row>
    <row r="11" spans="1:5" s="5" customFormat="1" x14ac:dyDescent="0.35">
      <c r="A11" s="118">
        <v>112</v>
      </c>
      <c r="B11" s="34" t="s">
        <v>155</v>
      </c>
      <c r="C11" s="80"/>
      <c r="D11" s="47">
        <v>1</v>
      </c>
      <c r="E11" s="89">
        <f t="shared" ref="E11:E20" si="0">C11*D11</f>
        <v>0</v>
      </c>
    </row>
    <row r="12" spans="1:5" s="5" customFormat="1" x14ac:dyDescent="0.35">
      <c r="A12" s="118">
        <v>113</v>
      </c>
      <c r="B12" s="34" t="s">
        <v>156</v>
      </c>
      <c r="C12" s="80"/>
      <c r="D12" s="47">
        <v>1</v>
      </c>
      <c r="E12" s="89">
        <f>C12*D12</f>
        <v>0</v>
      </c>
    </row>
    <row r="13" spans="1:5" s="5" customFormat="1" x14ac:dyDescent="0.35">
      <c r="A13" s="118">
        <v>114</v>
      </c>
      <c r="B13" s="34" t="s">
        <v>15</v>
      </c>
      <c r="C13" s="81"/>
      <c r="D13" s="47"/>
      <c r="E13" s="89"/>
    </row>
    <row r="14" spans="1:5" s="5" customFormat="1" x14ac:dyDescent="0.35">
      <c r="A14" s="144">
        <v>1141</v>
      </c>
      <c r="B14" s="35" t="s">
        <v>24</v>
      </c>
      <c r="C14" s="82"/>
      <c r="D14" s="47">
        <v>1</v>
      </c>
      <c r="E14" s="77">
        <f t="shared" si="0"/>
        <v>0</v>
      </c>
    </row>
    <row r="15" spans="1:5" s="5" customFormat="1" x14ac:dyDescent="0.35">
      <c r="A15" s="144">
        <v>1142</v>
      </c>
      <c r="B15" s="35" t="s">
        <v>16</v>
      </c>
      <c r="C15" s="82"/>
      <c r="D15" s="47">
        <v>1</v>
      </c>
      <c r="E15" s="77">
        <f t="shared" si="0"/>
        <v>0</v>
      </c>
    </row>
    <row r="16" spans="1:5" s="5" customFormat="1" x14ac:dyDescent="0.35">
      <c r="A16" s="144">
        <v>1143</v>
      </c>
      <c r="B16" s="35" t="s">
        <v>17</v>
      </c>
      <c r="C16" s="82"/>
      <c r="D16" s="47">
        <v>1</v>
      </c>
      <c r="E16" s="77">
        <f t="shared" si="0"/>
        <v>0</v>
      </c>
    </row>
    <row r="17" spans="1:5" s="5" customFormat="1" x14ac:dyDescent="0.35">
      <c r="A17" s="144">
        <v>1144</v>
      </c>
      <c r="B17" s="35" t="s">
        <v>18</v>
      </c>
      <c r="C17" s="82"/>
      <c r="D17" s="47">
        <v>1</v>
      </c>
      <c r="E17" s="77">
        <f t="shared" si="0"/>
        <v>0</v>
      </c>
    </row>
    <row r="18" spans="1:5" s="5" customFormat="1" x14ac:dyDescent="0.35">
      <c r="A18" s="118">
        <f>A13+1</f>
        <v>115</v>
      </c>
      <c r="B18" s="36" t="s">
        <v>19</v>
      </c>
      <c r="C18" s="78"/>
      <c r="D18" s="48"/>
      <c r="E18" s="89"/>
    </row>
    <row r="19" spans="1:5" s="5" customFormat="1" ht="30" customHeight="1" x14ac:dyDescent="0.35">
      <c r="A19" s="144">
        <v>1151</v>
      </c>
      <c r="B19" s="37" t="s">
        <v>20</v>
      </c>
      <c r="C19" s="82"/>
      <c r="D19" s="47">
        <v>1</v>
      </c>
      <c r="E19" s="77">
        <f t="shared" si="0"/>
        <v>0</v>
      </c>
    </row>
    <row r="20" spans="1:5" s="5" customFormat="1" ht="42" customHeight="1" x14ac:dyDescent="0.35">
      <c r="A20" s="144">
        <f>A19+1</f>
        <v>1152</v>
      </c>
      <c r="B20" s="37" t="s">
        <v>21</v>
      </c>
      <c r="C20" s="82"/>
      <c r="D20" s="47">
        <v>1</v>
      </c>
      <c r="E20" s="77">
        <f t="shared" si="0"/>
        <v>0</v>
      </c>
    </row>
    <row r="21" spans="1:5" s="5" customFormat="1" x14ac:dyDescent="0.35">
      <c r="A21" s="119">
        <v>116</v>
      </c>
      <c r="B21" s="41" t="s">
        <v>4</v>
      </c>
      <c r="C21" s="83">
        <f>C10+SUM(C11:C12)+SUM(C14:C17)+SUM(C19:C20)</f>
        <v>0</v>
      </c>
      <c r="D21" s="42"/>
      <c r="E21" s="87">
        <f>E10+SUM(E11:E12)+SUM(E14:E17)+SUM(E19:E20)</f>
        <v>0</v>
      </c>
    </row>
    <row r="22" spans="1:5" s="5" customFormat="1" ht="15.5" x14ac:dyDescent="0.35">
      <c r="A22" s="44" t="s">
        <v>5</v>
      </c>
      <c r="B22" s="38"/>
      <c r="C22" s="84"/>
      <c r="D22" s="39"/>
      <c r="E22" s="90"/>
    </row>
    <row r="23" spans="1:5" s="5" customFormat="1" x14ac:dyDescent="0.35">
      <c r="A23" s="118">
        <v>121</v>
      </c>
      <c r="B23" s="43" t="s">
        <v>25</v>
      </c>
      <c r="C23" s="85"/>
      <c r="D23" s="49"/>
      <c r="E23" s="91"/>
    </row>
    <row r="24" spans="1:5" s="5" customFormat="1" x14ac:dyDescent="0.35">
      <c r="A24" s="144">
        <v>1211</v>
      </c>
      <c r="B24" s="35" t="s">
        <v>26</v>
      </c>
      <c r="C24" s="82"/>
      <c r="D24" s="47">
        <v>0.85</v>
      </c>
      <c r="E24" s="77">
        <f>C24*D24</f>
        <v>0</v>
      </c>
    </row>
    <row r="25" spans="1:5" s="5" customFormat="1" x14ac:dyDescent="0.35">
      <c r="A25" s="144">
        <f>A24+1</f>
        <v>1212</v>
      </c>
      <c r="B25" s="35" t="s">
        <v>11</v>
      </c>
      <c r="C25" s="82"/>
      <c r="D25" s="47">
        <v>0.85</v>
      </c>
      <c r="E25" s="77">
        <f t="shared" ref="E25:E28" si="1">C25*D25</f>
        <v>0</v>
      </c>
    </row>
    <row r="26" spans="1:5" s="5" customFormat="1" x14ac:dyDescent="0.35">
      <c r="A26" s="144">
        <f t="shared" ref="A26:A29" si="2">A25+1</f>
        <v>1213</v>
      </c>
      <c r="B26" s="35" t="s">
        <v>27</v>
      </c>
      <c r="C26" s="82"/>
      <c r="D26" s="47">
        <v>0.85</v>
      </c>
      <c r="E26" s="77">
        <f t="shared" si="1"/>
        <v>0</v>
      </c>
    </row>
    <row r="27" spans="1:5" x14ac:dyDescent="0.35">
      <c r="A27" s="144">
        <f t="shared" si="2"/>
        <v>1214</v>
      </c>
      <c r="B27" s="35" t="s">
        <v>28</v>
      </c>
      <c r="C27" s="82"/>
      <c r="D27" s="47">
        <v>0.85</v>
      </c>
      <c r="E27" s="77">
        <f t="shared" si="1"/>
        <v>0</v>
      </c>
    </row>
    <row r="28" spans="1:5" x14ac:dyDescent="0.35">
      <c r="A28" s="118">
        <f>A23+1</f>
        <v>122</v>
      </c>
      <c r="B28" s="34" t="s">
        <v>29</v>
      </c>
      <c r="C28" s="82"/>
      <c r="D28" s="47">
        <v>0.85</v>
      </c>
      <c r="E28" s="77">
        <f t="shared" si="1"/>
        <v>0</v>
      </c>
    </row>
    <row r="29" spans="1:5" x14ac:dyDescent="0.35">
      <c r="A29" s="146">
        <f t="shared" si="2"/>
        <v>123</v>
      </c>
      <c r="B29" s="41" t="s">
        <v>6</v>
      </c>
      <c r="C29" s="83">
        <f>SUM(C24:C28)</f>
        <v>0</v>
      </c>
      <c r="D29" s="42"/>
      <c r="E29" s="87">
        <f>SUM(E24:E28)</f>
        <v>0</v>
      </c>
    </row>
    <row r="30" spans="1:5" ht="15.5" x14ac:dyDescent="0.35">
      <c r="A30" s="44" t="s">
        <v>7</v>
      </c>
      <c r="B30" s="38"/>
      <c r="C30" s="84"/>
      <c r="D30" s="39"/>
      <c r="E30" s="90"/>
    </row>
    <row r="31" spans="1:5" x14ac:dyDescent="0.35">
      <c r="A31" s="120">
        <v>131</v>
      </c>
      <c r="B31" s="43" t="s">
        <v>30</v>
      </c>
      <c r="C31" s="86"/>
      <c r="D31" s="45">
        <v>0.5</v>
      </c>
      <c r="E31" s="88">
        <f>C31*D31</f>
        <v>0</v>
      </c>
    </row>
    <row r="32" spans="1:5" x14ac:dyDescent="0.35">
      <c r="A32" s="118">
        <f>A31+1</f>
        <v>132</v>
      </c>
      <c r="B32" s="34" t="s">
        <v>8</v>
      </c>
      <c r="C32" s="82"/>
      <c r="D32" s="46">
        <v>0.5</v>
      </c>
      <c r="E32" s="77">
        <f>C32*D32</f>
        <v>0</v>
      </c>
    </row>
    <row r="33" spans="1:6" x14ac:dyDescent="0.35">
      <c r="A33" s="146">
        <f t="shared" ref="A33" si="3">A32+1</f>
        <v>133</v>
      </c>
      <c r="B33" s="41" t="s">
        <v>31</v>
      </c>
      <c r="C33" s="83">
        <f>SUM(C31:C32)</f>
        <v>0</v>
      </c>
      <c r="D33" s="42"/>
      <c r="E33" s="87">
        <f>SUM(E31:E32)</f>
        <v>0</v>
      </c>
    </row>
    <row r="34" spans="1:6" ht="15.5" x14ac:dyDescent="0.35">
      <c r="A34" s="44" t="s">
        <v>146</v>
      </c>
      <c r="B34" s="38"/>
      <c r="C34" s="84"/>
      <c r="D34" s="115"/>
      <c r="E34" s="117"/>
      <c r="F34" s="13"/>
    </row>
    <row r="35" spans="1:6" x14ac:dyDescent="0.35">
      <c r="A35" s="121">
        <v>141</v>
      </c>
      <c r="B35" s="169" t="s">
        <v>33</v>
      </c>
      <c r="C35" s="169"/>
      <c r="D35" s="169"/>
      <c r="E35" s="77">
        <f>MAX(E33-15/85*(E21+E29),E33-15/60*E21,0)</f>
        <v>0</v>
      </c>
    </row>
    <row r="36" spans="1:6" x14ac:dyDescent="0.35">
      <c r="A36" s="122">
        <f>A35+1</f>
        <v>142</v>
      </c>
      <c r="B36" s="170" t="s">
        <v>32</v>
      </c>
      <c r="C36" s="170"/>
      <c r="D36" s="170"/>
      <c r="E36" s="77">
        <f>MAX((E29+E33-2/3*E21),(E33-15/85*(E21+E29)),0)</f>
        <v>0</v>
      </c>
    </row>
    <row r="37" spans="1:6" ht="15.5" x14ac:dyDescent="0.35">
      <c r="A37" s="123">
        <f>A36+1</f>
        <v>143</v>
      </c>
      <c r="B37" s="29" t="s">
        <v>147</v>
      </c>
      <c r="C37" s="30"/>
      <c r="D37" s="30"/>
      <c r="E37" s="116">
        <f>E21+E29+E33-E35-E36</f>
        <v>0</v>
      </c>
    </row>
    <row r="38" spans="1:6" x14ac:dyDescent="0.35">
      <c r="A38" s="10"/>
      <c r="B38" s="11"/>
      <c r="C38" s="12"/>
      <c r="D38" s="11"/>
      <c r="E38" s="11"/>
    </row>
    <row r="39" spans="1:6" x14ac:dyDescent="0.35">
      <c r="A39" s="5"/>
    </row>
    <row r="40" spans="1:6" x14ac:dyDescent="0.35">
      <c r="A40" s="5"/>
    </row>
    <row r="41" spans="1:6" x14ac:dyDescent="0.35">
      <c r="A41" s="5"/>
    </row>
    <row r="42" spans="1:6" x14ac:dyDescent="0.35">
      <c r="A42" s="5"/>
    </row>
    <row r="43" spans="1:6" x14ac:dyDescent="0.35">
      <c r="A43" s="5"/>
    </row>
    <row r="44" spans="1:6" x14ac:dyDescent="0.35">
      <c r="A44" s="5"/>
    </row>
    <row r="45" spans="1:6" x14ac:dyDescent="0.35">
      <c r="A45" s="5"/>
    </row>
    <row r="46" spans="1:6" x14ac:dyDescent="0.35">
      <c r="A46" s="5"/>
    </row>
    <row r="47" spans="1:6" s="6" customFormat="1" x14ac:dyDescent="0.35">
      <c r="A47" s="5"/>
      <c r="C47" s="5"/>
      <c r="D47" s="5"/>
      <c r="E47" s="5"/>
      <c r="F47" s="5"/>
    </row>
    <row r="48" spans="1:6" s="6" customFormat="1" x14ac:dyDescent="0.35">
      <c r="A48" s="5"/>
      <c r="C48" s="5"/>
      <c r="D48" s="5"/>
      <c r="E48" s="5"/>
      <c r="F48" s="5"/>
    </row>
    <row r="49" spans="1:6" s="6" customFormat="1" x14ac:dyDescent="0.35">
      <c r="A49" s="5"/>
      <c r="C49" s="5"/>
      <c r="D49" s="5"/>
      <c r="E49" s="5"/>
      <c r="F49" s="5"/>
    </row>
    <row r="50" spans="1:6" s="6" customFormat="1" x14ac:dyDescent="0.35">
      <c r="A50" s="5"/>
      <c r="C50" s="5"/>
      <c r="D50" s="5"/>
      <c r="E50" s="5"/>
      <c r="F50" s="5"/>
    </row>
    <row r="51" spans="1:6" s="6" customFormat="1" x14ac:dyDescent="0.35">
      <c r="A51" s="5"/>
      <c r="C51" s="5"/>
      <c r="D51" s="5"/>
      <c r="E51" s="5"/>
      <c r="F51" s="5"/>
    </row>
    <row r="52" spans="1:6" s="6" customFormat="1" x14ac:dyDescent="0.35">
      <c r="A52" s="5"/>
      <c r="C52" s="5"/>
      <c r="D52" s="5"/>
      <c r="E52" s="5"/>
      <c r="F52" s="5"/>
    </row>
    <row r="53" spans="1:6" s="6" customFormat="1" x14ac:dyDescent="0.35">
      <c r="A53" s="5"/>
      <c r="C53" s="5"/>
      <c r="D53" s="5"/>
      <c r="E53" s="5"/>
      <c r="F53" s="5"/>
    </row>
    <row r="54" spans="1:6" s="6" customFormat="1" x14ac:dyDescent="0.35">
      <c r="A54" s="5"/>
      <c r="C54" s="5"/>
      <c r="D54" s="5"/>
      <c r="E54" s="5"/>
      <c r="F54" s="5"/>
    </row>
    <row r="55" spans="1:6" s="6" customFormat="1" x14ac:dyDescent="0.35">
      <c r="A55" s="5"/>
      <c r="C55" s="5"/>
      <c r="D55" s="5"/>
      <c r="E55" s="5"/>
      <c r="F55" s="5"/>
    </row>
    <row r="56" spans="1:6" s="6" customFormat="1" x14ac:dyDescent="0.35">
      <c r="A56" s="5"/>
      <c r="C56" s="5"/>
      <c r="D56" s="5"/>
      <c r="E56" s="5"/>
      <c r="F56" s="5"/>
    </row>
    <row r="57" spans="1:6" s="6" customFormat="1" x14ac:dyDescent="0.35">
      <c r="A57" s="5"/>
      <c r="C57" s="5"/>
      <c r="D57" s="5"/>
      <c r="E57" s="5"/>
      <c r="F57" s="5"/>
    </row>
    <row r="58" spans="1:6" s="6" customFormat="1" x14ac:dyDescent="0.35">
      <c r="A58" s="5"/>
      <c r="C58" s="5"/>
      <c r="D58" s="5"/>
      <c r="E58" s="5"/>
      <c r="F58" s="5"/>
    </row>
    <row r="59" spans="1:6" s="6" customFormat="1" x14ac:dyDescent="0.35">
      <c r="A59" s="5"/>
      <c r="C59" s="5"/>
      <c r="D59" s="5"/>
      <c r="E59" s="5"/>
      <c r="F59" s="5"/>
    </row>
    <row r="60" spans="1:6" s="6" customFormat="1" x14ac:dyDescent="0.35">
      <c r="A60" s="5"/>
      <c r="C60" s="5"/>
      <c r="D60" s="5"/>
      <c r="E60" s="5"/>
      <c r="F60" s="5"/>
    </row>
    <row r="61" spans="1:6" s="6" customFormat="1" x14ac:dyDescent="0.35">
      <c r="A61" s="5"/>
      <c r="C61" s="5"/>
      <c r="D61" s="5"/>
      <c r="E61" s="5"/>
      <c r="F61" s="5"/>
    </row>
    <row r="62" spans="1:6" s="6" customFormat="1" x14ac:dyDescent="0.35">
      <c r="A62" s="5"/>
      <c r="C62" s="5"/>
      <c r="D62" s="5"/>
      <c r="E62" s="5"/>
      <c r="F62" s="5"/>
    </row>
    <row r="63" spans="1:6" s="6" customFormat="1" x14ac:dyDescent="0.35">
      <c r="A63" s="5"/>
      <c r="C63" s="5"/>
      <c r="D63" s="5"/>
      <c r="E63" s="5"/>
      <c r="F63" s="5"/>
    </row>
    <row r="64" spans="1:6" s="6" customFormat="1" x14ac:dyDescent="0.35">
      <c r="A64" s="5"/>
      <c r="C64" s="5"/>
      <c r="D64" s="5"/>
      <c r="E64" s="5"/>
      <c r="F64" s="5"/>
    </row>
    <row r="65" spans="1:6" s="6" customFormat="1" x14ac:dyDescent="0.35">
      <c r="A65" s="5"/>
      <c r="C65" s="5"/>
      <c r="D65" s="5"/>
      <c r="E65" s="5"/>
      <c r="F65" s="5"/>
    </row>
    <row r="66" spans="1:6" s="6" customFormat="1" x14ac:dyDescent="0.35">
      <c r="A66" s="5"/>
      <c r="C66" s="5"/>
      <c r="D66" s="5"/>
      <c r="E66" s="5"/>
      <c r="F66" s="5"/>
    </row>
    <row r="67" spans="1:6" s="6" customFormat="1" x14ac:dyDescent="0.35">
      <c r="A67" s="5"/>
      <c r="C67" s="5"/>
      <c r="D67" s="5"/>
      <c r="E67" s="5"/>
      <c r="F67" s="5"/>
    </row>
    <row r="68" spans="1:6" s="6" customFormat="1" x14ac:dyDescent="0.35">
      <c r="A68" s="5"/>
      <c r="C68" s="5"/>
      <c r="D68" s="5"/>
      <c r="E68" s="5"/>
      <c r="F68" s="5"/>
    </row>
    <row r="69" spans="1:6" s="6" customFormat="1" x14ac:dyDescent="0.35">
      <c r="A69" s="5"/>
      <c r="C69" s="5"/>
      <c r="D69" s="5"/>
      <c r="E69" s="5"/>
      <c r="F69" s="5"/>
    </row>
    <row r="70" spans="1:6" s="6" customFormat="1" x14ac:dyDescent="0.35">
      <c r="A70" s="5"/>
      <c r="C70" s="5"/>
      <c r="D70" s="5"/>
      <c r="E70" s="5"/>
      <c r="F70" s="5"/>
    </row>
    <row r="71" spans="1:6" s="6" customFormat="1" x14ac:dyDescent="0.35">
      <c r="A71" s="5"/>
      <c r="C71" s="5"/>
      <c r="D71" s="5"/>
      <c r="E71" s="5"/>
      <c r="F71" s="5"/>
    </row>
    <row r="72" spans="1:6" s="6" customFormat="1" x14ac:dyDescent="0.35">
      <c r="A72" s="5"/>
      <c r="C72" s="5"/>
      <c r="D72" s="5"/>
      <c r="E72" s="5"/>
      <c r="F72" s="5"/>
    </row>
    <row r="73" spans="1:6" s="6" customFormat="1" x14ac:dyDescent="0.35">
      <c r="A73" s="5"/>
      <c r="C73" s="5"/>
      <c r="D73" s="5"/>
      <c r="E73" s="5"/>
      <c r="F73" s="5"/>
    </row>
    <row r="74" spans="1:6" s="6" customFormat="1" x14ac:dyDescent="0.35">
      <c r="A74" s="5"/>
      <c r="C74" s="5"/>
      <c r="D74" s="5"/>
      <c r="E74" s="5"/>
      <c r="F74" s="5"/>
    </row>
    <row r="75" spans="1:6" s="6" customFormat="1" x14ac:dyDescent="0.35">
      <c r="A75" s="5"/>
      <c r="C75" s="5"/>
      <c r="D75" s="5"/>
      <c r="E75" s="5"/>
      <c r="F75" s="5"/>
    </row>
    <row r="76" spans="1:6" s="6" customFormat="1" x14ac:dyDescent="0.35">
      <c r="A76" s="5"/>
      <c r="C76" s="5"/>
      <c r="D76" s="5"/>
      <c r="E76" s="5"/>
      <c r="F76" s="5"/>
    </row>
    <row r="77" spans="1:6" s="6" customFormat="1" x14ac:dyDescent="0.35">
      <c r="A77" s="5"/>
      <c r="C77" s="5"/>
      <c r="D77" s="5"/>
      <c r="E77" s="5"/>
      <c r="F77" s="5"/>
    </row>
    <row r="78" spans="1:6" s="6" customFormat="1" x14ac:dyDescent="0.35">
      <c r="A78" s="5"/>
      <c r="C78" s="5"/>
      <c r="D78" s="5"/>
      <c r="E78" s="5"/>
      <c r="F78" s="5"/>
    </row>
    <row r="79" spans="1:6" s="6" customFormat="1" x14ac:dyDescent="0.35">
      <c r="A79" s="5"/>
      <c r="C79" s="5"/>
      <c r="D79" s="5"/>
      <c r="E79" s="5"/>
      <c r="F79" s="5"/>
    </row>
    <row r="80" spans="1:6" s="6" customFormat="1" x14ac:dyDescent="0.35">
      <c r="A80" s="5"/>
      <c r="C80" s="5"/>
      <c r="D80" s="5"/>
      <c r="E80" s="5"/>
      <c r="F80" s="5"/>
    </row>
    <row r="81" spans="1:6" s="6" customFormat="1" x14ac:dyDescent="0.35">
      <c r="A81" s="5"/>
      <c r="C81" s="5"/>
      <c r="D81" s="5"/>
      <c r="E81" s="5"/>
      <c r="F81" s="5"/>
    </row>
    <row r="82" spans="1:6" s="6" customFormat="1" x14ac:dyDescent="0.35">
      <c r="A82" s="5"/>
      <c r="C82" s="5"/>
      <c r="D82" s="5"/>
      <c r="E82" s="5"/>
      <c r="F82" s="5"/>
    </row>
    <row r="83" spans="1:6" s="6" customFormat="1" x14ac:dyDescent="0.35">
      <c r="A83" s="5"/>
      <c r="C83" s="5"/>
      <c r="D83" s="5"/>
      <c r="E83" s="5"/>
      <c r="F83" s="5"/>
    </row>
    <row r="84" spans="1:6" s="6" customFormat="1" x14ac:dyDescent="0.35">
      <c r="A84" s="5"/>
      <c r="C84" s="5"/>
      <c r="D84" s="5"/>
      <c r="E84" s="5"/>
      <c r="F84" s="5"/>
    </row>
    <row r="85" spans="1:6" s="6" customFormat="1" x14ac:dyDescent="0.35">
      <c r="A85" s="5"/>
      <c r="C85" s="5"/>
      <c r="D85" s="5"/>
      <c r="E85" s="5"/>
      <c r="F85" s="5"/>
    </row>
    <row r="86" spans="1:6" s="6" customFormat="1" x14ac:dyDescent="0.35">
      <c r="A86" s="5"/>
      <c r="C86" s="5"/>
      <c r="D86" s="5"/>
      <c r="E86" s="5"/>
      <c r="F86" s="5"/>
    </row>
    <row r="87" spans="1:6" s="6" customFormat="1" x14ac:dyDescent="0.35">
      <c r="A87" s="5"/>
      <c r="C87" s="5"/>
      <c r="D87" s="5"/>
      <c r="E87" s="5"/>
      <c r="F87" s="5"/>
    </row>
    <row r="88" spans="1:6" s="6" customFormat="1" x14ac:dyDescent="0.35">
      <c r="A88" s="5"/>
      <c r="C88" s="5"/>
      <c r="D88" s="5"/>
      <c r="E88" s="5"/>
      <c r="F88" s="5"/>
    </row>
    <row r="89" spans="1:6" s="6" customFormat="1" x14ac:dyDescent="0.35">
      <c r="A89" s="5"/>
      <c r="C89" s="5"/>
      <c r="D89" s="5"/>
      <c r="E89" s="5"/>
      <c r="F89" s="5"/>
    </row>
    <row r="90" spans="1:6" s="6" customFormat="1" x14ac:dyDescent="0.35">
      <c r="A90" s="5"/>
      <c r="C90" s="5"/>
      <c r="D90" s="5"/>
      <c r="E90" s="5"/>
      <c r="F90" s="5"/>
    </row>
    <row r="91" spans="1:6" s="6" customFormat="1" x14ac:dyDescent="0.35">
      <c r="A91" s="5"/>
      <c r="C91" s="5"/>
      <c r="D91" s="5"/>
      <c r="E91" s="5"/>
      <c r="F91" s="5"/>
    </row>
    <row r="92" spans="1:6" s="6" customFormat="1" x14ac:dyDescent="0.35">
      <c r="A92" s="5"/>
      <c r="C92" s="5"/>
      <c r="D92" s="5"/>
      <c r="E92" s="5"/>
      <c r="F92" s="5"/>
    </row>
    <row r="93" spans="1:6" s="6" customFormat="1" x14ac:dyDescent="0.35">
      <c r="A93" s="5"/>
      <c r="C93" s="5"/>
      <c r="D93" s="5"/>
      <c r="E93" s="5"/>
      <c r="F93" s="5"/>
    </row>
    <row r="94" spans="1:6" s="6" customFormat="1" x14ac:dyDescent="0.35">
      <c r="A94" s="5"/>
      <c r="C94" s="5"/>
      <c r="D94" s="5"/>
      <c r="E94" s="5"/>
      <c r="F94" s="5"/>
    </row>
    <row r="95" spans="1:6" s="6" customFormat="1" x14ac:dyDescent="0.35">
      <c r="A95" s="5"/>
      <c r="C95" s="5"/>
      <c r="D95" s="5"/>
      <c r="E95" s="5"/>
      <c r="F95" s="5"/>
    </row>
    <row r="96" spans="1:6" s="6" customFormat="1" x14ac:dyDescent="0.35">
      <c r="A96" s="5"/>
      <c r="C96" s="5"/>
      <c r="D96" s="5"/>
      <c r="E96" s="5"/>
      <c r="F96" s="5"/>
    </row>
    <row r="97" spans="1:6" s="6" customFormat="1" x14ac:dyDescent="0.35">
      <c r="A97" s="5"/>
      <c r="C97" s="5"/>
      <c r="D97" s="5"/>
      <c r="E97" s="5"/>
      <c r="F97" s="5"/>
    </row>
    <row r="98" spans="1:6" s="6" customFormat="1" x14ac:dyDescent="0.35">
      <c r="A98" s="5"/>
      <c r="C98" s="5"/>
      <c r="D98" s="5"/>
      <c r="E98" s="5"/>
      <c r="F98" s="5"/>
    </row>
    <row r="99" spans="1:6" s="6" customFormat="1" x14ac:dyDescent="0.35">
      <c r="A99" s="5"/>
      <c r="C99" s="5"/>
      <c r="D99" s="5"/>
      <c r="E99" s="5"/>
      <c r="F99" s="5"/>
    </row>
    <row r="100" spans="1:6" s="6" customFormat="1" x14ac:dyDescent="0.35">
      <c r="A100" s="5"/>
      <c r="C100" s="5"/>
      <c r="D100" s="5"/>
      <c r="E100" s="5"/>
      <c r="F100" s="5"/>
    </row>
    <row r="101" spans="1:6" s="6" customFormat="1" x14ac:dyDescent="0.35">
      <c r="A101" s="5"/>
      <c r="C101" s="5"/>
      <c r="D101" s="5"/>
      <c r="E101" s="5"/>
      <c r="F101" s="5"/>
    </row>
    <row r="102" spans="1:6" s="6" customFormat="1" x14ac:dyDescent="0.35">
      <c r="A102" s="5"/>
      <c r="C102" s="5"/>
      <c r="D102" s="5"/>
      <c r="E102" s="5"/>
      <c r="F102" s="5"/>
    </row>
    <row r="103" spans="1:6" s="6" customFormat="1" x14ac:dyDescent="0.35">
      <c r="A103" s="5"/>
      <c r="C103" s="5"/>
      <c r="D103" s="5"/>
      <c r="E103" s="5"/>
      <c r="F103" s="5"/>
    </row>
    <row r="104" spans="1:6" s="6" customFormat="1" x14ac:dyDescent="0.35">
      <c r="A104" s="5"/>
      <c r="C104" s="5"/>
      <c r="D104" s="5"/>
      <c r="E104" s="5"/>
      <c r="F104" s="5"/>
    </row>
    <row r="105" spans="1:6" s="6" customFormat="1" x14ac:dyDescent="0.35">
      <c r="A105" s="5"/>
      <c r="C105" s="5"/>
      <c r="D105" s="5"/>
      <c r="E105" s="5"/>
      <c r="F105" s="5"/>
    </row>
    <row r="106" spans="1:6" s="6" customFormat="1" x14ac:dyDescent="0.35">
      <c r="A106" s="5"/>
      <c r="C106" s="5"/>
      <c r="D106" s="5"/>
      <c r="E106" s="5"/>
      <c r="F106" s="5"/>
    </row>
    <row r="107" spans="1:6" s="6" customFormat="1" x14ac:dyDescent="0.35">
      <c r="A107" s="5"/>
      <c r="C107" s="5"/>
      <c r="D107" s="5"/>
      <c r="E107" s="5"/>
      <c r="F107" s="5"/>
    </row>
    <row r="108" spans="1:6" s="6" customFormat="1" x14ac:dyDescent="0.35">
      <c r="A108" s="5"/>
      <c r="C108" s="5"/>
      <c r="D108" s="5"/>
      <c r="E108" s="5"/>
      <c r="F108" s="5"/>
    </row>
    <row r="109" spans="1:6" s="6" customFormat="1" x14ac:dyDescent="0.35">
      <c r="A109" s="5"/>
      <c r="C109" s="5"/>
      <c r="D109" s="5"/>
      <c r="E109" s="5"/>
      <c r="F109" s="5"/>
    </row>
    <row r="110" spans="1:6" s="6" customFormat="1" x14ac:dyDescent="0.35">
      <c r="A110" s="5"/>
      <c r="C110" s="5"/>
      <c r="D110" s="5"/>
      <c r="E110" s="5"/>
      <c r="F110" s="5"/>
    </row>
    <row r="111" spans="1:6" s="6" customFormat="1" x14ac:dyDescent="0.35">
      <c r="A111" s="5"/>
      <c r="C111" s="5"/>
      <c r="D111" s="5"/>
      <c r="E111" s="5"/>
      <c r="F111" s="5"/>
    </row>
    <row r="112" spans="1:6" s="6" customFormat="1" x14ac:dyDescent="0.35">
      <c r="A112" s="5"/>
      <c r="C112" s="5"/>
      <c r="D112" s="5"/>
      <c r="E112" s="5"/>
      <c r="F112" s="5"/>
    </row>
    <row r="113" spans="1:6" s="6" customFormat="1" x14ac:dyDescent="0.35">
      <c r="A113" s="5"/>
      <c r="C113" s="5"/>
      <c r="D113" s="5"/>
      <c r="E113" s="5"/>
      <c r="F113" s="5"/>
    </row>
    <row r="114" spans="1:6" s="6" customFormat="1" x14ac:dyDescent="0.35">
      <c r="A114" s="5"/>
      <c r="C114" s="5"/>
      <c r="D114" s="5"/>
      <c r="E114" s="5"/>
      <c r="F114" s="5"/>
    </row>
    <row r="115" spans="1:6" s="6" customFormat="1" x14ac:dyDescent="0.35">
      <c r="A115" s="5"/>
      <c r="C115" s="5"/>
      <c r="D115" s="5"/>
      <c r="E115" s="5"/>
      <c r="F115" s="5"/>
    </row>
    <row r="116" spans="1:6" s="6" customFormat="1" x14ac:dyDescent="0.35">
      <c r="A116" s="5"/>
      <c r="C116" s="5"/>
      <c r="D116" s="5"/>
      <c r="E116" s="5"/>
      <c r="F116" s="5"/>
    </row>
    <row r="117" spans="1:6" s="6" customFormat="1" x14ac:dyDescent="0.35">
      <c r="A117" s="5"/>
      <c r="C117" s="5"/>
      <c r="D117" s="5"/>
      <c r="E117" s="5"/>
      <c r="F117" s="5"/>
    </row>
    <row r="118" spans="1:6" s="6" customFormat="1" x14ac:dyDescent="0.35">
      <c r="A118" s="5"/>
      <c r="C118" s="5"/>
      <c r="D118" s="5"/>
      <c r="E118" s="5"/>
      <c r="F118" s="5"/>
    </row>
    <row r="119" spans="1:6" s="6" customFormat="1" x14ac:dyDescent="0.35">
      <c r="A119" s="5"/>
      <c r="C119" s="5"/>
      <c r="D119" s="5"/>
      <c r="E119" s="5"/>
      <c r="F119" s="5"/>
    </row>
    <row r="120" spans="1:6" s="6" customFormat="1" x14ac:dyDescent="0.35">
      <c r="A120" s="5"/>
      <c r="C120" s="5"/>
      <c r="D120" s="5"/>
      <c r="E120" s="5"/>
      <c r="F120" s="5"/>
    </row>
    <row r="121" spans="1:6" s="6" customFormat="1" x14ac:dyDescent="0.35">
      <c r="A121" s="5"/>
      <c r="C121" s="5"/>
      <c r="D121" s="5"/>
      <c r="E121" s="5"/>
      <c r="F121" s="5"/>
    </row>
    <row r="122" spans="1:6" s="6" customFormat="1" x14ac:dyDescent="0.35">
      <c r="A122" s="5"/>
      <c r="C122" s="5"/>
      <c r="D122" s="5"/>
      <c r="E122" s="5"/>
      <c r="F122" s="5"/>
    </row>
    <row r="123" spans="1:6" s="6" customFormat="1" x14ac:dyDescent="0.35">
      <c r="A123" s="5"/>
      <c r="C123" s="5"/>
      <c r="D123" s="5"/>
      <c r="E123" s="5"/>
      <c r="F123" s="5"/>
    </row>
    <row r="124" spans="1:6" s="6" customFormat="1" x14ac:dyDescent="0.35">
      <c r="A124" s="5"/>
      <c r="C124" s="5"/>
      <c r="D124" s="5"/>
      <c r="E124" s="5"/>
      <c r="F124" s="5"/>
    </row>
    <row r="125" spans="1:6" s="6" customFormat="1" x14ac:dyDescent="0.35">
      <c r="A125" s="5"/>
      <c r="C125" s="5"/>
      <c r="D125" s="5"/>
      <c r="E125" s="5"/>
      <c r="F125" s="5"/>
    </row>
    <row r="126" spans="1:6" s="6" customFormat="1" x14ac:dyDescent="0.35">
      <c r="A126" s="5"/>
      <c r="C126" s="5"/>
      <c r="D126" s="5"/>
      <c r="E126" s="5"/>
      <c r="F126" s="5"/>
    </row>
    <row r="127" spans="1:6" s="6" customFormat="1" x14ac:dyDescent="0.35">
      <c r="A127" s="5"/>
      <c r="C127" s="5"/>
      <c r="D127" s="5"/>
      <c r="E127" s="5"/>
      <c r="F127" s="5"/>
    </row>
    <row r="128" spans="1:6" s="6" customFormat="1" x14ac:dyDescent="0.35">
      <c r="A128" s="5"/>
      <c r="C128" s="5"/>
      <c r="D128" s="5"/>
      <c r="E128" s="5"/>
      <c r="F128" s="5"/>
    </row>
    <row r="129" spans="1:6" s="6" customFormat="1" x14ac:dyDescent="0.35">
      <c r="A129" s="5"/>
      <c r="C129" s="5"/>
      <c r="D129" s="5"/>
      <c r="E129" s="5"/>
      <c r="F129" s="5"/>
    </row>
    <row r="130" spans="1:6" s="6" customFormat="1" x14ac:dyDescent="0.35">
      <c r="A130" s="5"/>
      <c r="C130" s="5"/>
      <c r="D130" s="5"/>
      <c r="E130" s="5"/>
      <c r="F130" s="5"/>
    </row>
    <row r="131" spans="1:6" s="6" customFormat="1" x14ac:dyDescent="0.35">
      <c r="A131" s="5"/>
      <c r="C131" s="5"/>
      <c r="D131" s="5"/>
      <c r="E131" s="5"/>
      <c r="F131" s="5"/>
    </row>
    <row r="132" spans="1:6" s="6" customFormat="1" x14ac:dyDescent="0.35">
      <c r="A132" s="5"/>
      <c r="C132" s="5"/>
      <c r="D132" s="5"/>
      <c r="E132" s="5"/>
      <c r="F132" s="5"/>
    </row>
    <row r="133" spans="1:6" s="6" customFormat="1" x14ac:dyDescent="0.35">
      <c r="A133" s="5"/>
      <c r="C133" s="5"/>
      <c r="D133" s="5"/>
      <c r="E133" s="5"/>
      <c r="F133" s="5"/>
    </row>
    <row r="134" spans="1:6" s="6" customFormat="1" x14ac:dyDescent="0.35">
      <c r="A134" s="5"/>
      <c r="C134" s="5"/>
      <c r="D134" s="5"/>
      <c r="E134" s="5"/>
      <c r="F134" s="5"/>
    </row>
    <row r="135" spans="1:6" s="6" customFormat="1" x14ac:dyDescent="0.35">
      <c r="A135" s="5"/>
      <c r="C135" s="5"/>
      <c r="D135" s="5"/>
      <c r="E135" s="5"/>
      <c r="F135" s="5"/>
    </row>
    <row r="136" spans="1:6" s="6" customFormat="1" x14ac:dyDescent="0.35">
      <c r="A136" s="5"/>
      <c r="C136" s="5"/>
      <c r="D136" s="5"/>
      <c r="E136" s="5"/>
      <c r="F136" s="5"/>
    </row>
    <row r="137" spans="1:6" s="6" customFormat="1" x14ac:dyDescent="0.35">
      <c r="A137" s="5"/>
      <c r="C137" s="5"/>
      <c r="D137" s="5"/>
      <c r="E137" s="5"/>
      <c r="F137" s="5"/>
    </row>
    <row r="138" spans="1:6" s="6" customFormat="1" x14ac:dyDescent="0.35">
      <c r="A138" s="5"/>
      <c r="C138" s="5"/>
      <c r="D138" s="5"/>
      <c r="E138" s="5"/>
      <c r="F138" s="5"/>
    </row>
    <row r="139" spans="1:6" s="6" customFormat="1" x14ac:dyDescent="0.35">
      <c r="A139" s="5"/>
      <c r="C139" s="5"/>
      <c r="D139" s="5"/>
      <c r="E139" s="5"/>
      <c r="F139" s="5"/>
    </row>
    <row r="140" spans="1:6" s="6" customFormat="1" x14ac:dyDescent="0.35">
      <c r="A140" s="5"/>
      <c r="C140" s="5"/>
      <c r="D140" s="5"/>
      <c r="E140" s="5"/>
      <c r="F140" s="5"/>
    </row>
    <row r="141" spans="1:6" s="6" customFormat="1" x14ac:dyDescent="0.35">
      <c r="A141" s="5"/>
      <c r="C141" s="5"/>
      <c r="D141" s="5"/>
      <c r="E141" s="5"/>
      <c r="F141" s="5"/>
    </row>
    <row r="142" spans="1:6" s="6" customFormat="1" x14ac:dyDescent="0.35">
      <c r="A142" s="5"/>
      <c r="C142" s="5"/>
      <c r="D142" s="5"/>
      <c r="E142" s="5"/>
      <c r="F142" s="5"/>
    </row>
    <row r="143" spans="1:6" s="6" customFormat="1" x14ac:dyDescent="0.35">
      <c r="A143" s="5"/>
      <c r="C143" s="5"/>
      <c r="D143" s="5"/>
      <c r="E143" s="5"/>
      <c r="F143" s="5"/>
    </row>
    <row r="144" spans="1:6" s="6" customFormat="1" x14ac:dyDescent="0.35">
      <c r="A144" s="5"/>
      <c r="C144" s="5"/>
      <c r="D144" s="5"/>
      <c r="E144" s="5"/>
      <c r="F144" s="5"/>
    </row>
    <row r="145" spans="1:6" s="6" customFormat="1" x14ac:dyDescent="0.35">
      <c r="A145" s="5"/>
      <c r="C145" s="5"/>
      <c r="D145" s="5"/>
      <c r="E145" s="5"/>
      <c r="F145" s="5"/>
    </row>
    <row r="146" spans="1:6" s="6" customFormat="1" x14ac:dyDescent="0.35">
      <c r="A146" s="5"/>
      <c r="C146" s="5"/>
      <c r="D146" s="5"/>
      <c r="E146" s="5"/>
      <c r="F146" s="5"/>
    </row>
    <row r="147" spans="1:6" s="6" customFormat="1" x14ac:dyDescent="0.35">
      <c r="A147" s="5"/>
      <c r="C147" s="5"/>
      <c r="D147" s="5"/>
      <c r="E147" s="5"/>
      <c r="F147" s="5"/>
    </row>
    <row r="148" spans="1:6" s="6" customFormat="1" x14ac:dyDescent="0.35">
      <c r="A148" s="5"/>
      <c r="C148" s="5"/>
      <c r="D148" s="5"/>
      <c r="E148" s="5"/>
      <c r="F148" s="5"/>
    </row>
    <row r="149" spans="1:6" s="6" customFormat="1" x14ac:dyDescent="0.35">
      <c r="A149" s="5"/>
      <c r="C149" s="5"/>
      <c r="D149" s="5"/>
      <c r="E149" s="5"/>
      <c r="F149" s="5"/>
    </row>
    <row r="150" spans="1:6" s="6" customFormat="1" x14ac:dyDescent="0.35">
      <c r="A150" s="5"/>
      <c r="C150" s="5"/>
      <c r="D150" s="5"/>
      <c r="E150" s="5"/>
      <c r="F150" s="5"/>
    </row>
    <row r="151" spans="1:6" s="6" customFormat="1" x14ac:dyDescent="0.35">
      <c r="A151" s="5"/>
      <c r="C151" s="5"/>
      <c r="D151" s="5"/>
      <c r="E151" s="5"/>
      <c r="F151" s="5"/>
    </row>
    <row r="152" spans="1:6" s="6" customFormat="1" x14ac:dyDescent="0.35">
      <c r="A152" s="5"/>
      <c r="C152" s="5"/>
      <c r="D152" s="5"/>
      <c r="E152" s="5"/>
      <c r="F152" s="5"/>
    </row>
    <row r="153" spans="1:6" s="6" customFormat="1" x14ac:dyDescent="0.35">
      <c r="A153" s="5"/>
      <c r="C153" s="5"/>
      <c r="D153" s="5"/>
      <c r="E153" s="5"/>
      <c r="F153" s="5"/>
    </row>
    <row r="154" spans="1:6" s="6" customFormat="1" x14ac:dyDescent="0.35">
      <c r="A154" s="5"/>
      <c r="C154" s="5"/>
      <c r="D154" s="5"/>
      <c r="E154" s="5"/>
      <c r="F154" s="5"/>
    </row>
    <row r="155" spans="1:6" s="6" customFormat="1" x14ac:dyDescent="0.35">
      <c r="A155" s="5"/>
      <c r="C155" s="5"/>
      <c r="D155" s="5"/>
      <c r="E155" s="5"/>
      <c r="F155" s="5"/>
    </row>
    <row r="156" spans="1:6" s="6" customFormat="1" x14ac:dyDescent="0.35">
      <c r="A156" s="5"/>
      <c r="C156" s="5"/>
      <c r="D156" s="5"/>
      <c r="E156" s="5"/>
      <c r="F156" s="5"/>
    </row>
    <row r="157" spans="1:6" s="6" customFormat="1" x14ac:dyDescent="0.35">
      <c r="A157" s="5"/>
      <c r="C157" s="5"/>
      <c r="D157" s="5"/>
      <c r="E157" s="5"/>
      <c r="F157" s="5"/>
    </row>
    <row r="158" spans="1:6" s="6" customFormat="1" x14ac:dyDescent="0.35">
      <c r="A158" s="5"/>
      <c r="C158" s="5"/>
      <c r="D158" s="5"/>
      <c r="E158" s="5"/>
      <c r="F158" s="5"/>
    </row>
    <row r="159" spans="1:6" s="6" customFormat="1" x14ac:dyDescent="0.35">
      <c r="A159" s="5"/>
      <c r="C159" s="5"/>
      <c r="D159" s="5"/>
      <c r="E159" s="5"/>
      <c r="F159" s="5"/>
    </row>
    <row r="160" spans="1:6" s="6" customFormat="1" x14ac:dyDescent="0.35">
      <c r="A160" s="5"/>
      <c r="C160" s="5"/>
      <c r="D160" s="5"/>
      <c r="E160" s="5"/>
      <c r="F160" s="5"/>
    </row>
    <row r="161" spans="1:6" s="6" customFormat="1" x14ac:dyDescent="0.35">
      <c r="A161" s="5"/>
      <c r="C161" s="5"/>
      <c r="D161" s="5"/>
      <c r="E161" s="5"/>
      <c r="F161" s="5"/>
    </row>
    <row r="162" spans="1:6" s="6" customFormat="1" x14ac:dyDescent="0.35">
      <c r="A162" s="5"/>
      <c r="C162" s="5"/>
      <c r="D162" s="5"/>
      <c r="E162" s="5"/>
      <c r="F162" s="5"/>
    </row>
    <row r="163" spans="1:6" s="6" customFormat="1" x14ac:dyDescent="0.35">
      <c r="A163" s="5"/>
      <c r="C163" s="5"/>
      <c r="D163" s="5"/>
      <c r="E163" s="5"/>
      <c r="F163" s="5"/>
    </row>
    <row r="164" spans="1:6" s="6" customFormat="1" x14ac:dyDescent="0.35">
      <c r="A164" s="5"/>
      <c r="C164" s="5"/>
      <c r="D164" s="5"/>
      <c r="E164" s="5"/>
      <c r="F164" s="5"/>
    </row>
    <row r="165" spans="1:6" s="6" customFormat="1" x14ac:dyDescent="0.35">
      <c r="A165" s="5"/>
      <c r="C165" s="5"/>
      <c r="D165" s="5"/>
      <c r="E165" s="5"/>
      <c r="F165" s="5"/>
    </row>
    <row r="166" spans="1:6" s="6" customFormat="1" x14ac:dyDescent="0.35">
      <c r="A166" s="5"/>
      <c r="C166" s="5"/>
      <c r="D166" s="5"/>
      <c r="E166" s="5"/>
      <c r="F166" s="5"/>
    </row>
  </sheetData>
  <mergeCells count="2">
    <mergeCell ref="B35:D35"/>
    <mergeCell ref="B36:D36"/>
  </mergeCells>
  <pageMargins left="0.7" right="0.7" top="0.75" bottom="0.75" header="0.3" footer="0.3"/>
  <pageSetup orientation="portrait" verticalDpi="300" r:id="rId1"/>
  <ignoredErrors>
    <ignoredError sqref="E14:E17 E19:E21 E24:E29 E32"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topLeftCell="A85" zoomScaleNormal="100" workbookViewId="0">
      <selection activeCell="F94" sqref="F94"/>
    </sheetView>
  </sheetViews>
  <sheetFormatPr defaultColWidth="8.81640625" defaultRowHeight="14.5" x14ac:dyDescent="0.35"/>
  <cols>
    <col min="1" max="1" width="11.453125" customWidth="1"/>
    <col min="2" max="2" width="62.26953125" customWidth="1"/>
    <col min="3" max="4" width="18.1796875" customWidth="1"/>
    <col min="5" max="5" width="14.81640625" customWidth="1"/>
    <col min="6" max="6" width="14.453125" customWidth="1"/>
    <col min="7" max="7" width="12.26953125" customWidth="1"/>
    <col min="9" max="9" width="12.54296875" customWidth="1"/>
  </cols>
  <sheetData>
    <row r="1" spans="1:7" ht="23.5" x14ac:dyDescent="0.55000000000000004">
      <c r="A1" s="3" t="s">
        <v>173</v>
      </c>
    </row>
    <row r="2" spans="1:7" ht="18.5" x14ac:dyDescent="0.45">
      <c r="A2" s="154" t="s">
        <v>186</v>
      </c>
    </row>
    <row r="3" spans="1:7" x14ac:dyDescent="0.35">
      <c r="A3" s="4" t="s">
        <v>183</v>
      </c>
    </row>
    <row r="4" spans="1:7" x14ac:dyDescent="0.35">
      <c r="A4" s="4" t="s">
        <v>148</v>
      </c>
    </row>
    <row r="5" spans="1:7" ht="15.5" x14ac:dyDescent="0.35">
      <c r="A5" s="1" t="s">
        <v>13</v>
      </c>
    </row>
    <row r="8" spans="1:7" ht="21" x14ac:dyDescent="0.5">
      <c r="A8" s="2" t="s">
        <v>34</v>
      </c>
    </row>
    <row r="9" spans="1:7" ht="46.5" x14ac:dyDescent="0.35">
      <c r="A9" s="55" t="s">
        <v>2</v>
      </c>
      <c r="B9" s="56" t="s">
        <v>14</v>
      </c>
      <c r="C9" s="57" t="s">
        <v>181</v>
      </c>
      <c r="D9" s="54" t="s">
        <v>180</v>
      </c>
      <c r="E9" s="54" t="s">
        <v>182</v>
      </c>
      <c r="F9" s="54" t="s">
        <v>37</v>
      </c>
      <c r="G9" s="54" t="s">
        <v>42</v>
      </c>
    </row>
    <row r="10" spans="1:7" ht="15.5" x14ac:dyDescent="0.35">
      <c r="A10" s="160"/>
      <c r="B10" s="160"/>
      <c r="C10" s="161"/>
      <c r="D10" s="162"/>
      <c r="E10" s="161"/>
      <c r="F10" s="161"/>
      <c r="G10" s="161"/>
    </row>
    <row r="11" spans="1:7" ht="15.5" x14ac:dyDescent="0.35">
      <c r="A11" s="31" t="s">
        <v>35</v>
      </c>
      <c r="B11" s="26"/>
      <c r="C11" s="26"/>
      <c r="D11" s="26"/>
      <c r="E11" s="26"/>
      <c r="F11" s="26"/>
      <c r="G11" s="26"/>
    </row>
    <row r="12" spans="1:7" ht="29.25" customHeight="1" x14ac:dyDescent="0.35">
      <c r="A12" s="124">
        <v>211</v>
      </c>
      <c r="B12" s="28" t="s">
        <v>43</v>
      </c>
      <c r="C12" s="93"/>
      <c r="D12" s="71"/>
      <c r="E12" s="71">
        <f>C12*$D$10</f>
        <v>0</v>
      </c>
      <c r="F12" s="52">
        <v>0</v>
      </c>
      <c r="G12" s="72">
        <f>E12*F12</f>
        <v>0</v>
      </c>
    </row>
    <row r="13" spans="1:7" ht="15.5" x14ac:dyDescent="0.35">
      <c r="A13" s="126">
        <v>212</v>
      </c>
      <c r="B13" s="60" t="s">
        <v>36</v>
      </c>
      <c r="C13" s="101"/>
      <c r="D13" s="101"/>
      <c r="E13" s="101"/>
      <c r="F13" s="129" t="s">
        <v>9</v>
      </c>
      <c r="G13" s="72"/>
    </row>
    <row r="14" spans="1:7" x14ac:dyDescent="0.35">
      <c r="A14" s="127">
        <v>2121</v>
      </c>
      <c r="B14" s="27" t="s">
        <v>159</v>
      </c>
      <c r="C14" s="102"/>
      <c r="D14" s="101"/>
      <c r="E14" s="101">
        <f t="shared" ref="E14:E19" si="0">C14*$D$10</f>
        <v>0</v>
      </c>
      <c r="F14" s="53">
        <v>0.05</v>
      </c>
      <c r="G14" s="72">
        <f>E14*F14</f>
        <v>0</v>
      </c>
    </row>
    <row r="15" spans="1:7" x14ac:dyDescent="0.35">
      <c r="A15" s="127">
        <f>A14+1</f>
        <v>2122</v>
      </c>
      <c r="B15" s="27" t="s">
        <v>165</v>
      </c>
      <c r="C15" s="102"/>
      <c r="D15" s="101"/>
      <c r="E15" s="101">
        <f t="shared" si="0"/>
        <v>0</v>
      </c>
      <c r="F15" s="53">
        <v>0.05</v>
      </c>
      <c r="G15" s="72">
        <f t="shared" ref="G15:G19" si="1">E15*F15</f>
        <v>0</v>
      </c>
    </row>
    <row r="16" spans="1:7" x14ac:dyDescent="0.35">
      <c r="A16" s="127">
        <f t="shared" ref="A16:A19" si="2">A15+1</f>
        <v>2123</v>
      </c>
      <c r="B16" s="27" t="s">
        <v>160</v>
      </c>
      <c r="C16" s="102"/>
      <c r="D16" s="101"/>
      <c r="E16" s="101">
        <f t="shared" si="0"/>
        <v>0</v>
      </c>
      <c r="F16" s="53">
        <v>0.05</v>
      </c>
      <c r="G16" s="72">
        <f t="shared" si="1"/>
        <v>0</v>
      </c>
    </row>
    <row r="17" spans="1:7" x14ac:dyDescent="0.35">
      <c r="A17" s="127">
        <f t="shared" si="2"/>
        <v>2124</v>
      </c>
      <c r="B17" s="27" t="s">
        <v>166</v>
      </c>
      <c r="C17" s="102"/>
      <c r="D17" s="101"/>
      <c r="E17" s="101">
        <f t="shared" si="0"/>
        <v>0</v>
      </c>
      <c r="F17" s="53">
        <v>0.05</v>
      </c>
      <c r="G17" s="72">
        <f t="shared" si="1"/>
        <v>0</v>
      </c>
    </row>
    <row r="18" spans="1:7" x14ac:dyDescent="0.35">
      <c r="A18" s="127">
        <f t="shared" si="2"/>
        <v>2125</v>
      </c>
      <c r="B18" s="27" t="s">
        <v>161</v>
      </c>
      <c r="C18" s="102"/>
      <c r="D18" s="101"/>
      <c r="E18" s="101">
        <f t="shared" si="0"/>
        <v>0</v>
      </c>
      <c r="F18" s="53">
        <v>0.05</v>
      </c>
      <c r="G18" s="72">
        <f t="shared" si="1"/>
        <v>0</v>
      </c>
    </row>
    <row r="19" spans="1:7" x14ac:dyDescent="0.35">
      <c r="A19" s="127">
        <f t="shared" si="2"/>
        <v>2126</v>
      </c>
      <c r="B19" s="27" t="s">
        <v>167</v>
      </c>
      <c r="C19" s="102"/>
      <c r="D19" s="101"/>
      <c r="E19" s="101">
        <f t="shared" si="0"/>
        <v>0</v>
      </c>
      <c r="F19" s="53">
        <v>0.05</v>
      </c>
      <c r="G19" s="72">
        <f t="shared" si="1"/>
        <v>0</v>
      </c>
    </row>
    <row r="20" spans="1:7" ht="15.5" x14ac:dyDescent="0.35">
      <c r="A20" s="126">
        <f>A13+1</f>
        <v>213</v>
      </c>
      <c r="B20" s="60" t="s">
        <v>38</v>
      </c>
      <c r="C20" s="103"/>
      <c r="D20" s="103"/>
      <c r="E20" s="103"/>
      <c r="F20" s="53"/>
      <c r="G20" s="95"/>
    </row>
    <row r="21" spans="1:7" x14ac:dyDescent="0.35">
      <c r="A21" s="128">
        <v>2131</v>
      </c>
      <c r="B21" s="27" t="s">
        <v>162</v>
      </c>
      <c r="C21" s="104"/>
      <c r="D21" s="103"/>
      <c r="E21" s="103">
        <f t="shared" ref="E21:E26" si="3">C21*$D$10</f>
        <v>0</v>
      </c>
      <c r="F21" s="53">
        <v>0.1</v>
      </c>
      <c r="G21" s="95">
        <f t="shared" ref="G21:G26" si="4">E21*F21</f>
        <v>0</v>
      </c>
    </row>
    <row r="22" spans="1:7" x14ac:dyDescent="0.35">
      <c r="A22" s="128">
        <f t="shared" ref="A22:A26" si="5">A21+1</f>
        <v>2132</v>
      </c>
      <c r="B22" s="27" t="s">
        <v>39</v>
      </c>
      <c r="C22" s="148"/>
      <c r="D22" s="163"/>
      <c r="E22" s="163">
        <f t="shared" si="3"/>
        <v>0</v>
      </c>
      <c r="F22" s="53">
        <v>0.1</v>
      </c>
      <c r="G22" s="95">
        <f t="shared" si="4"/>
        <v>0</v>
      </c>
    </row>
    <row r="23" spans="1:7" x14ac:dyDescent="0.35">
      <c r="A23" s="128">
        <f t="shared" si="5"/>
        <v>2133</v>
      </c>
      <c r="B23" s="27" t="s">
        <v>163</v>
      </c>
      <c r="C23" s="148"/>
      <c r="D23" s="163"/>
      <c r="E23" s="163">
        <f t="shared" si="3"/>
        <v>0</v>
      </c>
      <c r="F23" s="53">
        <v>0.1</v>
      </c>
      <c r="G23" s="95">
        <f t="shared" si="4"/>
        <v>0</v>
      </c>
    </row>
    <row r="24" spans="1:7" x14ac:dyDescent="0.35">
      <c r="A24" s="128">
        <f t="shared" si="5"/>
        <v>2134</v>
      </c>
      <c r="B24" s="27" t="s">
        <v>164</v>
      </c>
      <c r="C24" s="148"/>
      <c r="D24" s="163"/>
      <c r="E24" s="163">
        <f t="shared" si="3"/>
        <v>0</v>
      </c>
      <c r="F24" s="53">
        <v>0.1</v>
      </c>
      <c r="G24" s="95">
        <f t="shared" si="4"/>
        <v>0</v>
      </c>
    </row>
    <row r="25" spans="1:7" x14ac:dyDescent="0.35">
      <c r="A25" s="128">
        <f t="shared" si="5"/>
        <v>2135</v>
      </c>
      <c r="B25" s="27" t="s">
        <v>168</v>
      </c>
      <c r="C25" s="148"/>
      <c r="D25" s="163"/>
      <c r="E25" s="163">
        <f t="shared" si="3"/>
        <v>0</v>
      </c>
      <c r="F25" s="53">
        <v>0.1</v>
      </c>
      <c r="G25" s="95">
        <f t="shared" si="4"/>
        <v>0</v>
      </c>
    </row>
    <row r="26" spans="1:7" x14ac:dyDescent="0.35">
      <c r="A26" s="128">
        <f t="shared" si="5"/>
        <v>2136</v>
      </c>
      <c r="B26" s="51" t="s">
        <v>169</v>
      </c>
      <c r="C26" s="149"/>
      <c r="D26" s="164"/>
      <c r="E26" s="164">
        <f t="shared" si="3"/>
        <v>0</v>
      </c>
      <c r="F26" s="130">
        <v>0.1</v>
      </c>
      <c r="G26" s="112">
        <f t="shared" si="4"/>
        <v>0</v>
      </c>
    </row>
    <row r="27" spans="1:7" ht="15.5" x14ac:dyDescent="0.35">
      <c r="A27" s="123">
        <f>A20+1</f>
        <v>214</v>
      </c>
      <c r="B27" s="29" t="s">
        <v>40</v>
      </c>
      <c r="C27" s="92">
        <f>SUM(C12:C26)</f>
        <v>0</v>
      </c>
      <c r="D27" s="92"/>
      <c r="E27" s="92">
        <f>SUM(E12:E26)</f>
        <v>0</v>
      </c>
      <c r="F27" s="30"/>
      <c r="G27" s="73">
        <f>SUM(G12:G26)</f>
        <v>0</v>
      </c>
    </row>
    <row r="28" spans="1:7" ht="15.5" x14ac:dyDescent="0.35">
      <c r="A28" s="31" t="s">
        <v>65</v>
      </c>
      <c r="B28" s="26"/>
      <c r="C28" s="105"/>
      <c r="D28" s="105"/>
      <c r="E28" s="105"/>
      <c r="F28" s="26"/>
      <c r="G28" s="74"/>
    </row>
    <row r="29" spans="1:7" ht="15.5" x14ac:dyDescent="0.35">
      <c r="A29" s="14" t="s">
        <v>55</v>
      </c>
      <c r="B29" s="15" t="s">
        <v>44</v>
      </c>
      <c r="C29" s="106"/>
      <c r="D29" s="106"/>
      <c r="E29" s="106"/>
      <c r="F29" s="131"/>
      <c r="G29" s="97"/>
    </row>
    <row r="30" spans="1:7" ht="15.5" x14ac:dyDescent="0.35">
      <c r="A30" s="126">
        <v>221</v>
      </c>
      <c r="B30" s="16" t="s">
        <v>45</v>
      </c>
      <c r="C30" s="101"/>
      <c r="D30" s="101"/>
      <c r="E30" s="101"/>
      <c r="F30" s="53"/>
      <c r="G30" s="72"/>
    </row>
    <row r="31" spans="1:7" x14ac:dyDescent="0.35">
      <c r="A31" s="128">
        <v>2211</v>
      </c>
      <c r="B31" s="27" t="s">
        <v>159</v>
      </c>
      <c r="C31" s="102"/>
      <c r="D31" s="101"/>
      <c r="E31" s="101">
        <f t="shared" ref="E31:E36" si="6">C31*$D$10</f>
        <v>0</v>
      </c>
      <c r="F31" s="53">
        <v>0.05</v>
      </c>
      <c r="G31" s="72">
        <f t="shared" ref="G31:G36" si="7">E31*F31</f>
        <v>0</v>
      </c>
    </row>
    <row r="32" spans="1:7" x14ac:dyDescent="0.35">
      <c r="A32" s="128">
        <f>A31+1</f>
        <v>2212</v>
      </c>
      <c r="B32" s="27" t="s">
        <v>165</v>
      </c>
      <c r="C32" s="102"/>
      <c r="D32" s="101"/>
      <c r="E32" s="101">
        <f t="shared" si="6"/>
        <v>0</v>
      </c>
      <c r="F32" s="53">
        <v>0.05</v>
      </c>
      <c r="G32" s="72">
        <f t="shared" si="7"/>
        <v>0</v>
      </c>
    </row>
    <row r="33" spans="1:7" x14ac:dyDescent="0.35">
      <c r="A33" s="128">
        <f t="shared" ref="A33:A36" si="8">A32+1</f>
        <v>2213</v>
      </c>
      <c r="B33" s="27" t="s">
        <v>160</v>
      </c>
      <c r="C33" s="102"/>
      <c r="D33" s="101"/>
      <c r="E33" s="101">
        <f t="shared" si="6"/>
        <v>0</v>
      </c>
      <c r="F33" s="53">
        <v>0.05</v>
      </c>
      <c r="G33" s="72">
        <f t="shared" si="7"/>
        <v>0</v>
      </c>
    </row>
    <row r="34" spans="1:7" x14ac:dyDescent="0.35">
      <c r="A34" s="128">
        <f t="shared" si="8"/>
        <v>2214</v>
      </c>
      <c r="B34" s="27" t="s">
        <v>166</v>
      </c>
      <c r="C34" s="102"/>
      <c r="D34" s="101"/>
      <c r="E34" s="101">
        <f t="shared" si="6"/>
        <v>0</v>
      </c>
      <c r="F34" s="53">
        <v>0.05</v>
      </c>
      <c r="G34" s="72">
        <f t="shared" si="7"/>
        <v>0</v>
      </c>
    </row>
    <row r="35" spans="1:7" x14ac:dyDescent="0.35">
      <c r="A35" s="128">
        <f t="shared" si="8"/>
        <v>2215</v>
      </c>
      <c r="B35" s="27" t="s">
        <v>161</v>
      </c>
      <c r="C35" s="102"/>
      <c r="D35" s="101"/>
      <c r="E35" s="101">
        <f t="shared" si="6"/>
        <v>0</v>
      </c>
      <c r="F35" s="53">
        <v>0.05</v>
      </c>
      <c r="G35" s="72">
        <f t="shared" si="7"/>
        <v>0</v>
      </c>
    </row>
    <row r="36" spans="1:7" x14ac:dyDescent="0.35">
      <c r="A36" s="128">
        <f t="shared" si="8"/>
        <v>2216</v>
      </c>
      <c r="B36" s="27" t="s">
        <v>167</v>
      </c>
      <c r="C36" s="102"/>
      <c r="D36" s="101"/>
      <c r="E36" s="101">
        <f t="shared" si="6"/>
        <v>0</v>
      </c>
      <c r="F36" s="53">
        <v>0.05</v>
      </c>
      <c r="G36" s="72">
        <f t="shared" si="7"/>
        <v>0</v>
      </c>
    </row>
    <row r="37" spans="1:7" ht="15.5" x14ac:dyDescent="0.35">
      <c r="A37" s="126">
        <f>A30+1</f>
        <v>222</v>
      </c>
      <c r="B37" s="16" t="s">
        <v>46</v>
      </c>
      <c r="C37" s="101"/>
      <c r="D37" s="101"/>
      <c r="E37" s="101"/>
      <c r="F37" s="53"/>
      <c r="G37" s="72"/>
    </row>
    <row r="38" spans="1:7" x14ac:dyDescent="0.35">
      <c r="A38" s="128">
        <v>2221</v>
      </c>
      <c r="B38" s="27" t="s">
        <v>162</v>
      </c>
      <c r="C38" s="102"/>
      <c r="D38" s="101"/>
      <c r="E38" s="101">
        <f t="shared" ref="E38:E44" si="9">C38*$D$10</f>
        <v>0</v>
      </c>
      <c r="F38" s="53">
        <v>0.1</v>
      </c>
      <c r="G38" s="72">
        <f t="shared" ref="G38:G51" si="10">E38*F38</f>
        <v>0</v>
      </c>
    </row>
    <row r="39" spans="1:7" x14ac:dyDescent="0.35">
      <c r="A39" s="128">
        <f>A38+1</f>
        <v>2222</v>
      </c>
      <c r="B39" s="27" t="s">
        <v>39</v>
      </c>
      <c r="C39" s="102"/>
      <c r="D39" s="101"/>
      <c r="E39" s="101">
        <f t="shared" si="9"/>
        <v>0</v>
      </c>
      <c r="F39" s="53">
        <v>0.1</v>
      </c>
      <c r="G39" s="72">
        <f t="shared" si="10"/>
        <v>0</v>
      </c>
    </row>
    <row r="40" spans="1:7" x14ac:dyDescent="0.35">
      <c r="A40" s="128">
        <f t="shared" ref="A40:A43" si="11">A39+1</f>
        <v>2223</v>
      </c>
      <c r="B40" s="27" t="s">
        <v>163</v>
      </c>
      <c r="C40" s="102"/>
      <c r="D40" s="101"/>
      <c r="E40" s="101">
        <f t="shared" si="9"/>
        <v>0</v>
      </c>
      <c r="F40" s="53">
        <v>0.1</v>
      </c>
      <c r="G40" s="72">
        <f t="shared" si="10"/>
        <v>0</v>
      </c>
    </row>
    <row r="41" spans="1:7" x14ac:dyDescent="0.35">
      <c r="A41" s="128">
        <f t="shared" si="11"/>
        <v>2224</v>
      </c>
      <c r="B41" s="27" t="s">
        <v>164</v>
      </c>
      <c r="C41" s="102"/>
      <c r="D41" s="101"/>
      <c r="E41" s="101">
        <f t="shared" si="9"/>
        <v>0</v>
      </c>
      <c r="F41" s="53">
        <v>0.1</v>
      </c>
      <c r="G41" s="72">
        <f t="shared" si="10"/>
        <v>0</v>
      </c>
    </row>
    <row r="42" spans="1:7" x14ac:dyDescent="0.35">
      <c r="A42" s="128">
        <f t="shared" si="11"/>
        <v>2225</v>
      </c>
      <c r="B42" s="27" t="s">
        <v>168</v>
      </c>
      <c r="C42" s="102"/>
      <c r="D42" s="101"/>
      <c r="E42" s="101">
        <f t="shared" si="9"/>
        <v>0</v>
      </c>
      <c r="F42" s="53">
        <v>0.1</v>
      </c>
      <c r="G42" s="72">
        <f t="shared" si="10"/>
        <v>0</v>
      </c>
    </row>
    <row r="43" spans="1:7" x14ac:dyDescent="0.35">
      <c r="A43" s="128">
        <f t="shared" si="11"/>
        <v>2226</v>
      </c>
      <c r="B43" s="145" t="s">
        <v>169</v>
      </c>
      <c r="C43" s="102"/>
      <c r="D43" s="101"/>
      <c r="E43" s="101">
        <f t="shared" si="9"/>
        <v>0</v>
      </c>
      <c r="F43" s="53">
        <v>0.1</v>
      </c>
      <c r="G43" s="72">
        <f t="shared" si="10"/>
        <v>0</v>
      </c>
    </row>
    <row r="44" spans="1:7" ht="15.5" x14ac:dyDescent="0.35">
      <c r="A44" s="126">
        <f>A37+1</f>
        <v>223</v>
      </c>
      <c r="B44" s="16" t="s">
        <v>10</v>
      </c>
      <c r="C44" s="107"/>
      <c r="D44" s="101"/>
      <c r="E44" s="101">
        <f t="shared" si="9"/>
        <v>0</v>
      </c>
      <c r="F44" s="53">
        <v>0</v>
      </c>
      <c r="G44" s="72">
        <f t="shared" si="10"/>
        <v>0</v>
      </c>
    </row>
    <row r="45" spans="1:7" ht="31" x14ac:dyDescent="0.35">
      <c r="A45" s="124">
        <f>A44+1</f>
        <v>224</v>
      </c>
      <c r="B45" s="19" t="s">
        <v>47</v>
      </c>
      <c r="C45" s="101"/>
      <c r="D45" s="101"/>
      <c r="E45" s="101"/>
      <c r="F45" s="53"/>
      <c r="G45" s="72"/>
    </row>
    <row r="46" spans="1:7" x14ac:dyDescent="0.35">
      <c r="A46" s="128">
        <v>2241</v>
      </c>
      <c r="B46" s="22" t="s">
        <v>49</v>
      </c>
      <c r="C46" s="102"/>
      <c r="D46" s="101"/>
      <c r="E46" s="101">
        <f t="shared" ref="E46:E47" si="12">C46*$D$10</f>
        <v>0</v>
      </c>
      <c r="F46" s="53">
        <v>0.25</v>
      </c>
      <c r="G46" s="72">
        <f t="shared" si="10"/>
        <v>0</v>
      </c>
    </row>
    <row r="47" spans="1:7" x14ac:dyDescent="0.35">
      <c r="A47" s="128">
        <f>A46+1</f>
        <v>2242</v>
      </c>
      <c r="B47" s="22" t="s">
        <v>48</v>
      </c>
      <c r="C47" s="102"/>
      <c r="D47" s="101"/>
      <c r="E47" s="101">
        <f t="shared" si="12"/>
        <v>0</v>
      </c>
      <c r="F47" s="53">
        <v>0.05</v>
      </c>
      <c r="G47" s="72">
        <f t="shared" si="10"/>
        <v>0</v>
      </c>
    </row>
    <row r="48" spans="1:7" ht="31" x14ac:dyDescent="0.35">
      <c r="A48" s="124">
        <f>A45+1</f>
        <v>225</v>
      </c>
      <c r="B48" s="19" t="s">
        <v>50</v>
      </c>
      <c r="C48" s="101"/>
      <c r="D48" s="101"/>
      <c r="E48" s="101"/>
      <c r="F48" s="53"/>
      <c r="G48" s="72"/>
    </row>
    <row r="49" spans="1:7" x14ac:dyDescent="0.35">
      <c r="A49" s="126">
        <v>2251</v>
      </c>
      <c r="B49" s="22" t="s">
        <v>51</v>
      </c>
      <c r="C49" s="102"/>
      <c r="D49" s="101"/>
      <c r="E49" s="101">
        <f t="shared" ref="E49:E51" si="13">C49*$D$10</f>
        <v>0</v>
      </c>
      <c r="F49" s="53">
        <v>0.2</v>
      </c>
      <c r="G49" s="72">
        <f t="shared" si="10"/>
        <v>0</v>
      </c>
    </row>
    <row r="50" spans="1:7" x14ac:dyDescent="0.35">
      <c r="A50" s="126">
        <f>A49+1</f>
        <v>2252</v>
      </c>
      <c r="B50" s="22" t="s">
        <v>52</v>
      </c>
      <c r="C50" s="102"/>
      <c r="D50" s="101"/>
      <c r="E50" s="101">
        <f t="shared" si="13"/>
        <v>0</v>
      </c>
      <c r="F50" s="53">
        <v>0.4</v>
      </c>
      <c r="G50" s="72">
        <f t="shared" si="10"/>
        <v>0</v>
      </c>
    </row>
    <row r="51" spans="1:7" ht="15.5" x14ac:dyDescent="0.35">
      <c r="A51" s="138">
        <f>A48+1</f>
        <v>226</v>
      </c>
      <c r="B51" s="20" t="s">
        <v>53</v>
      </c>
      <c r="C51" s="108"/>
      <c r="D51" s="165"/>
      <c r="E51" s="165">
        <f t="shared" si="13"/>
        <v>0</v>
      </c>
      <c r="F51" s="59">
        <v>1</v>
      </c>
      <c r="G51" s="113">
        <f t="shared" si="10"/>
        <v>0</v>
      </c>
    </row>
    <row r="52" spans="1:7" ht="15.5" x14ac:dyDescent="0.35">
      <c r="A52" s="137">
        <f>A51+1</f>
        <v>227</v>
      </c>
      <c r="B52" s="21" t="s">
        <v>58</v>
      </c>
      <c r="C52" s="109">
        <f>SUM(C29:C51)</f>
        <v>0</v>
      </c>
      <c r="D52" s="109"/>
      <c r="E52" s="109">
        <f>SUM(E29:E51)</f>
        <v>0</v>
      </c>
      <c r="F52" s="132"/>
      <c r="G52" s="98">
        <f>SUM(G30:G51)</f>
        <v>0</v>
      </c>
    </row>
    <row r="53" spans="1:7" ht="15.5" x14ac:dyDescent="0.35">
      <c r="A53" s="23" t="s">
        <v>56</v>
      </c>
      <c r="B53" s="24" t="s">
        <v>54</v>
      </c>
      <c r="C53" s="110"/>
      <c r="D53" s="110"/>
      <c r="E53" s="110"/>
      <c r="F53" s="133"/>
      <c r="G53" s="99"/>
    </row>
    <row r="54" spans="1:7" x14ac:dyDescent="0.35">
      <c r="A54" s="125">
        <f>A52+1</f>
        <v>228</v>
      </c>
      <c r="B54" s="17" t="s">
        <v>57</v>
      </c>
      <c r="C54" s="102"/>
      <c r="D54" s="101"/>
      <c r="E54" s="101">
        <f t="shared" ref="E54:E58" si="14">C54*$D$10</f>
        <v>0</v>
      </c>
      <c r="F54" s="53">
        <v>0</v>
      </c>
      <c r="G54" s="72">
        <f>E54*F54</f>
        <v>0</v>
      </c>
    </row>
    <row r="55" spans="1:7" x14ac:dyDescent="0.35">
      <c r="A55" s="125">
        <f>A54+1</f>
        <v>229</v>
      </c>
      <c r="B55" s="17" t="s">
        <v>59</v>
      </c>
      <c r="C55" s="102"/>
      <c r="D55" s="101"/>
      <c r="E55" s="101">
        <f t="shared" si="14"/>
        <v>0</v>
      </c>
      <c r="F55" s="53">
        <v>0.15</v>
      </c>
      <c r="G55" s="72">
        <f t="shared" ref="G55:G58" si="15">E55*F55</f>
        <v>0</v>
      </c>
    </row>
    <row r="56" spans="1:7" ht="29" x14ac:dyDescent="0.35">
      <c r="A56" s="125">
        <f t="shared" ref="A56:A60" si="16">A55+1</f>
        <v>230</v>
      </c>
      <c r="B56" s="25" t="s">
        <v>60</v>
      </c>
      <c r="C56" s="102"/>
      <c r="D56" s="101"/>
      <c r="E56" s="101">
        <f t="shared" si="14"/>
        <v>0</v>
      </c>
      <c r="F56" s="59">
        <v>0.25</v>
      </c>
      <c r="G56" s="72">
        <f t="shared" si="15"/>
        <v>0</v>
      </c>
    </row>
    <row r="57" spans="1:7" x14ac:dyDescent="0.35">
      <c r="A57" s="125">
        <f t="shared" si="16"/>
        <v>231</v>
      </c>
      <c r="B57" s="17" t="s">
        <v>61</v>
      </c>
      <c r="C57" s="102"/>
      <c r="D57" s="101"/>
      <c r="E57" s="101">
        <f t="shared" si="14"/>
        <v>0</v>
      </c>
      <c r="F57" s="53">
        <v>0.5</v>
      </c>
      <c r="G57" s="72">
        <f t="shared" si="15"/>
        <v>0</v>
      </c>
    </row>
    <row r="58" spans="1:7" x14ac:dyDescent="0.35">
      <c r="A58" s="125">
        <f t="shared" si="16"/>
        <v>232</v>
      </c>
      <c r="B58" s="17" t="s">
        <v>62</v>
      </c>
      <c r="C58" s="102"/>
      <c r="D58" s="101"/>
      <c r="E58" s="101">
        <f t="shared" si="14"/>
        <v>0</v>
      </c>
      <c r="F58" s="53">
        <v>1</v>
      </c>
      <c r="G58" s="72">
        <f t="shared" si="15"/>
        <v>0</v>
      </c>
    </row>
    <row r="59" spans="1:7" ht="15.5" x14ac:dyDescent="0.35">
      <c r="A59" s="137">
        <f t="shared" si="16"/>
        <v>233</v>
      </c>
      <c r="B59" s="21" t="s">
        <v>64</v>
      </c>
      <c r="C59" s="109">
        <f>SUM(C54:C58)</f>
        <v>0</v>
      </c>
      <c r="D59" s="109"/>
      <c r="E59" s="109">
        <f>SUM(E54:E58)</f>
        <v>0</v>
      </c>
      <c r="F59" s="132"/>
      <c r="G59" s="98">
        <f>SUM(G54:G58)</f>
        <v>0</v>
      </c>
    </row>
    <row r="60" spans="1:7" ht="15.5" x14ac:dyDescent="0.35">
      <c r="A60" s="123">
        <f t="shared" si="16"/>
        <v>234</v>
      </c>
      <c r="B60" s="29" t="s">
        <v>63</v>
      </c>
      <c r="C60" s="92">
        <f>C52+C59</f>
        <v>0</v>
      </c>
      <c r="D60" s="92"/>
      <c r="E60" s="92">
        <f>E52+E59</f>
        <v>0</v>
      </c>
      <c r="F60" s="134"/>
      <c r="G60" s="73">
        <f>G52+G59</f>
        <v>0</v>
      </c>
    </row>
    <row r="61" spans="1:7" ht="15.5" x14ac:dyDescent="0.35">
      <c r="A61" s="31" t="s">
        <v>66</v>
      </c>
      <c r="B61" s="26"/>
      <c r="C61" s="105"/>
      <c r="D61" s="105"/>
      <c r="E61" s="105"/>
      <c r="F61" s="135"/>
      <c r="G61" s="74"/>
    </row>
    <row r="62" spans="1:7" x14ac:dyDescent="0.35">
      <c r="A62" s="125">
        <v>231</v>
      </c>
      <c r="B62" s="17" t="s">
        <v>67</v>
      </c>
      <c r="C62" s="102"/>
      <c r="D62" s="101"/>
      <c r="E62" s="101">
        <f t="shared" ref="E62:E70" si="17">C62*$D$10</f>
        <v>0</v>
      </c>
      <c r="F62" s="53">
        <v>1</v>
      </c>
      <c r="G62" s="72">
        <f>E62*F62</f>
        <v>0</v>
      </c>
    </row>
    <row r="63" spans="1:7" ht="29" x14ac:dyDescent="0.35">
      <c r="A63" s="125">
        <f>A62+1</f>
        <v>232</v>
      </c>
      <c r="B63" s="25" t="s">
        <v>68</v>
      </c>
      <c r="C63" s="102"/>
      <c r="D63" s="101"/>
      <c r="E63" s="101">
        <f t="shared" si="17"/>
        <v>0</v>
      </c>
      <c r="F63" s="53">
        <v>1</v>
      </c>
      <c r="G63" s="72">
        <f t="shared" ref="G63:G70" si="18">E63*F63</f>
        <v>0</v>
      </c>
    </row>
    <row r="64" spans="1:7" ht="29" x14ac:dyDescent="0.35">
      <c r="A64" s="125">
        <f t="shared" ref="A64:A71" si="19">A63+1</f>
        <v>233</v>
      </c>
      <c r="B64" s="25" t="s">
        <v>69</v>
      </c>
      <c r="C64" s="102"/>
      <c r="D64" s="101"/>
      <c r="E64" s="101">
        <f t="shared" si="17"/>
        <v>0</v>
      </c>
      <c r="F64" s="59">
        <v>0</v>
      </c>
      <c r="G64" s="72">
        <f t="shared" si="18"/>
        <v>0</v>
      </c>
    </row>
    <row r="65" spans="1:7" ht="29" x14ac:dyDescent="0.35">
      <c r="A65" s="125">
        <f t="shared" si="19"/>
        <v>234</v>
      </c>
      <c r="B65" s="25" t="s">
        <v>70</v>
      </c>
      <c r="C65" s="102"/>
      <c r="D65" s="101"/>
      <c r="E65" s="101">
        <f t="shared" si="17"/>
        <v>0</v>
      </c>
      <c r="F65" s="53">
        <v>0.2</v>
      </c>
      <c r="G65" s="72">
        <f t="shared" si="18"/>
        <v>0</v>
      </c>
    </row>
    <row r="66" spans="1:7" ht="43.5" x14ac:dyDescent="0.35">
      <c r="A66" s="125">
        <f t="shared" si="19"/>
        <v>235</v>
      </c>
      <c r="B66" s="25" t="s">
        <v>157</v>
      </c>
      <c r="C66" s="102"/>
      <c r="D66" s="101"/>
      <c r="E66" s="101">
        <f t="shared" si="17"/>
        <v>0</v>
      </c>
      <c r="F66" s="53">
        <v>1</v>
      </c>
      <c r="G66" s="72">
        <f t="shared" si="18"/>
        <v>0</v>
      </c>
    </row>
    <row r="67" spans="1:7" ht="43.5" x14ac:dyDescent="0.35">
      <c r="A67" s="125">
        <f t="shared" si="19"/>
        <v>236</v>
      </c>
      <c r="B67" s="25" t="s">
        <v>71</v>
      </c>
      <c r="C67" s="102"/>
      <c r="D67" s="101"/>
      <c r="E67" s="101">
        <f t="shared" si="17"/>
        <v>0</v>
      </c>
      <c r="F67" s="53">
        <v>1</v>
      </c>
      <c r="G67" s="72">
        <f t="shared" si="18"/>
        <v>0</v>
      </c>
    </row>
    <row r="68" spans="1:7" ht="29" x14ac:dyDescent="0.35">
      <c r="A68" s="125">
        <f t="shared" si="19"/>
        <v>237</v>
      </c>
      <c r="B68" s="25" t="s">
        <v>72</v>
      </c>
      <c r="C68" s="102"/>
      <c r="D68" s="101"/>
      <c r="E68" s="101">
        <f t="shared" si="17"/>
        <v>0</v>
      </c>
      <c r="F68" s="53">
        <v>1</v>
      </c>
      <c r="G68" s="72">
        <f t="shared" si="18"/>
        <v>0</v>
      </c>
    </row>
    <row r="69" spans="1:7" ht="29" x14ac:dyDescent="0.35">
      <c r="A69" s="125">
        <f t="shared" si="19"/>
        <v>238</v>
      </c>
      <c r="B69" s="25" t="s">
        <v>73</v>
      </c>
      <c r="C69" s="102"/>
      <c r="D69" s="101"/>
      <c r="E69" s="101">
        <f t="shared" si="17"/>
        <v>0</v>
      </c>
      <c r="F69" s="53">
        <v>1</v>
      </c>
      <c r="G69" s="72">
        <f t="shared" si="18"/>
        <v>0</v>
      </c>
    </row>
    <row r="70" spans="1:7" ht="29" x14ac:dyDescent="0.35">
      <c r="A70" s="125">
        <f t="shared" si="19"/>
        <v>239</v>
      </c>
      <c r="B70" s="25" t="s">
        <v>74</v>
      </c>
      <c r="C70" s="102"/>
      <c r="D70" s="101"/>
      <c r="E70" s="101">
        <f t="shared" si="17"/>
        <v>0</v>
      </c>
      <c r="F70" s="53">
        <v>1</v>
      </c>
      <c r="G70" s="72">
        <f t="shared" si="18"/>
        <v>0</v>
      </c>
    </row>
    <row r="71" spans="1:7" ht="15.5" x14ac:dyDescent="0.35">
      <c r="A71" s="123">
        <f t="shared" si="19"/>
        <v>240</v>
      </c>
      <c r="B71" s="29" t="s">
        <v>76</v>
      </c>
      <c r="C71" s="92">
        <f>SUM(C62:C70)</f>
        <v>0</v>
      </c>
      <c r="D71" s="92"/>
      <c r="E71" s="92">
        <f>SUM(E62:E70)</f>
        <v>0</v>
      </c>
      <c r="F71" s="134"/>
      <c r="G71" s="73">
        <f>SUM(G62:G70)</f>
        <v>0</v>
      </c>
    </row>
    <row r="72" spans="1:7" ht="15.5" x14ac:dyDescent="0.35">
      <c r="A72" s="31" t="s">
        <v>75</v>
      </c>
      <c r="B72" s="26"/>
      <c r="C72" s="105"/>
      <c r="D72" s="105"/>
      <c r="E72" s="105"/>
      <c r="F72" s="135"/>
      <c r="G72" s="74"/>
    </row>
    <row r="73" spans="1:7" ht="29" x14ac:dyDescent="0.35">
      <c r="A73" s="125">
        <v>241</v>
      </c>
      <c r="B73" s="25" t="s">
        <v>77</v>
      </c>
      <c r="C73" s="102"/>
      <c r="D73" s="101"/>
      <c r="E73" s="101">
        <f t="shared" ref="E73:E79" si="20">C73*$D$10</f>
        <v>0</v>
      </c>
      <c r="F73" s="53">
        <v>0.05</v>
      </c>
      <c r="G73" s="72">
        <f>E73*F73</f>
        <v>0</v>
      </c>
    </row>
    <row r="74" spans="1:7" ht="29" x14ac:dyDescent="0.35">
      <c r="A74" s="125">
        <f>A73+1</f>
        <v>242</v>
      </c>
      <c r="B74" s="25" t="s">
        <v>79</v>
      </c>
      <c r="C74" s="102"/>
      <c r="D74" s="101"/>
      <c r="E74" s="101">
        <f t="shared" si="20"/>
        <v>0</v>
      </c>
      <c r="F74" s="53">
        <v>0.1</v>
      </c>
      <c r="G74" s="72">
        <f t="shared" ref="G74:G79" si="21">E74*F74</f>
        <v>0</v>
      </c>
    </row>
    <row r="75" spans="1:7" ht="29" x14ac:dyDescent="0.35">
      <c r="A75" s="125">
        <f t="shared" ref="A75:A80" si="22">A74+1</f>
        <v>243</v>
      </c>
      <c r="B75" s="25" t="s">
        <v>78</v>
      </c>
      <c r="C75" s="102"/>
      <c r="D75" s="101"/>
      <c r="E75" s="101">
        <f t="shared" si="20"/>
        <v>0</v>
      </c>
      <c r="F75" s="59">
        <v>0.3</v>
      </c>
      <c r="G75" s="72">
        <f t="shared" si="21"/>
        <v>0</v>
      </c>
    </row>
    <row r="76" spans="1:7" ht="29" x14ac:dyDescent="0.35">
      <c r="A76" s="125">
        <f t="shared" si="22"/>
        <v>244</v>
      </c>
      <c r="B76" s="25" t="s">
        <v>80</v>
      </c>
      <c r="C76" s="102"/>
      <c r="D76" s="101"/>
      <c r="E76" s="101">
        <f t="shared" si="20"/>
        <v>0</v>
      </c>
      <c r="F76" s="53">
        <v>0.4</v>
      </c>
      <c r="G76" s="72">
        <f t="shared" si="21"/>
        <v>0</v>
      </c>
    </row>
    <row r="77" spans="1:7" ht="29" x14ac:dyDescent="0.35">
      <c r="A77" s="125">
        <f t="shared" si="22"/>
        <v>245</v>
      </c>
      <c r="B77" s="25" t="s">
        <v>81</v>
      </c>
      <c r="C77" s="102"/>
      <c r="D77" s="101"/>
      <c r="E77" s="101">
        <f t="shared" si="20"/>
        <v>0</v>
      </c>
      <c r="F77" s="53">
        <v>0.4</v>
      </c>
      <c r="G77" s="72">
        <f t="shared" si="21"/>
        <v>0</v>
      </c>
    </row>
    <row r="78" spans="1:7" ht="38.25" customHeight="1" x14ac:dyDescent="0.35">
      <c r="A78" s="125">
        <f t="shared" si="22"/>
        <v>246</v>
      </c>
      <c r="B78" s="25" t="s">
        <v>82</v>
      </c>
      <c r="C78" s="102"/>
      <c r="D78" s="101"/>
      <c r="E78" s="101">
        <f t="shared" si="20"/>
        <v>0</v>
      </c>
      <c r="F78" s="53">
        <v>1</v>
      </c>
      <c r="G78" s="72">
        <f t="shared" si="21"/>
        <v>0</v>
      </c>
    </row>
    <row r="79" spans="1:7" ht="43.5" x14ac:dyDescent="0.35">
      <c r="A79" s="152">
        <f t="shared" si="22"/>
        <v>247</v>
      </c>
      <c r="B79" s="25" t="s">
        <v>83</v>
      </c>
      <c r="C79" s="102"/>
      <c r="D79" s="101"/>
      <c r="E79" s="101">
        <f t="shared" si="20"/>
        <v>0</v>
      </c>
      <c r="F79" s="53">
        <v>1</v>
      </c>
      <c r="G79" s="72">
        <f t="shared" si="21"/>
        <v>0</v>
      </c>
    </row>
    <row r="80" spans="1:7" ht="15.5" x14ac:dyDescent="0.35">
      <c r="A80" s="123">
        <f t="shared" si="22"/>
        <v>248</v>
      </c>
      <c r="B80" s="29" t="s">
        <v>85</v>
      </c>
      <c r="C80" s="92">
        <f>SUM(C73:C79)</f>
        <v>0</v>
      </c>
      <c r="D80" s="92"/>
      <c r="E80" s="92">
        <f>SUM(E73:E79)</f>
        <v>0</v>
      </c>
      <c r="F80" s="142"/>
      <c r="G80" s="73">
        <f>SUM(G73:G79)</f>
        <v>0</v>
      </c>
    </row>
    <row r="81" spans="1:9" ht="15.5" x14ac:dyDescent="0.35">
      <c r="A81" s="31" t="s">
        <v>84</v>
      </c>
      <c r="B81" s="26"/>
      <c r="C81" s="105"/>
      <c r="D81" s="105"/>
      <c r="E81" s="105"/>
      <c r="F81" s="143"/>
      <c r="G81" s="74"/>
    </row>
    <row r="82" spans="1:9" x14ac:dyDescent="0.35">
      <c r="A82" s="125">
        <v>251</v>
      </c>
      <c r="B82" s="25" t="s">
        <v>86</v>
      </c>
      <c r="C82" s="102"/>
      <c r="D82" s="101"/>
      <c r="E82" s="101">
        <f>C82*$D$10</f>
        <v>0</v>
      </c>
      <c r="F82" s="53">
        <v>1</v>
      </c>
      <c r="G82" s="72">
        <f>E82*F82</f>
        <v>0</v>
      </c>
    </row>
    <row r="83" spans="1:9" ht="15.5" x14ac:dyDescent="0.35">
      <c r="A83" s="31" t="s">
        <v>88</v>
      </c>
      <c r="B83" s="26"/>
      <c r="C83" s="105"/>
      <c r="D83" s="105"/>
      <c r="E83" s="105"/>
      <c r="F83" s="143"/>
      <c r="G83" s="74">
        <f t="shared" ref="G83:G84" si="23">E83*F83</f>
        <v>0</v>
      </c>
    </row>
    <row r="84" spans="1:9" ht="29" x14ac:dyDescent="0.35">
      <c r="A84" s="125">
        <v>261</v>
      </c>
      <c r="B84" s="25" t="s">
        <v>87</v>
      </c>
      <c r="C84" s="102"/>
      <c r="D84" s="101"/>
      <c r="E84" s="101">
        <f>C84*$D$10</f>
        <v>0</v>
      </c>
      <c r="F84" s="59">
        <v>0.05</v>
      </c>
      <c r="G84" s="72">
        <f t="shared" si="23"/>
        <v>0</v>
      </c>
    </row>
    <row r="85" spans="1:9" ht="15.5" x14ac:dyDescent="0.35">
      <c r="A85" s="31" t="s">
        <v>89</v>
      </c>
      <c r="B85" s="26"/>
      <c r="C85" s="105"/>
      <c r="D85" s="105"/>
      <c r="E85" s="105"/>
      <c r="F85" s="143"/>
      <c r="G85" s="74"/>
    </row>
    <row r="86" spans="1:9" x14ac:dyDescent="0.35">
      <c r="A86" s="125">
        <v>271</v>
      </c>
      <c r="B86" s="25" t="s">
        <v>90</v>
      </c>
      <c r="C86" s="102"/>
      <c r="D86" s="101"/>
      <c r="E86" s="101">
        <f t="shared" ref="E86:E87" si="24">C86*$D$10</f>
        <v>0</v>
      </c>
      <c r="F86" s="168">
        <v>1</v>
      </c>
      <c r="G86" s="72">
        <f t="shared" ref="G86:G87" si="25">E86*F86</f>
        <v>0</v>
      </c>
    </row>
    <row r="87" spans="1:9" x14ac:dyDescent="0.35">
      <c r="A87" s="125">
        <f>A86+1</f>
        <v>272</v>
      </c>
      <c r="B87" s="25" t="s">
        <v>91</v>
      </c>
      <c r="C87" s="102"/>
      <c r="D87" s="101"/>
      <c r="E87" s="101">
        <f t="shared" si="24"/>
        <v>0</v>
      </c>
      <c r="F87" s="168">
        <v>1</v>
      </c>
      <c r="G87" s="72">
        <f t="shared" si="25"/>
        <v>0</v>
      </c>
    </row>
    <row r="88" spans="1:9" x14ac:dyDescent="0.35">
      <c r="A88" s="125">
        <f t="shared" ref="A88:A94" si="26">A87+1</f>
        <v>273</v>
      </c>
      <c r="B88" s="25" t="s">
        <v>92</v>
      </c>
      <c r="C88" s="101"/>
      <c r="D88" s="101"/>
      <c r="E88" s="101"/>
      <c r="F88" s="168"/>
      <c r="G88" s="72">
        <f>E88*F88</f>
        <v>0</v>
      </c>
    </row>
    <row r="89" spans="1:9" x14ac:dyDescent="0.35">
      <c r="A89" s="127">
        <v>2731</v>
      </c>
      <c r="B89" s="62" t="s">
        <v>93</v>
      </c>
      <c r="C89" s="102"/>
      <c r="D89" s="101"/>
      <c r="E89" s="101">
        <f t="shared" ref="E89:E93" si="27">C89*$D$10</f>
        <v>0</v>
      </c>
      <c r="F89" s="168">
        <v>1</v>
      </c>
      <c r="G89" s="72">
        <f t="shared" ref="G89:G93" si="28">E89*F89</f>
        <v>0</v>
      </c>
    </row>
    <row r="90" spans="1:9" ht="26.5" customHeight="1" x14ac:dyDescent="0.35">
      <c r="A90" s="127">
        <f>A89+1</f>
        <v>2732</v>
      </c>
      <c r="B90" s="62" t="s">
        <v>94</v>
      </c>
      <c r="C90" s="102"/>
      <c r="D90" s="101"/>
      <c r="E90" s="101">
        <f t="shared" si="27"/>
        <v>0</v>
      </c>
      <c r="F90" s="168">
        <v>1</v>
      </c>
      <c r="G90" s="72">
        <f t="shared" si="28"/>
        <v>0</v>
      </c>
    </row>
    <row r="91" spans="1:9" ht="29" x14ac:dyDescent="0.35">
      <c r="A91" s="127">
        <f t="shared" si="26"/>
        <v>2733</v>
      </c>
      <c r="B91" s="62" t="s">
        <v>95</v>
      </c>
      <c r="C91" s="102"/>
      <c r="D91" s="101"/>
      <c r="E91" s="101">
        <f t="shared" si="27"/>
        <v>0</v>
      </c>
      <c r="F91" s="168">
        <v>1</v>
      </c>
      <c r="G91" s="72">
        <f t="shared" si="28"/>
        <v>0</v>
      </c>
    </row>
    <row r="92" spans="1:9" ht="29" x14ac:dyDescent="0.35">
      <c r="A92" s="125">
        <f>A88+1</f>
        <v>274</v>
      </c>
      <c r="B92" s="25" t="s">
        <v>96</v>
      </c>
      <c r="C92" s="102"/>
      <c r="D92" s="101"/>
      <c r="E92" s="101">
        <f t="shared" si="27"/>
        <v>0</v>
      </c>
      <c r="F92" s="168">
        <v>1</v>
      </c>
      <c r="G92" s="72">
        <f t="shared" si="28"/>
        <v>0</v>
      </c>
    </row>
    <row r="93" spans="1:9" ht="29" x14ac:dyDescent="0.35">
      <c r="A93" s="125">
        <f t="shared" si="26"/>
        <v>275</v>
      </c>
      <c r="B93" s="32" t="s">
        <v>97</v>
      </c>
      <c r="C93" s="102"/>
      <c r="D93" s="101"/>
      <c r="E93" s="101">
        <f t="shared" si="27"/>
        <v>0</v>
      </c>
      <c r="F93" s="53">
        <v>1</v>
      </c>
      <c r="G93" s="72">
        <f t="shared" si="28"/>
        <v>0</v>
      </c>
      <c r="I93" s="66"/>
    </row>
    <row r="94" spans="1:9" ht="15.5" x14ac:dyDescent="0.35">
      <c r="A94" s="123">
        <f t="shared" si="26"/>
        <v>276</v>
      </c>
      <c r="B94" s="29" t="s">
        <v>98</v>
      </c>
      <c r="C94" s="92">
        <f>SUM(C86:C93)</f>
        <v>0</v>
      </c>
      <c r="D94" s="92"/>
      <c r="E94" s="92">
        <f>SUM(E86:E93)</f>
        <v>0</v>
      </c>
      <c r="F94" s="134"/>
      <c r="G94" s="73">
        <f>SUM(G86:G93)</f>
        <v>0</v>
      </c>
    </row>
    <row r="95" spans="1:9" ht="15.75" customHeight="1" x14ac:dyDescent="0.35">
      <c r="A95" s="31" t="s">
        <v>149</v>
      </c>
      <c r="B95" s="26"/>
      <c r="C95" s="105"/>
      <c r="D95" s="105"/>
      <c r="E95" s="105"/>
      <c r="F95" s="135"/>
      <c r="G95" s="74"/>
    </row>
    <row r="96" spans="1:9" x14ac:dyDescent="0.35">
      <c r="A96" s="125">
        <v>281</v>
      </c>
      <c r="B96" s="25" t="s">
        <v>99</v>
      </c>
      <c r="C96" s="102"/>
      <c r="D96" s="101"/>
      <c r="E96" s="101">
        <f>C96*$D$10</f>
        <v>0</v>
      </c>
      <c r="F96" s="53">
        <v>1</v>
      </c>
      <c r="G96" s="72">
        <f>E96*F96</f>
        <v>0</v>
      </c>
    </row>
    <row r="97" spans="1:7" ht="15.5" x14ac:dyDescent="0.35">
      <c r="A97" s="33" t="s">
        <v>150</v>
      </c>
      <c r="B97" s="50"/>
      <c r="C97" s="111">
        <f>C27+C60+C71+C80+C82+C84+C94+C96</f>
        <v>0</v>
      </c>
      <c r="D97" s="111"/>
      <c r="E97" s="111">
        <f>E27+E60+E71+E80+E82+E84+E94+E96</f>
        <v>0</v>
      </c>
      <c r="F97" s="136"/>
      <c r="G97" s="100">
        <f>G27+G60+G71+G80+G82+G84+G94+G96</f>
        <v>0</v>
      </c>
    </row>
  </sheetData>
  <pageMargins left="0.7" right="0.7" top="0.75" bottom="0.75" header="0.3" footer="0.3"/>
  <pageSetup orientation="portrait"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7" zoomScaleNormal="100" workbookViewId="0">
      <selection activeCell="B39" sqref="B39"/>
    </sheetView>
  </sheetViews>
  <sheetFormatPr defaultColWidth="8.81640625" defaultRowHeight="14.5" x14ac:dyDescent="0.35"/>
  <cols>
    <col min="1" max="1" width="11.7265625" customWidth="1"/>
    <col min="2" max="2" width="67.7265625" customWidth="1"/>
    <col min="3" max="4" width="16" customWidth="1"/>
    <col min="5" max="5" width="11.81640625" customWidth="1"/>
    <col min="6" max="6" width="12.7265625" customWidth="1"/>
    <col min="7" max="7" width="15" customWidth="1"/>
  </cols>
  <sheetData>
    <row r="1" spans="1:7" ht="23.5" x14ac:dyDescent="0.55000000000000004">
      <c r="A1" s="3" t="s">
        <v>173</v>
      </c>
    </row>
    <row r="2" spans="1:7" ht="18.5" x14ac:dyDescent="0.45">
      <c r="A2" s="154" t="s">
        <v>186</v>
      </c>
    </row>
    <row r="3" spans="1:7" x14ac:dyDescent="0.35">
      <c r="A3" s="4" t="s">
        <v>184</v>
      </c>
    </row>
    <row r="4" spans="1:7" x14ac:dyDescent="0.35">
      <c r="A4" s="4" t="s">
        <v>148</v>
      </c>
    </row>
    <row r="5" spans="1:7" ht="15.5" x14ac:dyDescent="0.35">
      <c r="A5" s="1" t="s">
        <v>13</v>
      </c>
    </row>
    <row r="8" spans="1:7" ht="21" x14ac:dyDescent="0.5">
      <c r="A8" s="2" t="s">
        <v>102</v>
      </c>
    </row>
    <row r="9" spans="1:7" ht="46.5" x14ac:dyDescent="0.35">
      <c r="A9" s="55" t="s">
        <v>2</v>
      </c>
      <c r="B9" s="56" t="s">
        <v>14</v>
      </c>
      <c r="C9" s="57" t="s">
        <v>181</v>
      </c>
      <c r="D9" s="56" t="s">
        <v>177</v>
      </c>
      <c r="E9" s="54" t="s">
        <v>182</v>
      </c>
      <c r="F9" s="54" t="s">
        <v>100</v>
      </c>
      <c r="G9" s="54" t="s">
        <v>101</v>
      </c>
    </row>
    <row r="10" spans="1:7" ht="15.5" x14ac:dyDescent="0.35">
      <c r="A10" s="160"/>
      <c r="B10" s="160"/>
      <c r="C10" s="166"/>
      <c r="D10" s="167"/>
      <c r="E10" s="161"/>
      <c r="F10" s="161"/>
      <c r="G10" s="161"/>
    </row>
    <row r="11" spans="1:7" ht="15.5" x14ac:dyDescent="0.35">
      <c r="A11" s="31" t="s">
        <v>111</v>
      </c>
      <c r="B11" s="26"/>
      <c r="C11" s="26"/>
      <c r="D11" s="26"/>
      <c r="E11" s="26"/>
      <c r="F11" s="26"/>
      <c r="G11" s="26"/>
    </row>
    <row r="12" spans="1:7" ht="19.5" customHeight="1" x14ac:dyDescent="0.35">
      <c r="A12" s="124">
        <v>311</v>
      </c>
      <c r="B12" s="28" t="s">
        <v>103</v>
      </c>
      <c r="C12" s="71"/>
      <c r="D12" s="28"/>
      <c r="E12" s="71"/>
      <c r="F12" s="52"/>
      <c r="G12" s="72"/>
    </row>
    <row r="13" spans="1:7" x14ac:dyDescent="0.35">
      <c r="A13" s="128">
        <v>3111</v>
      </c>
      <c r="B13" s="27" t="s">
        <v>104</v>
      </c>
      <c r="C13" s="94"/>
      <c r="D13" s="27"/>
      <c r="E13" s="72">
        <f>C13*$D$10</f>
        <v>0</v>
      </c>
      <c r="F13" s="53">
        <v>0</v>
      </c>
      <c r="G13" s="114">
        <f>E13*F13</f>
        <v>0</v>
      </c>
    </row>
    <row r="14" spans="1:7" x14ac:dyDescent="0.35">
      <c r="A14" s="128">
        <f>A13+1</f>
        <v>3112</v>
      </c>
      <c r="B14" s="27" t="s">
        <v>105</v>
      </c>
      <c r="C14" s="94"/>
      <c r="D14" s="27"/>
      <c r="E14" s="72">
        <f t="shared" ref="E14:E18" si="0">C14*$D$10</f>
        <v>0</v>
      </c>
      <c r="F14" s="53">
        <v>0.15</v>
      </c>
      <c r="G14" s="114">
        <f t="shared" ref="G14:G18" si="1">E14*F14</f>
        <v>0</v>
      </c>
    </row>
    <row r="15" spans="1:7" x14ac:dyDescent="0.35">
      <c r="A15" s="128">
        <f t="shared" ref="A15:A18" si="2">A14+1</f>
        <v>3113</v>
      </c>
      <c r="B15" s="27" t="s">
        <v>106</v>
      </c>
      <c r="C15" s="94"/>
      <c r="D15" s="27"/>
      <c r="E15" s="72">
        <f t="shared" si="0"/>
        <v>0</v>
      </c>
      <c r="F15" s="53">
        <v>0.5</v>
      </c>
      <c r="G15" s="114">
        <f t="shared" si="1"/>
        <v>0</v>
      </c>
    </row>
    <row r="16" spans="1:7" x14ac:dyDescent="0.35">
      <c r="A16" s="128">
        <f t="shared" si="2"/>
        <v>3114</v>
      </c>
      <c r="B16" s="27" t="s">
        <v>107</v>
      </c>
      <c r="C16" s="96"/>
      <c r="D16" s="27"/>
      <c r="E16" s="95">
        <f t="shared" si="0"/>
        <v>0</v>
      </c>
      <c r="F16" s="53">
        <v>0.5</v>
      </c>
      <c r="G16" s="114">
        <f t="shared" si="1"/>
        <v>0</v>
      </c>
    </row>
    <row r="17" spans="1:7" x14ac:dyDescent="0.35">
      <c r="A17" s="128">
        <f t="shared" si="2"/>
        <v>3115</v>
      </c>
      <c r="B17" s="27" t="s">
        <v>109</v>
      </c>
      <c r="C17" s="96"/>
      <c r="D17" s="27"/>
      <c r="E17" s="95">
        <f t="shared" si="0"/>
        <v>0</v>
      </c>
      <c r="F17" s="53">
        <v>1</v>
      </c>
      <c r="G17" s="114">
        <f t="shared" si="1"/>
        <v>0</v>
      </c>
    </row>
    <row r="18" spans="1:7" x14ac:dyDescent="0.35">
      <c r="A18" s="128">
        <f t="shared" si="2"/>
        <v>3116</v>
      </c>
      <c r="B18" s="27" t="s">
        <v>108</v>
      </c>
      <c r="C18" s="96"/>
      <c r="D18" s="27"/>
      <c r="E18" s="95">
        <f t="shared" si="0"/>
        <v>0</v>
      </c>
      <c r="F18" s="53">
        <v>0</v>
      </c>
      <c r="G18" s="114">
        <f t="shared" si="1"/>
        <v>0</v>
      </c>
    </row>
    <row r="19" spans="1:7" ht="15.5" x14ac:dyDescent="0.35">
      <c r="A19" s="123">
        <f>A12+1</f>
        <v>312</v>
      </c>
      <c r="B19" s="29" t="s">
        <v>110</v>
      </c>
      <c r="C19" s="73">
        <f>SUM(C12:C18)</f>
        <v>0</v>
      </c>
      <c r="D19" s="29"/>
      <c r="E19" s="73">
        <f>SUM(E12:E18)</f>
        <v>0</v>
      </c>
      <c r="F19" s="30"/>
      <c r="G19" s="73">
        <f>SUM(G12:G18)</f>
        <v>0</v>
      </c>
    </row>
    <row r="20" spans="1:7" ht="15.5" x14ac:dyDescent="0.35">
      <c r="A20" s="31" t="s">
        <v>112</v>
      </c>
      <c r="B20" s="26"/>
      <c r="C20" s="74"/>
      <c r="D20" s="26"/>
      <c r="E20" s="74"/>
      <c r="F20" s="26"/>
      <c r="G20" s="74"/>
    </row>
    <row r="21" spans="1:7" ht="29" x14ac:dyDescent="0.35">
      <c r="A21" s="124">
        <v>321</v>
      </c>
      <c r="B21" s="28" t="s">
        <v>113</v>
      </c>
      <c r="C21" s="94"/>
      <c r="D21" s="28"/>
      <c r="E21" s="72">
        <f>C21*$D$10</f>
        <v>0</v>
      </c>
      <c r="F21" s="53">
        <v>0</v>
      </c>
      <c r="G21" s="72">
        <f>E21*F21</f>
        <v>0</v>
      </c>
    </row>
    <row r="22" spans="1:7" ht="15.5" x14ac:dyDescent="0.35">
      <c r="A22" s="30"/>
      <c r="B22" s="29" t="s">
        <v>114</v>
      </c>
      <c r="C22" s="73">
        <f>C21</f>
        <v>0</v>
      </c>
      <c r="D22" s="29"/>
      <c r="E22" s="73">
        <f>E21</f>
        <v>0</v>
      </c>
      <c r="F22" s="30"/>
      <c r="G22" s="73">
        <f>G21</f>
        <v>0</v>
      </c>
    </row>
    <row r="23" spans="1:7" ht="15.5" x14ac:dyDescent="0.35">
      <c r="A23" s="31" t="s">
        <v>115</v>
      </c>
      <c r="B23" s="26"/>
      <c r="C23" s="74"/>
      <c r="D23" s="26"/>
      <c r="E23" s="74"/>
      <c r="F23" s="26"/>
      <c r="G23" s="74"/>
    </row>
    <row r="24" spans="1:7" x14ac:dyDescent="0.35">
      <c r="A24" s="124">
        <v>331</v>
      </c>
      <c r="B24" s="28" t="s">
        <v>116</v>
      </c>
      <c r="C24" s="94"/>
      <c r="D24" s="28"/>
      <c r="E24" s="72">
        <f t="shared" ref="E24:E29" si="3">C24*$D$10</f>
        <v>0</v>
      </c>
      <c r="F24" s="52">
        <v>0.5</v>
      </c>
      <c r="G24" s="114">
        <f>E24*F24</f>
        <v>0</v>
      </c>
    </row>
    <row r="25" spans="1:7" ht="29" x14ac:dyDescent="0.35">
      <c r="A25" s="124">
        <f>A24+1</f>
        <v>332</v>
      </c>
      <c r="B25" s="28" t="s">
        <v>118</v>
      </c>
      <c r="C25" s="94"/>
      <c r="D25" s="28"/>
      <c r="E25" s="72">
        <f t="shared" si="3"/>
        <v>0</v>
      </c>
      <c r="F25" s="53">
        <v>0.5</v>
      </c>
      <c r="G25" s="114">
        <f>E25*F25</f>
        <v>0</v>
      </c>
    </row>
    <row r="26" spans="1:7" x14ac:dyDescent="0.35">
      <c r="A26" s="125">
        <f t="shared" ref="A26:A30" si="4">A25+1</f>
        <v>333</v>
      </c>
      <c r="B26" s="28" t="s">
        <v>117</v>
      </c>
      <c r="C26" s="94"/>
      <c r="D26" s="28"/>
      <c r="E26" s="72">
        <f t="shared" si="3"/>
        <v>0</v>
      </c>
      <c r="F26" s="53">
        <v>1</v>
      </c>
      <c r="G26" s="114">
        <f t="shared" ref="G26:G29" si="5">E26*F26</f>
        <v>0</v>
      </c>
    </row>
    <row r="27" spans="1:7" ht="22.5" customHeight="1" x14ac:dyDescent="0.35">
      <c r="A27" s="126">
        <f t="shared" si="4"/>
        <v>334</v>
      </c>
      <c r="B27" s="28" t="s">
        <v>170</v>
      </c>
      <c r="C27" s="94"/>
      <c r="D27" s="28"/>
      <c r="E27" s="72">
        <f t="shared" si="3"/>
        <v>0</v>
      </c>
      <c r="F27" s="53">
        <v>1</v>
      </c>
      <c r="G27" s="114">
        <f t="shared" si="5"/>
        <v>0</v>
      </c>
    </row>
    <row r="28" spans="1:7" ht="29" x14ac:dyDescent="0.35">
      <c r="A28" s="124">
        <f t="shared" si="4"/>
        <v>335</v>
      </c>
      <c r="B28" s="28" t="s">
        <v>119</v>
      </c>
      <c r="C28" s="153"/>
      <c r="D28" s="28"/>
      <c r="E28" s="114">
        <f t="shared" si="3"/>
        <v>0</v>
      </c>
      <c r="F28" s="53">
        <v>0</v>
      </c>
      <c r="G28" s="114">
        <f t="shared" si="5"/>
        <v>0</v>
      </c>
    </row>
    <row r="29" spans="1:7" ht="29" x14ac:dyDescent="0.35">
      <c r="A29" s="124">
        <f t="shared" si="4"/>
        <v>336</v>
      </c>
      <c r="B29" s="28" t="s">
        <v>120</v>
      </c>
      <c r="C29" s="153"/>
      <c r="D29" s="28"/>
      <c r="E29" s="114">
        <f t="shared" si="3"/>
        <v>0</v>
      </c>
      <c r="F29" s="53">
        <v>1</v>
      </c>
      <c r="G29" s="114">
        <f t="shared" si="5"/>
        <v>0</v>
      </c>
    </row>
    <row r="30" spans="1:7" ht="15.5" x14ac:dyDescent="0.35">
      <c r="A30" s="123">
        <f t="shared" si="4"/>
        <v>337</v>
      </c>
      <c r="B30" s="29" t="s">
        <v>121</v>
      </c>
      <c r="C30" s="73">
        <f>SUM(C24:C29)</f>
        <v>0</v>
      </c>
      <c r="D30" s="29"/>
      <c r="E30" s="73">
        <f>SUM(E24:E29)</f>
        <v>0</v>
      </c>
      <c r="F30" s="30"/>
      <c r="G30" s="73">
        <f>SUM(G24:G29)</f>
        <v>0</v>
      </c>
    </row>
    <row r="31" spans="1:7" ht="15.5" x14ac:dyDescent="0.35">
      <c r="A31" s="31" t="s">
        <v>122</v>
      </c>
      <c r="B31" s="26"/>
      <c r="C31" s="74"/>
      <c r="D31" s="26"/>
      <c r="E31" s="74"/>
      <c r="F31" s="26"/>
      <c r="G31" s="74"/>
    </row>
    <row r="32" spans="1:7" x14ac:dyDescent="0.35">
      <c r="A32" s="124">
        <v>341</v>
      </c>
      <c r="B32" s="28" t="s">
        <v>124</v>
      </c>
      <c r="C32" s="94"/>
      <c r="D32" s="28"/>
      <c r="E32" s="72">
        <f t="shared" ref="E32:E33" si="6">C32*$D$10</f>
        <v>0</v>
      </c>
      <c r="F32" s="52">
        <v>1</v>
      </c>
      <c r="G32" s="114">
        <f>E32*F32</f>
        <v>0</v>
      </c>
    </row>
    <row r="33" spans="1:7" x14ac:dyDescent="0.35">
      <c r="A33" s="18">
        <f>A32+1</f>
        <v>342</v>
      </c>
      <c r="B33" s="28" t="s">
        <v>125</v>
      </c>
      <c r="C33" s="94"/>
      <c r="D33" s="28"/>
      <c r="E33" s="72">
        <f t="shared" si="6"/>
        <v>0</v>
      </c>
      <c r="F33" s="61">
        <v>0.5</v>
      </c>
      <c r="G33" s="114">
        <f>E33*F33</f>
        <v>0</v>
      </c>
    </row>
    <row r="34" spans="1:7" ht="15.5" x14ac:dyDescent="0.35">
      <c r="A34" s="123">
        <f>A33+1</f>
        <v>343</v>
      </c>
      <c r="B34" s="29" t="s">
        <v>123</v>
      </c>
      <c r="C34" s="73">
        <f>SUM(C32:C33)</f>
        <v>0</v>
      </c>
      <c r="D34" s="29"/>
      <c r="E34" s="73">
        <f>SUM(E32:E33)</f>
        <v>0</v>
      </c>
      <c r="F34" s="30"/>
      <c r="G34" s="73">
        <f>SUM(G32:G33)</f>
        <v>0</v>
      </c>
    </row>
    <row r="35" spans="1:7" ht="15.5" x14ac:dyDescent="0.35">
      <c r="A35" s="33" t="s">
        <v>126</v>
      </c>
      <c r="B35" s="50"/>
      <c r="C35" s="100">
        <f>C19+C22+C30+C34</f>
        <v>0</v>
      </c>
      <c r="D35" s="50"/>
      <c r="E35" s="100">
        <f>E19+E22+E30+E34</f>
        <v>0</v>
      </c>
      <c r="F35" s="50"/>
      <c r="G35" s="100">
        <f>G19+G22+G30+G34</f>
        <v>0</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Normal="100" workbookViewId="0">
      <selection activeCell="A4" sqref="A4"/>
    </sheetView>
  </sheetViews>
  <sheetFormatPr defaultColWidth="8.81640625" defaultRowHeight="14.5" x14ac:dyDescent="0.35"/>
  <cols>
    <col min="1" max="1" width="14.54296875" customWidth="1"/>
    <col min="2" max="2" width="54.81640625" customWidth="1"/>
    <col min="3" max="3" width="16.54296875" customWidth="1"/>
    <col min="5" max="5" width="9.1796875" bestFit="1" customWidth="1"/>
  </cols>
  <sheetData>
    <row r="1" spans="1:5" ht="23.5" x14ac:dyDescent="0.55000000000000004">
      <c r="A1" s="3" t="s">
        <v>173</v>
      </c>
    </row>
    <row r="2" spans="1:5" ht="18.5" x14ac:dyDescent="0.45">
      <c r="A2" s="154" t="s">
        <v>186</v>
      </c>
    </row>
    <row r="3" spans="1:5" x14ac:dyDescent="0.35">
      <c r="A3" s="4" t="s">
        <v>185</v>
      </c>
    </row>
    <row r="4" spans="1:5" ht="15.5" x14ac:dyDescent="0.35">
      <c r="A4" s="1" t="s">
        <v>13</v>
      </c>
    </row>
    <row r="7" spans="1:5" ht="21" x14ac:dyDescent="0.5">
      <c r="A7" s="2" t="s">
        <v>127</v>
      </c>
    </row>
    <row r="8" spans="1:5" ht="31" x14ac:dyDescent="0.35">
      <c r="A8" s="55" t="s">
        <v>2</v>
      </c>
      <c r="B8" s="56" t="s">
        <v>14</v>
      </c>
      <c r="C8" s="54" t="s">
        <v>41</v>
      </c>
    </row>
    <row r="9" spans="1:5" ht="15.5" x14ac:dyDescent="0.35">
      <c r="A9" s="31" t="s">
        <v>151</v>
      </c>
      <c r="B9" s="26"/>
      <c r="C9" s="26"/>
    </row>
    <row r="10" spans="1:5" ht="14.25" customHeight="1" x14ac:dyDescent="0.35">
      <c r="A10" s="124">
        <v>411</v>
      </c>
      <c r="B10" s="28" t="s">
        <v>128</v>
      </c>
      <c r="C10" s="71">
        <f>'9. HQLA-SC2'!G23</f>
        <v>0</v>
      </c>
    </row>
    <row r="11" spans="1:5" x14ac:dyDescent="0.35">
      <c r="A11" s="126">
        <f>A10+1</f>
        <v>412</v>
      </c>
      <c r="B11" s="28" t="s">
        <v>129</v>
      </c>
      <c r="C11" s="72">
        <f>C12+C13</f>
        <v>0</v>
      </c>
    </row>
    <row r="12" spans="1:5" x14ac:dyDescent="0.35">
      <c r="A12" s="125">
        <f t="shared" ref="A12:A16" si="0">A11+1</f>
        <v>413</v>
      </c>
      <c r="B12" s="28" t="s">
        <v>130</v>
      </c>
      <c r="C12" s="72">
        <f>'9. HQLA-SC2'!G31</f>
        <v>0</v>
      </c>
    </row>
    <row r="13" spans="1:5" x14ac:dyDescent="0.35">
      <c r="A13" s="126">
        <f t="shared" si="0"/>
        <v>414</v>
      </c>
      <c r="B13" s="28" t="s">
        <v>131</v>
      </c>
      <c r="C13" s="72">
        <f>'9. HQLA-SC2'!G35</f>
        <v>0</v>
      </c>
    </row>
    <row r="14" spans="1:5" x14ac:dyDescent="0.35">
      <c r="A14" s="126">
        <f t="shared" si="0"/>
        <v>415</v>
      </c>
      <c r="B14" s="28" t="s">
        <v>33</v>
      </c>
      <c r="C14" s="72">
        <f>'9. HQLA-SC2'!G37</f>
        <v>0</v>
      </c>
    </row>
    <row r="15" spans="1:5" x14ac:dyDescent="0.35">
      <c r="A15" s="126">
        <f t="shared" si="0"/>
        <v>416</v>
      </c>
      <c r="B15" s="28" t="s">
        <v>32</v>
      </c>
      <c r="C15" s="72">
        <f>'9. HQLA-SC2'!G38</f>
        <v>0</v>
      </c>
    </row>
    <row r="16" spans="1:5" ht="15.5" x14ac:dyDescent="0.35">
      <c r="A16" s="123">
        <f t="shared" si="0"/>
        <v>417</v>
      </c>
      <c r="B16" s="29" t="s">
        <v>132</v>
      </c>
      <c r="C16" s="73">
        <f>C10+C11-C14-C15</f>
        <v>0</v>
      </c>
      <c r="E16" s="151"/>
    </row>
    <row r="17" spans="1:6" ht="15.5" x14ac:dyDescent="0.35">
      <c r="A17" s="31" t="s">
        <v>152</v>
      </c>
      <c r="B17" s="26"/>
      <c r="C17" s="74"/>
    </row>
    <row r="18" spans="1:6" x14ac:dyDescent="0.35">
      <c r="A18" s="124">
        <v>421</v>
      </c>
      <c r="B18" s="28" t="s">
        <v>134</v>
      </c>
      <c r="C18" s="71">
        <f>'10.Outflows-SC2'!G27</f>
        <v>0</v>
      </c>
    </row>
    <row r="19" spans="1:6" x14ac:dyDescent="0.35">
      <c r="A19" s="126">
        <f>A18+1</f>
        <v>422</v>
      </c>
      <c r="B19" s="28" t="s">
        <v>135</v>
      </c>
      <c r="C19" s="72">
        <f>'10.Outflows-SC2'!G60</f>
        <v>0</v>
      </c>
    </row>
    <row r="20" spans="1:6" x14ac:dyDescent="0.35">
      <c r="A20" s="125">
        <f t="shared" ref="A20:A26" si="1">A19+1</f>
        <v>423</v>
      </c>
      <c r="B20" s="28" t="s">
        <v>136</v>
      </c>
      <c r="C20" s="72">
        <f>'10.Outflows-SC2'!G71</f>
        <v>0</v>
      </c>
    </row>
    <row r="21" spans="1:6" x14ac:dyDescent="0.35">
      <c r="A21" s="126">
        <f t="shared" si="1"/>
        <v>424</v>
      </c>
      <c r="B21" s="28" t="s">
        <v>133</v>
      </c>
      <c r="C21" s="72">
        <f>'10.Outflows-SC2'!G80</f>
        <v>0</v>
      </c>
    </row>
    <row r="22" spans="1:6" x14ac:dyDescent="0.35">
      <c r="A22" s="126">
        <f t="shared" si="1"/>
        <v>425</v>
      </c>
      <c r="B22" s="28" t="s">
        <v>137</v>
      </c>
      <c r="C22" s="72">
        <f>'10.Outflows-SC2'!G82</f>
        <v>0</v>
      </c>
    </row>
    <row r="23" spans="1:6" x14ac:dyDescent="0.35">
      <c r="A23" s="126">
        <f t="shared" si="1"/>
        <v>426</v>
      </c>
      <c r="B23" s="28" t="s">
        <v>158</v>
      </c>
      <c r="C23" s="72">
        <f>'10.Outflows-SC2'!G84</f>
        <v>0</v>
      </c>
    </row>
    <row r="24" spans="1:6" x14ac:dyDescent="0.35">
      <c r="A24" s="126">
        <f t="shared" si="1"/>
        <v>427</v>
      </c>
      <c r="B24" s="28" t="s">
        <v>98</v>
      </c>
      <c r="C24" s="72">
        <f>'10.Outflows-SC2'!G94</f>
        <v>0</v>
      </c>
    </row>
    <row r="25" spans="1:6" x14ac:dyDescent="0.35">
      <c r="A25" s="126">
        <f t="shared" si="1"/>
        <v>428</v>
      </c>
      <c r="B25" s="28" t="s">
        <v>99</v>
      </c>
      <c r="C25" s="72">
        <f>'10.Outflows-SC2'!G96</f>
        <v>0</v>
      </c>
    </row>
    <row r="26" spans="1:6" ht="15.5" x14ac:dyDescent="0.35">
      <c r="A26" s="123">
        <f t="shared" si="1"/>
        <v>429</v>
      </c>
      <c r="B26" s="29" t="s">
        <v>144</v>
      </c>
      <c r="C26" s="73">
        <f>SUM(C18:C25)</f>
        <v>0</v>
      </c>
      <c r="E26" s="151"/>
      <c r="F26" s="94"/>
    </row>
    <row r="27" spans="1:6" ht="15.5" x14ac:dyDescent="0.35">
      <c r="A27" s="31" t="s">
        <v>153</v>
      </c>
      <c r="B27" s="26"/>
      <c r="C27" s="74"/>
    </row>
    <row r="28" spans="1:6" x14ac:dyDescent="0.35">
      <c r="A28" s="124">
        <v>431</v>
      </c>
      <c r="B28" s="28" t="s">
        <v>141</v>
      </c>
      <c r="C28" s="71">
        <f>'11.Inflows-SC2'!G19</f>
        <v>0</v>
      </c>
    </row>
    <row r="29" spans="1:6" x14ac:dyDescent="0.35">
      <c r="A29" s="126">
        <f>A28+1</f>
        <v>432</v>
      </c>
      <c r="B29" s="28" t="s">
        <v>142</v>
      </c>
      <c r="C29" s="72">
        <f>'11.Inflows-SC2'!G22</f>
        <v>0</v>
      </c>
    </row>
    <row r="30" spans="1:6" x14ac:dyDescent="0.35">
      <c r="A30" s="125">
        <f t="shared" ref="A30:A32" si="2">A29+1</f>
        <v>433</v>
      </c>
      <c r="B30" s="28" t="s">
        <v>143</v>
      </c>
      <c r="C30" s="72">
        <f>'11.Inflows-SC2'!G30</f>
        <v>0</v>
      </c>
    </row>
    <row r="31" spans="1:6" x14ac:dyDescent="0.35">
      <c r="A31" s="126">
        <f t="shared" si="2"/>
        <v>434</v>
      </c>
      <c r="B31" s="28" t="s">
        <v>12</v>
      </c>
      <c r="C31" s="72">
        <f>'11.Inflows-SC2'!G34</f>
        <v>0</v>
      </c>
    </row>
    <row r="32" spans="1:6" ht="15.5" x14ac:dyDescent="0.35">
      <c r="A32" s="123">
        <f t="shared" si="2"/>
        <v>435</v>
      </c>
      <c r="B32" s="29" t="s">
        <v>145</v>
      </c>
      <c r="C32" s="73">
        <f>SUM(C28:C31)</f>
        <v>0</v>
      </c>
      <c r="E32" s="94"/>
    </row>
    <row r="33" spans="1:3" ht="15.5" x14ac:dyDescent="0.35">
      <c r="A33" s="33" t="s">
        <v>154</v>
      </c>
      <c r="B33" s="70"/>
      <c r="C33" s="75">
        <f>C26-MIN(C32,0.75*C26)</f>
        <v>0</v>
      </c>
    </row>
    <row r="34" spans="1:3" ht="15.5" x14ac:dyDescent="0.35">
      <c r="A34" s="68"/>
      <c r="B34" s="69"/>
      <c r="C34" s="76"/>
    </row>
    <row r="35" spans="1:3" ht="18.5" x14ac:dyDescent="0.45">
      <c r="A35" s="139" t="s">
        <v>171</v>
      </c>
      <c r="B35" s="140"/>
      <c r="C35" s="150">
        <f>IFERROR(C16/C33,0)</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topLeftCell="A82" zoomScaleNormal="100" workbookViewId="0"/>
  </sheetViews>
  <sheetFormatPr defaultColWidth="8.81640625" defaultRowHeight="14.5" x14ac:dyDescent="0.35"/>
  <cols>
    <col min="1" max="1" width="11.453125" customWidth="1"/>
    <col min="2" max="2" width="62.26953125" customWidth="1"/>
    <col min="3" max="3" width="14.81640625" customWidth="1"/>
    <col min="4" max="4" width="14.453125" customWidth="1"/>
    <col min="5" max="5" width="12.26953125" customWidth="1"/>
    <col min="7" max="7" width="12.54296875" customWidth="1"/>
  </cols>
  <sheetData>
    <row r="1" spans="1:5" ht="23.5" x14ac:dyDescent="0.55000000000000004">
      <c r="A1" s="3" t="s">
        <v>173</v>
      </c>
    </row>
    <row r="2" spans="1:5" x14ac:dyDescent="0.35">
      <c r="A2" s="4" t="s">
        <v>176</v>
      </c>
    </row>
    <row r="3" spans="1:5" x14ac:dyDescent="0.35">
      <c r="A3" s="4" t="s">
        <v>148</v>
      </c>
    </row>
    <row r="4" spans="1:5" ht="15.5" x14ac:dyDescent="0.35">
      <c r="A4" s="1" t="s">
        <v>13</v>
      </c>
    </row>
    <row r="7" spans="1:5" ht="21" x14ac:dyDescent="0.5">
      <c r="A7" s="2" t="s">
        <v>34</v>
      </c>
    </row>
    <row r="8" spans="1:5" ht="31" x14ac:dyDescent="0.35">
      <c r="A8" s="55" t="s">
        <v>2</v>
      </c>
      <c r="B8" s="56" t="s">
        <v>14</v>
      </c>
      <c r="C8" s="54" t="s">
        <v>41</v>
      </c>
      <c r="D8" s="54" t="s">
        <v>37</v>
      </c>
      <c r="E8" s="54" t="s">
        <v>42</v>
      </c>
    </row>
    <row r="9" spans="1:5" ht="15.5" x14ac:dyDescent="0.35">
      <c r="A9" s="31" t="s">
        <v>35</v>
      </c>
      <c r="B9" s="26"/>
      <c r="C9" s="26"/>
      <c r="D9" s="26"/>
      <c r="E9" s="26"/>
    </row>
    <row r="10" spans="1:5" ht="29.25" customHeight="1" x14ac:dyDescent="0.35">
      <c r="A10" s="124">
        <v>211</v>
      </c>
      <c r="B10" s="28" t="s">
        <v>43</v>
      </c>
      <c r="C10" s="93"/>
      <c r="D10" s="52">
        <v>0</v>
      </c>
      <c r="E10" s="72">
        <f>C10*D10</f>
        <v>0</v>
      </c>
    </row>
    <row r="11" spans="1:5" ht="15.5" x14ac:dyDescent="0.35">
      <c r="A11" s="126">
        <v>212</v>
      </c>
      <c r="B11" s="60" t="s">
        <v>36</v>
      </c>
      <c r="C11" s="101"/>
      <c r="D11" s="129" t="s">
        <v>9</v>
      </c>
      <c r="E11" s="72"/>
    </row>
    <row r="12" spans="1:5" x14ac:dyDescent="0.35">
      <c r="A12" s="127">
        <v>2121</v>
      </c>
      <c r="B12" s="27" t="s">
        <v>159</v>
      </c>
      <c r="C12" s="102"/>
      <c r="D12" s="53">
        <v>0.05</v>
      </c>
      <c r="E12" s="72">
        <f>C12*D12</f>
        <v>0</v>
      </c>
    </row>
    <row r="13" spans="1:5" x14ac:dyDescent="0.35">
      <c r="A13" s="127">
        <f>A12+1</f>
        <v>2122</v>
      </c>
      <c r="B13" s="27" t="s">
        <v>165</v>
      </c>
      <c r="C13" s="102"/>
      <c r="D13" s="53">
        <v>0.05</v>
      </c>
      <c r="E13" s="72">
        <f t="shared" ref="E13:E17" si="0">C13*D13</f>
        <v>0</v>
      </c>
    </row>
    <row r="14" spans="1:5" x14ac:dyDescent="0.35">
      <c r="A14" s="127">
        <f t="shared" ref="A14:A17" si="1">A13+1</f>
        <v>2123</v>
      </c>
      <c r="B14" s="27" t="s">
        <v>160</v>
      </c>
      <c r="C14" s="102"/>
      <c r="D14" s="53">
        <v>0.05</v>
      </c>
      <c r="E14" s="72">
        <f t="shared" si="0"/>
        <v>0</v>
      </c>
    </row>
    <row r="15" spans="1:5" x14ac:dyDescent="0.35">
      <c r="A15" s="127">
        <f t="shared" si="1"/>
        <v>2124</v>
      </c>
      <c r="B15" s="27" t="s">
        <v>166</v>
      </c>
      <c r="C15" s="102"/>
      <c r="D15" s="53">
        <v>0.05</v>
      </c>
      <c r="E15" s="72">
        <f t="shared" si="0"/>
        <v>0</v>
      </c>
    </row>
    <row r="16" spans="1:5" x14ac:dyDescent="0.35">
      <c r="A16" s="127">
        <f t="shared" si="1"/>
        <v>2125</v>
      </c>
      <c r="B16" s="27" t="s">
        <v>161</v>
      </c>
      <c r="C16" s="102"/>
      <c r="D16" s="53">
        <v>0.05</v>
      </c>
      <c r="E16" s="72">
        <f t="shared" si="0"/>
        <v>0</v>
      </c>
    </row>
    <row r="17" spans="1:5" x14ac:dyDescent="0.35">
      <c r="A17" s="127">
        <f t="shared" si="1"/>
        <v>2126</v>
      </c>
      <c r="B17" s="27" t="s">
        <v>167</v>
      </c>
      <c r="C17" s="102"/>
      <c r="D17" s="53">
        <v>0.05</v>
      </c>
      <c r="E17" s="72">
        <f t="shared" si="0"/>
        <v>0</v>
      </c>
    </row>
    <row r="18" spans="1:5" ht="15.5" x14ac:dyDescent="0.35">
      <c r="A18" s="126">
        <f>A11+1</f>
        <v>213</v>
      </c>
      <c r="B18" s="60" t="s">
        <v>38</v>
      </c>
      <c r="C18" s="103"/>
      <c r="D18" s="53"/>
      <c r="E18" s="95"/>
    </row>
    <row r="19" spans="1:5" x14ac:dyDescent="0.35">
      <c r="A19" s="128">
        <v>2131</v>
      </c>
      <c r="B19" s="27" t="s">
        <v>162</v>
      </c>
      <c r="C19" s="104"/>
      <c r="D19" s="53">
        <v>0.1</v>
      </c>
      <c r="E19" s="95">
        <f t="shared" ref="E19:E24" si="2">C19*D19</f>
        <v>0</v>
      </c>
    </row>
    <row r="20" spans="1:5" x14ac:dyDescent="0.35">
      <c r="A20" s="128">
        <f t="shared" ref="A20:A24" si="3">A19+1</f>
        <v>2132</v>
      </c>
      <c r="B20" s="27" t="s">
        <v>39</v>
      </c>
      <c r="C20" s="148"/>
      <c r="D20" s="53">
        <v>0.1</v>
      </c>
      <c r="E20" s="95">
        <f t="shared" si="2"/>
        <v>0</v>
      </c>
    </row>
    <row r="21" spans="1:5" x14ac:dyDescent="0.35">
      <c r="A21" s="128">
        <f t="shared" si="3"/>
        <v>2133</v>
      </c>
      <c r="B21" s="27" t="s">
        <v>163</v>
      </c>
      <c r="C21" s="148"/>
      <c r="D21" s="53">
        <v>0.1</v>
      </c>
      <c r="E21" s="95">
        <f t="shared" si="2"/>
        <v>0</v>
      </c>
    </row>
    <row r="22" spans="1:5" x14ac:dyDescent="0.35">
      <c r="A22" s="128">
        <f t="shared" si="3"/>
        <v>2134</v>
      </c>
      <c r="B22" s="27" t="s">
        <v>164</v>
      </c>
      <c r="C22" s="148"/>
      <c r="D22" s="53">
        <v>0.1</v>
      </c>
      <c r="E22" s="95">
        <f t="shared" si="2"/>
        <v>0</v>
      </c>
    </row>
    <row r="23" spans="1:5" x14ac:dyDescent="0.35">
      <c r="A23" s="128">
        <f t="shared" si="3"/>
        <v>2135</v>
      </c>
      <c r="B23" s="27" t="s">
        <v>168</v>
      </c>
      <c r="C23" s="148"/>
      <c r="D23" s="53">
        <v>0.1</v>
      </c>
      <c r="E23" s="95">
        <f t="shared" si="2"/>
        <v>0</v>
      </c>
    </row>
    <row r="24" spans="1:5" x14ac:dyDescent="0.35">
      <c r="A24" s="128">
        <f t="shared" si="3"/>
        <v>2136</v>
      </c>
      <c r="B24" s="51" t="s">
        <v>169</v>
      </c>
      <c r="C24" s="149"/>
      <c r="D24" s="130">
        <v>0.1</v>
      </c>
      <c r="E24" s="112">
        <f t="shared" si="2"/>
        <v>0</v>
      </c>
    </row>
    <row r="25" spans="1:5" ht="15.5" x14ac:dyDescent="0.35">
      <c r="A25" s="123">
        <f>A18+1</f>
        <v>214</v>
      </c>
      <c r="B25" s="29" t="s">
        <v>40</v>
      </c>
      <c r="C25" s="92">
        <f>SUM(C10:C24)</f>
        <v>0</v>
      </c>
      <c r="D25" s="30"/>
      <c r="E25" s="73">
        <f>SUM(E10:E24)</f>
        <v>0</v>
      </c>
    </row>
    <row r="26" spans="1:5" ht="15.5" x14ac:dyDescent="0.35">
      <c r="A26" s="31" t="s">
        <v>65</v>
      </c>
      <c r="B26" s="26"/>
      <c r="C26" s="105"/>
      <c r="D26" s="26"/>
      <c r="E26" s="74"/>
    </row>
    <row r="27" spans="1:5" ht="15.5" x14ac:dyDescent="0.35">
      <c r="A27" s="14" t="s">
        <v>55</v>
      </c>
      <c r="B27" s="15" t="s">
        <v>44</v>
      </c>
      <c r="C27" s="106"/>
      <c r="D27" s="131"/>
      <c r="E27" s="97"/>
    </row>
    <row r="28" spans="1:5" ht="15.5" x14ac:dyDescent="0.35">
      <c r="A28" s="126">
        <v>221</v>
      </c>
      <c r="B28" s="16" t="s">
        <v>45</v>
      </c>
      <c r="C28" s="101"/>
      <c r="D28" s="53"/>
      <c r="E28" s="72"/>
    </row>
    <row r="29" spans="1:5" x14ac:dyDescent="0.35">
      <c r="A29" s="128">
        <v>2211</v>
      </c>
      <c r="B29" s="27" t="s">
        <v>159</v>
      </c>
      <c r="C29" s="102"/>
      <c r="D29" s="53">
        <v>0.05</v>
      </c>
      <c r="E29" s="72">
        <f t="shared" ref="E29:E34" si="4">C29*D29</f>
        <v>0</v>
      </c>
    </row>
    <row r="30" spans="1:5" x14ac:dyDescent="0.35">
      <c r="A30" s="128">
        <f>A29+1</f>
        <v>2212</v>
      </c>
      <c r="B30" s="27" t="s">
        <v>165</v>
      </c>
      <c r="C30" s="102"/>
      <c r="D30" s="53">
        <v>0.05</v>
      </c>
      <c r="E30" s="72">
        <f t="shared" si="4"/>
        <v>0</v>
      </c>
    </row>
    <row r="31" spans="1:5" x14ac:dyDescent="0.35">
      <c r="A31" s="128">
        <f t="shared" ref="A31:A34" si="5">A30+1</f>
        <v>2213</v>
      </c>
      <c r="B31" s="27" t="s">
        <v>160</v>
      </c>
      <c r="C31" s="102"/>
      <c r="D31" s="53">
        <v>0.05</v>
      </c>
      <c r="E31" s="72">
        <f t="shared" si="4"/>
        <v>0</v>
      </c>
    </row>
    <row r="32" spans="1:5" x14ac:dyDescent="0.35">
      <c r="A32" s="128">
        <f t="shared" si="5"/>
        <v>2214</v>
      </c>
      <c r="B32" s="27" t="s">
        <v>166</v>
      </c>
      <c r="C32" s="102"/>
      <c r="D32" s="53">
        <v>0.05</v>
      </c>
      <c r="E32" s="72">
        <f t="shared" si="4"/>
        <v>0</v>
      </c>
    </row>
    <row r="33" spans="1:5" x14ac:dyDescent="0.35">
      <c r="A33" s="128">
        <f t="shared" si="5"/>
        <v>2215</v>
      </c>
      <c r="B33" s="27" t="s">
        <v>161</v>
      </c>
      <c r="C33" s="102"/>
      <c r="D33" s="53">
        <v>0.05</v>
      </c>
      <c r="E33" s="72">
        <f t="shared" si="4"/>
        <v>0</v>
      </c>
    </row>
    <row r="34" spans="1:5" x14ac:dyDescent="0.35">
      <c r="A34" s="128">
        <f t="shared" si="5"/>
        <v>2216</v>
      </c>
      <c r="B34" s="27" t="s">
        <v>167</v>
      </c>
      <c r="C34" s="102"/>
      <c r="D34" s="53">
        <v>0.05</v>
      </c>
      <c r="E34" s="72">
        <f t="shared" si="4"/>
        <v>0</v>
      </c>
    </row>
    <row r="35" spans="1:5" ht="15.5" x14ac:dyDescent="0.35">
      <c r="A35" s="126">
        <f>A28+1</f>
        <v>222</v>
      </c>
      <c r="B35" s="16" t="s">
        <v>46</v>
      </c>
      <c r="C35" s="101"/>
      <c r="D35" s="53"/>
      <c r="E35" s="72"/>
    </row>
    <row r="36" spans="1:5" x14ac:dyDescent="0.35">
      <c r="A36" s="128">
        <v>2221</v>
      </c>
      <c r="B36" s="27" t="s">
        <v>162</v>
      </c>
      <c r="C36" s="102"/>
      <c r="D36" s="53">
        <v>0.1</v>
      </c>
      <c r="E36" s="72">
        <f t="shared" ref="E36:E38" si="6">C36*D36</f>
        <v>0</v>
      </c>
    </row>
    <row r="37" spans="1:5" x14ac:dyDescent="0.35">
      <c r="A37" s="128">
        <f>A36+1</f>
        <v>2222</v>
      </c>
      <c r="B37" s="27" t="s">
        <v>39</v>
      </c>
      <c r="C37" s="102"/>
      <c r="D37" s="53">
        <v>0.1</v>
      </c>
      <c r="E37" s="72">
        <f t="shared" si="6"/>
        <v>0</v>
      </c>
    </row>
    <row r="38" spans="1:5" x14ac:dyDescent="0.35">
      <c r="A38" s="128">
        <f t="shared" ref="A38:A41" si="7">A37+1</f>
        <v>2223</v>
      </c>
      <c r="B38" s="27" t="s">
        <v>163</v>
      </c>
      <c r="C38" s="102"/>
      <c r="D38" s="53">
        <v>0.1</v>
      </c>
      <c r="E38" s="72">
        <f t="shared" si="6"/>
        <v>0</v>
      </c>
    </row>
    <row r="39" spans="1:5" x14ac:dyDescent="0.35">
      <c r="A39" s="128">
        <f t="shared" si="7"/>
        <v>2224</v>
      </c>
      <c r="B39" s="27" t="s">
        <v>164</v>
      </c>
      <c r="C39" s="102"/>
      <c r="D39" s="53">
        <v>0.1</v>
      </c>
      <c r="E39" s="72">
        <f t="shared" ref="E39:E49" si="8">C39*D39</f>
        <v>0</v>
      </c>
    </row>
    <row r="40" spans="1:5" x14ac:dyDescent="0.35">
      <c r="A40" s="128">
        <f t="shared" si="7"/>
        <v>2225</v>
      </c>
      <c r="B40" s="27" t="s">
        <v>168</v>
      </c>
      <c r="C40" s="102"/>
      <c r="D40" s="53">
        <v>0.1</v>
      </c>
      <c r="E40" s="72">
        <f t="shared" si="8"/>
        <v>0</v>
      </c>
    </row>
    <row r="41" spans="1:5" x14ac:dyDescent="0.35">
      <c r="A41" s="128">
        <f t="shared" si="7"/>
        <v>2226</v>
      </c>
      <c r="B41" s="145" t="s">
        <v>169</v>
      </c>
      <c r="C41" s="102"/>
      <c r="D41" s="53">
        <v>0.1</v>
      </c>
      <c r="E41" s="72">
        <f t="shared" si="8"/>
        <v>0</v>
      </c>
    </row>
    <row r="42" spans="1:5" ht="15.5" x14ac:dyDescent="0.35">
      <c r="A42" s="126">
        <f>A35+1</f>
        <v>223</v>
      </c>
      <c r="B42" s="16" t="s">
        <v>10</v>
      </c>
      <c r="C42" s="107"/>
      <c r="D42" s="53">
        <v>0</v>
      </c>
      <c r="E42" s="72">
        <f t="shared" si="8"/>
        <v>0</v>
      </c>
    </row>
    <row r="43" spans="1:5" ht="31" x14ac:dyDescent="0.35">
      <c r="A43" s="124">
        <f>A42+1</f>
        <v>224</v>
      </c>
      <c r="B43" s="19" t="s">
        <v>47</v>
      </c>
      <c r="C43" s="101"/>
      <c r="D43" s="53"/>
      <c r="E43" s="72"/>
    </row>
    <row r="44" spans="1:5" x14ac:dyDescent="0.35">
      <c r="A44" s="128">
        <v>2241</v>
      </c>
      <c r="B44" s="22" t="s">
        <v>49</v>
      </c>
      <c r="C44" s="102"/>
      <c r="D44" s="53">
        <v>0.25</v>
      </c>
      <c r="E44" s="72">
        <f t="shared" si="8"/>
        <v>0</v>
      </c>
    </row>
    <row r="45" spans="1:5" x14ac:dyDescent="0.35">
      <c r="A45" s="128">
        <f>A44+1</f>
        <v>2242</v>
      </c>
      <c r="B45" s="22" t="s">
        <v>48</v>
      </c>
      <c r="C45" s="102"/>
      <c r="D45" s="53">
        <v>0.05</v>
      </c>
      <c r="E45" s="72">
        <f t="shared" si="8"/>
        <v>0</v>
      </c>
    </row>
    <row r="46" spans="1:5" ht="31" x14ac:dyDescent="0.35">
      <c r="A46" s="124">
        <f>A43+1</f>
        <v>225</v>
      </c>
      <c r="B46" s="19" t="s">
        <v>50</v>
      </c>
      <c r="C46" s="101"/>
      <c r="D46" s="53"/>
      <c r="E46" s="72"/>
    </row>
    <row r="47" spans="1:5" x14ac:dyDescent="0.35">
      <c r="A47" s="126">
        <v>2251</v>
      </c>
      <c r="B47" s="22" t="s">
        <v>51</v>
      </c>
      <c r="C47" s="102"/>
      <c r="D47" s="53">
        <v>0.2</v>
      </c>
      <c r="E47" s="72">
        <f t="shared" si="8"/>
        <v>0</v>
      </c>
    </row>
    <row r="48" spans="1:5" x14ac:dyDescent="0.35">
      <c r="A48" s="126">
        <f>A47+1</f>
        <v>2252</v>
      </c>
      <c r="B48" s="22" t="s">
        <v>52</v>
      </c>
      <c r="C48" s="102"/>
      <c r="D48" s="53">
        <v>0.4</v>
      </c>
      <c r="E48" s="72">
        <f t="shared" si="8"/>
        <v>0</v>
      </c>
    </row>
    <row r="49" spans="1:5" ht="15.5" x14ac:dyDescent="0.35">
      <c r="A49" s="138">
        <f>A46+1</f>
        <v>226</v>
      </c>
      <c r="B49" s="20" t="s">
        <v>53</v>
      </c>
      <c r="C49" s="108"/>
      <c r="D49" s="59">
        <v>1</v>
      </c>
      <c r="E49" s="113">
        <f t="shared" si="8"/>
        <v>0</v>
      </c>
    </row>
    <row r="50" spans="1:5" ht="15.5" x14ac:dyDescent="0.35">
      <c r="A50" s="137">
        <f>A49+1</f>
        <v>227</v>
      </c>
      <c r="B50" s="21" t="s">
        <v>58</v>
      </c>
      <c r="C50" s="109">
        <f>SUM(C27:C49)</f>
        <v>0</v>
      </c>
      <c r="D50" s="132"/>
      <c r="E50" s="98">
        <f>SUM(E28:E49)</f>
        <v>0</v>
      </c>
    </row>
    <row r="51" spans="1:5" ht="15.5" x14ac:dyDescent="0.35">
      <c r="A51" s="23" t="s">
        <v>56</v>
      </c>
      <c r="B51" s="24" t="s">
        <v>54</v>
      </c>
      <c r="C51" s="110"/>
      <c r="D51" s="133"/>
      <c r="E51" s="99"/>
    </row>
    <row r="52" spans="1:5" x14ac:dyDescent="0.35">
      <c r="A52" s="125">
        <f>A50+1</f>
        <v>228</v>
      </c>
      <c r="B52" s="17" t="s">
        <v>57</v>
      </c>
      <c r="C52" s="102"/>
      <c r="D52" s="53">
        <v>0</v>
      </c>
      <c r="E52" s="72">
        <f>C52*D52</f>
        <v>0</v>
      </c>
    </row>
    <row r="53" spans="1:5" x14ac:dyDescent="0.35">
      <c r="A53" s="125">
        <f>A52+1</f>
        <v>229</v>
      </c>
      <c r="B53" s="17" t="s">
        <v>59</v>
      </c>
      <c r="C53" s="102"/>
      <c r="D53" s="53">
        <v>0.15</v>
      </c>
      <c r="E53" s="72">
        <f t="shared" ref="E53:E56" si="9">C53*D53</f>
        <v>0</v>
      </c>
    </row>
    <row r="54" spans="1:5" ht="29" x14ac:dyDescent="0.35">
      <c r="A54" s="125">
        <f t="shared" ref="A54:A58" si="10">A53+1</f>
        <v>230</v>
      </c>
      <c r="B54" s="25" t="s">
        <v>60</v>
      </c>
      <c r="C54" s="102"/>
      <c r="D54" s="59">
        <v>0.25</v>
      </c>
      <c r="E54" s="72">
        <f t="shared" si="9"/>
        <v>0</v>
      </c>
    </row>
    <row r="55" spans="1:5" x14ac:dyDescent="0.35">
      <c r="A55" s="125">
        <f t="shared" si="10"/>
        <v>231</v>
      </c>
      <c r="B55" s="17" t="s">
        <v>61</v>
      </c>
      <c r="C55" s="102"/>
      <c r="D55" s="53">
        <v>0.5</v>
      </c>
      <c r="E55" s="72">
        <f t="shared" si="9"/>
        <v>0</v>
      </c>
    </row>
    <row r="56" spans="1:5" x14ac:dyDescent="0.35">
      <c r="A56" s="125">
        <f t="shared" si="10"/>
        <v>232</v>
      </c>
      <c r="B56" s="17" t="s">
        <v>62</v>
      </c>
      <c r="C56" s="102"/>
      <c r="D56" s="53">
        <v>1</v>
      </c>
      <c r="E56" s="72">
        <f t="shared" si="9"/>
        <v>0</v>
      </c>
    </row>
    <row r="57" spans="1:5" ht="15.5" x14ac:dyDescent="0.35">
      <c r="A57" s="137">
        <f t="shared" si="10"/>
        <v>233</v>
      </c>
      <c r="B57" s="21" t="s">
        <v>64</v>
      </c>
      <c r="C57" s="109">
        <f>SUM(C52:C56)</f>
        <v>0</v>
      </c>
      <c r="D57" s="132"/>
      <c r="E57" s="98">
        <f>SUM(E52:E56)</f>
        <v>0</v>
      </c>
    </row>
    <row r="58" spans="1:5" ht="15.5" x14ac:dyDescent="0.35">
      <c r="A58" s="123">
        <f t="shared" si="10"/>
        <v>234</v>
      </c>
      <c r="B58" s="29" t="s">
        <v>63</v>
      </c>
      <c r="C58" s="92">
        <f>C50+C57</f>
        <v>0</v>
      </c>
      <c r="D58" s="134"/>
      <c r="E58" s="73">
        <f>E50+E57</f>
        <v>0</v>
      </c>
    </row>
    <row r="59" spans="1:5" ht="15.5" x14ac:dyDescent="0.35">
      <c r="A59" s="31" t="s">
        <v>66</v>
      </c>
      <c r="B59" s="26"/>
      <c r="C59" s="105"/>
      <c r="D59" s="135"/>
      <c r="E59" s="74"/>
    </row>
    <row r="60" spans="1:5" x14ac:dyDescent="0.35">
      <c r="A60" s="125">
        <v>231</v>
      </c>
      <c r="B60" s="17" t="s">
        <v>67</v>
      </c>
      <c r="C60" s="102"/>
      <c r="D60" s="53">
        <v>1</v>
      </c>
      <c r="E60" s="72">
        <f>C60*D60</f>
        <v>0</v>
      </c>
    </row>
    <row r="61" spans="1:5" ht="29" x14ac:dyDescent="0.35">
      <c r="A61" s="125">
        <f>A60+1</f>
        <v>232</v>
      </c>
      <c r="B61" s="25" t="s">
        <v>68</v>
      </c>
      <c r="C61" s="102"/>
      <c r="D61" s="53">
        <v>1</v>
      </c>
      <c r="E61" s="72">
        <f t="shared" ref="E61:E63" si="11">C61*D61</f>
        <v>0</v>
      </c>
    </row>
    <row r="62" spans="1:5" ht="29" x14ac:dyDescent="0.35">
      <c r="A62" s="125">
        <f t="shared" ref="A62:A69" si="12">A61+1</f>
        <v>233</v>
      </c>
      <c r="B62" s="25" t="s">
        <v>69</v>
      </c>
      <c r="C62" s="102"/>
      <c r="D62" s="59">
        <v>0</v>
      </c>
      <c r="E62" s="72">
        <f t="shared" si="11"/>
        <v>0</v>
      </c>
    </row>
    <row r="63" spans="1:5" ht="29" x14ac:dyDescent="0.35">
      <c r="A63" s="125">
        <f t="shared" si="12"/>
        <v>234</v>
      </c>
      <c r="B63" s="25" t="s">
        <v>70</v>
      </c>
      <c r="C63" s="102"/>
      <c r="D63" s="53">
        <v>0.2</v>
      </c>
      <c r="E63" s="72">
        <f t="shared" si="11"/>
        <v>0</v>
      </c>
    </row>
    <row r="64" spans="1:5" ht="43.5" x14ac:dyDescent="0.35">
      <c r="A64" s="125">
        <f t="shared" si="12"/>
        <v>235</v>
      </c>
      <c r="B64" s="25" t="s">
        <v>157</v>
      </c>
      <c r="C64" s="102"/>
      <c r="D64" s="53">
        <v>1</v>
      </c>
      <c r="E64" s="72">
        <f t="shared" ref="E64:E68" si="13">C64*D64</f>
        <v>0</v>
      </c>
    </row>
    <row r="65" spans="1:5" ht="43.5" x14ac:dyDescent="0.35">
      <c r="A65" s="125">
        <f t="shared" si="12"/>
        <v>236</v>
      </c>
      <c r="B65" s="25" t="s">
        <v>71</v>
      </c>
      <c r="C65" s="102"/>
      <c r="D65" s="53">
        <v>1</v>
      </c>
      <c r="E65" s="72">
        <f t="shared" si="13"/>
        <v>0</v>
      </c>
    </row>
    <row r="66" spans="1:5" ht="29" x14ac:dyDescent="0.35">
      <c r="A66" s="125">
        <f t="shared" si="12"/>
        <v>237</v>
      </c>
      <c r="B66" s="25" t="s">
        <v>72</v>
      </c>
      <c r="C66" s="102"/>
      <c r="D66" s="53">
        <v>1</v>
      </c>
      <c r="E66" s="72">
        <f t="shared" si="13"/>
        <v>0</v>
      </c>
    </row>
    <row r="67" spans="1:5" ht="29" x14ac:dyDescent="0.35">
      <c r="A67" s="125">
        <f t="shared" si="12"/>
        <v>238</v>
      </c>
      <c r="B67" s="25" t="s">
        <v>73</v>
      </c>
      <c r="C67" s="102"/>
      <c r="D67" s="53">
        <v>1</v>
      </c>
      <c r="E67" s="72">
        <f t="shared" si="13"/>
        <v>0</v>
      </c>
    </row>
    <row r="68" spans="1:5" ht="29" x14ac:dyDescent="0.35">
      <c r="A68" s="125">
        <f t="shared" si="12"/>
        <v>239</v>
      </c>
      <c r="B68" s="25" t="s">
        <v>74</v>
      </c>
      <c r="C68" s="102"/>
      <c r="D68" s="53">
        <v>1</v>
      </c>
      <c r="E68" s="72">
        <f t="shared" si="13"/>
        <v>0</v>
      </c>
    </row>
    <row r="69" spans="1:5" ht="15.5" x14ac:dyDescent="0.35">
      <c r="A69" s="123">
        <f t="shared" si="12"/>
        <v>240</v>
      </c>
      <c r="B69" s="29" t="s">
        <v>76</v>
      </c>
      <c r="C69" s="92">
        <f>SUM(C60:C68)</f>
        <v>0</v>
      </c>
      <c r="D69" s="134"/>
      <c r="E69" s="73">
        <f>SUM(E60:E68)</f>
        <v>0</v>
      </c>
    </row>
    <row r="70" spans="1:5" ht="15.5" x14ac:dyDescent="0.35">
      <c r="A70" s="31" t="s">
        <v>75</v>
      </c>
      <c r="B70" s="26"/>
      <c r="C70" s="105"/>
      <c r="D70" s="135"/>
      <c r="E70" s="74"/>
    </row>
    <row r="71" spans="1:5" ht="29" x14ac:dyDescent="0.35">
      <c r="A71" s="125">
        <v>241</v>
      </c>
      <c r="B71" s="25" t="s">
        <v>77</v>
      </c>
      <c r="C71" s="102"/>
      <c r="D71" s="53">
        <v>0.05</v>
      </c>
      <c r="E71" s="72">
        <f>C71*D71</f>
        <v>0</v>
      </c>
    </row>
    <row r="72" spans="1:5" ht="29" x14ac:dyDescent="0.35">
      <c r="A72" s="125">
        <f>A71+1</f>
        <v>242</v>
      </c>
      <c r="B72" s="25" t="s">
        <v>79</v>
      </c>
      <c r="C72" s="102"/>
      <c r="D72" s="53">
        <v>0.1</v>
      </c>
      <c r="E72" s="72">
        <f t="shared" ref="E72:E77" si="14">C72*D72</f>
        <v>0</v>
      </c>
    </row>
    <row r="73" spans="1:5" ht="29" x14ac:dyDescent="0.35">
      <c r="A73" s="125">
        <f t="shared" ref="A73:A78" si="15">A72+1</f>
        <v>243</v>
      </c>
      <c r="B73" s="25" t="s">
        <v>78</v>
      </c>
      <c r="C73" s="102"/>
      <c r="D73" s="59">
        <v>0.3</v>
      </c>
      <c r="E73" s="72">
        <f t="shared" si="14"/>
        <v>0</v>
      </c>
    </row>
    <row r="74" spans="1:5" ht="29" x14ac:dyDescent="0.35">
      <c r="A74" s="125">
        <f t="shared" si="15"/>
        <v>244</v>
      </c>
      <c r="B74" s="25" t="s">
        <v>80</v>
      </c>
      <c r="C74" s="102"/>
      <c r="D74" s="53">
        <v>0.4</v>
      </c>
      <c r="E74" s="72">
        <f t="shared" si="14"/>
        <v>0</v>
      </c>
    </row>
    <row r="75" spans="1:5" ht="29" x14ac:dyDescent="0.35">
      <c r="A75" s="125">
        <f t="shared" si="15"/>
        <v>245</v>
      </c>
      <c r="B75" s="25" t="s">
        <v>81</v>
      </c>
      <c r="C75" s="102"/>
      <c r="D75" s="53">
        <v>0.4</v>
      </c>
      <c r="E75" s="72">
        <f t="shared" si="14"/>
        <v>0</v>
      </c>
    </row>
    <row r="76" spans="1:5" ht="38.25" customHeight="1" x14ac:dyDescent="0.35">
      <c r="A76" s="125">
        <f t="shared" si="15"/>
        <v>246</v>
      </c>
      <c r="B76" s="25" t="s">
        <v>82</v>
      </c>
      <c r="C76" s="102"/>
      <c r="D76" s="53">
        <v>1</v>
      </c>
      <c r="E76" s="72">
        <f t="shared" si="14"/>
        <v>0</v>
      </c>
    </row>
    <row r="77" spans="1:5" ht="43.5" x14ac:dyDescent="0.35">
      <c r="A77" s="152">
        <f t="shared" si="15"/>
        <v>247</v>
      </c>
      <c r="B77" s="25" t="s">
        <v>83</v>
      </c>
      <c r="C77" s="102"/>
      <c r="D77" s="53">
        <v>1</v>
      </c>
      <c r="E77" s="72">
        <f t="shared" si="14"/>
        <v>0</v>
      </c>
    </row>
    <row r="78" spans="1:5" ht="15.5" x14ac:dyDescent="0.35">
      <c r="A78" s="123">
        <f t="shared" si="15"/>
        <v>248</v>
      </c>
      <c r="B78" s="29" t="s">
        <v>85</v>
      </c>
      <c r="C78" s="92">
        <f>SUM(C71:C77)</f>
        <v>0</v>
      </c>
      <c r="D78" s="142"/>
      <c r="E78" s="73">
        <f>SUM(E71:E77)</f>
        <v>0</v>
      </c>
    </row>
    <row r="79" spans="1:5" ht="15.5" x14ac:dyDescent="0.35">
      <c r="A79" s="31" t="s">
        <v>84</v>
      </c>
      <c r="B79" s="26"/>
      <c r="C79" s="105"/>
      <c r="D79" s="143"/>
      <c r="E79" s="74"/>
    </row>
    <row r="80" spans="1:5" x14ac:dyDescent="0.35">
      <c r="A80" s="125">
        <v>251</v>
      </c>
      <c r="B80" s="25" t="s">
        <v>86</v>
      </c>
      <c r="C80" s="102"/>
      <c r="D80" s="53">
        <v>1</v>
      </c>
      <c r="E80" s="72">
        <f>C80*D80</f>
        <v>0</v>
      </c>
    </row>
    <row r="81" spans="1:8" ht="15.5" x14ac:dyDescent="0.35">
      <c r="A81" s="31" t="s">
        <v>88</v>
      </c>
      <c r="B81" s="26"/>
      <c r="C81" s="105"/>
      <c r="D81" s="143"/>
      <c r="E81" s="74">
        <f t="shared" ref="E81:E82" si="16">C81*D81</f>
        <v>0</v>
      </c>
    </row>
    <row r="82" spans="1:8" ht="29" x14ac:dyDescent="0.35">
      <c r="A82" s="125">
        <v>261</v>
      </c>
      <c r="B82" s="25" t="s">
        <v>87</v>
      </c>
      <c r="C82" s="102"/>
      <c r="D82" s="59">
        <v>0.05</v>
      </c>
      <c r="E82" s="72">
        <f t="shared" si="16"/>
        <v>0</v>
      </c>
    </row>
    <row r="83" spans="1:8" ht="15.5" x14ac:dyDescent="0.35">
      <c r="A83" s="31" t="s">
        <v>89</v>
      </c>
      <c r="B83" s="26"/>
      <c r="C83" s="105"/>
      <c r="D83" s="143"/>
      <c r="E83" s="74"/>
      <c r="G83" s="67" t="s">
        <v>140</v>
      </c>
      <c r="H83" s="64" t="s">
        <v>138</v>
      </c>
    </row>
    <row r="84" spans="1:8" x14ac:dyDescent="0.35">
      <c r="A84" s="125">
        <v>271</v>
      </c>
      <c r="B84" s="25" t="s">
        <v>90</v>
      </c>
      <c r="C84" s="102"/>
      <c r="D84" s="61">
        <v>0</v>
      </c>
      <c r="E84" s="72">
        <f t="shared" ref="E84:E85" si="17">C84*D84</f>
        <v>0</v>
      </c>
      <c r="G84" s="61">
        <v>0</v>
      </c>
      <c r="H84" s="63" t="s">
        <v>139</v>
      </c>
    </row>
    <row r="85" spans="1:8" x14ac:dyDescent="0.35">
      <c r="A85" s="125">
        <f>A84+1</f>
        <v>272</v>
      </c>
      <c r="B85" s="25" t="s">
        <v>91</v>
      </c>
      <c r="C85" s="102"/>
      <c r="D85" s="61">
        <v>0.1</v>
      </c>
      <c r="E85" s="72">
        <f t="shared" si="17"/>
        <v>0</v>
      </c>
      <c r="G85" s="61">
        <v>0.1</v>
      </c>
      <c r="H85" s="65">
        <v>0.05</v>
      </c>
    </row>
    <row r="86" spans="1:8" x14ac:dyDescent="0.35">
      <c r="A86" s="125">
        <f t="shared" ref="A86:A92" si="18">A85+1</f>
        <v>273</v>
      </c>
      <c r="B86" s="25" t="s">
        <v>92</v>
      </c>
      <c r="C86" s="101"/>
      <c r="D86" s="61"/>
      <c r="E86" s="72">
        <f>C86*D86</f>
        <v>0</v>
      </c>
      <c r="G86" s="61"/>
      <c r="H86" s="65"/>
    </row>
    <row r="87" spans="1:8" x14ac:dyDescent="0.35">
      <c r="A87" s="127">
        <v>2731</v>
      </c>
      <c r="B87" s="62" t="s">
        <v>93</v>
      </c>
      <c r="C87" s="102"/>
      <c r="D87" s="61">
        <v>0.1</v>
      </c>
      <c r="E87" s="72">
        <f t="shared" ref="E87:E91" si="19">C87*D87</f>
        <v>0</v>
      </c>
      <c r="G87" s="61">
        <v>0.1</v>
      </c>
      <c r="H87" s="65">
        <v>0</v>
      </c>
    </row>
    <row r="88" spans="1:8" ht="26.5" customHeight="1" x14ac:dyDescent="0.35">
      <c r="A88" s="127">
        <f>A87+1</f>
        <v>2732</v>
      </c>
      <c r="B88" s="62" t="s">
        <v>94</v>
      </c>
      <c r="C88" s="102"/>
      <c r="D88" s="61">
        <v>0.1</v>
      </c>
      <c r="E88" s="72">
        <f t="shared" si="19"/>
        <v>0</v>
      </c>
      <c r="G88" s="61">
        <v>0.1</v>
      </c>
      <c r="H88" s="65">
        <v>0.05</v>
      </c>
    </row>
    <row r="89" spans="1:8" ht="29" x14ac:dyDescent="0.35">
      <c r="A89" s="127">
        <f t="shared" si="18"/>
        <v>2733</v>
      </c>
      <c r="B89" s="62" t="s">
        <v>95</v>
      </c>
      <c r="C89" s="102"/>
      <c r="D89" s="61">
        <v>0.1</v>
      </c>
      <c r="E89" s="72">
        <f t="shared" si="19"/>
        <v>0</v>
      </c>
      <c r="G89" s="61">
        <v>0.1</v>
      </c>
      <c r="H89" s="65">
        <v>0</v>
      </c>
    </row>
    <row r="90" spans="1:8" ht="29" x14ac:dyDescent="0.35">
      <c r="A90" s="125">
        <f>A86+1</f>
        <v>274</v>
      </c>
      <c r="B90" s="25" t="s">
        <v>96</v>
      </c>
      <c r="C90" s="102"/>
      <c r="D90" s="61">
        <v>0.1</v>
      </c>
      <c r="E90" s="72">
        <f t="shared" si="19"/>
        <v>0</v>
      </c>
      <c r="G90" s="61">
        <v>0.1</v>
      </c>
      <c r="H90" s="65">
        <v>0</v>
      </c>
    </row>
    <row r="91" spans="1:8" ht="29" x14ac:dyDescent="0.35">
      <c r="A91" s="125">
        <f t="shared" si="18"/>
        <v>275</v>
      </c>
      <c r="B91" s="32" t="s">
        <v>97</v>
      </c>
      <c r="C91" s="102"/>
      <c r="D91" s="53">
        <v>0.5</v>
      </c>
      <c r="E91" s="72">
        <f t="shared" si="19"/>
        <v>0</v>
      </c>
      <c r="G91" s="66"/>
    </row>
    <row r="92" spans="1:8" ht="15.5" x14ac:dyDescent="0.35">
      <c r="A92" s="123">
        <f t="shared" si="18"/>
        <v>276</v>
      </c>
      <c r="B92" s="29" t="s">
        <v>98</v>
      </c>
      <c r="C92" s="92">
        <f>SUM(C84:C91)</f>
        <v>0</v>
      </c>
      <c r="D92" s="134"/>
      <c r="E92" s="73">
        <f>SUM(E84:E91)</f>
        <v>0</v>
      </c>
    </row>
    <row r="93" spans="1:8" ht="15.75" customHeight="1" x14ac:dyDescent="0.35">
      <c r="A93" s="31" t="s">
        <v>149</v>
      </c>
      <c r="B93" s="26"/>
      <c r="C93" s="105"/>
      <c r="D93" s="135"/>
      <c r="E93" s="74"/>
    </row>
    <row r="94" spans="1:8" x14ac:dyDescent="0.35">
      <c r="A94" s="125">
        <v>281</v>
      </c>
      <c r="B94" s="25" t="s">
        <v>99</v>
      </c>
      <c r="C94" s="102"/>
      <c r="D94" s="53">
        <v>1</v>
      </c>
      <c r="E94" s="72">
        <f>C94*D94</f>
        <v>0</v>
      </c>
    </row>
    <row r="95" spans="1:8" ht="15.5" x14ac:dyDescent="0.35">
      <c r="A95" s="33" t="s">
        <v>150</v>
      </c>
      <c r="B95" s="50"/>
      <c r="C95" s="111">
        <f>C25+C58+C69+C78+C80+C82+C92+C94</f>
        <v>0</v>
      </c>
      <c r="D95" s="136"/>
      <c r="E95" s="100">
        <f>E25+E58+E69+E78+E80+E82+E92+E94</f>
        <v>0</v>
      </c>
    </row>
  </sheetData>
  <phoneticPr fontId="18" type="noConversion"/>
  <pageMargins left="0.7" right="0.7" top="0.75" bottom="0.75" header="0.3" footer="0.3"/>
  <pageSetup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22" zoomScale="110" zoomScaleNormal="110" workbookViewId="0"/>
  </sheetViews>
  <sheetFormatPr defaultColWidth="8.81640625" defaultRowHeight="14.5" x14ac:dyDescent="0.35"/>
  <cols>
    <col min="1" max="1" width="11.7265625" customWidth="1"/>
    <col min="2" max="2" width="67.7265625" customWidth="1"/>
    <col min="3" max="3" width="11.81640625" customWidth="1"/>
    <col min="4" max="4" width="12.7265625" customWidth="1"/>
    <col min="5" max="5" width="15" customWidth="1"/>
  </cols>
  <sheetData>
    <row r="1" spans="1:5" ht="23.5" x14ac:dyDescent="0.55000000000000004">
      <c r="A1" s="3" t="s">
        <v>173</v>
      </c>
    </row>
    <row r="2" spans="1:5" x14ac:dyDescent="0.35">
      <c r="A2" s="4" t="s">
        <v>176</v>
      </c>
    </row>
    <row r="3" spans="1:5" x14ac:dyDescent="0.35">
      <c r="A3" s="4" t="s">
        <v>148</v>
      </c>
    </row>
    <row r="4" spans="1:5" ht="15.5" x14ac:dyDescent="0.35">
      <c r="A4" s="1" t="s">
        <v>13</v>
      </c>
    </row>
    <row r="7" spans="1:5" ht="21" x14ac:dyDescent="0.5">
      <c r="A7" s="2" t="s">
        <v>102</v>
      </c>
    </row>
    <row r="8" spans="1:5" ht="31" x14ac:dyDescent="0.35">
      <c r="A8" s="55" t="s">
        <v>2</v>
      </c>
      <c r="B8" s="56" t="s">
        <v>14</v>
      </c>
      <c r="C8" s="54" t="s">
        <v>41</v>
      </c>
      <c r="D8" s="54" t="s">
        <v>100</v>
      </c>
      <c r="E8" s="54" t="s">
        <v>101</v>
      </c>
    </row>
    <row r="9" spans="1:5" ht="15.5" x14ac:dyDescent="0.35">
      <c r="A9" s="31" t="s">
        <v>111</v>
      </c>
      <c r="B9" s="26"/>
      <c r="C9" s="26"/>
      <c r="D9" s="26"/>
      <c r="E9" s="26"/>
    </row>
    <row r="10" spans="1:5" ht="19.5" customHeight="1" x14ac:dyDescent="0.35">
      <c r="A10" s="124">
        <v>311</v>
      </c>
      <c r="B10" s="28" t="s">
        <v>103</v>
      </c>
      <c r="C10" s="71"/>
      <c r="D10" s="52"/>
      <c r="E10" s="72"/>
    </row>
    <row r="11" spans="1:5" x14ac:dyDescent="0.35">
      <c r="A11" s="128">
        <v>3111</v>
      </c>
      <c r="B11" s="27" t="s">
        <v>104</v>
      </c>
      <c r="C11" s="94"/>
      <c r="D11" s="53">
        <v>0</v>
      </c>
      <c r="E11" s="114">
        <f>C11*D11</f>
        <v>0</v>
      </c>
    </row>
    <row r="12" spans="1:5" x14ac:dyDescent="0.35">
      <c r="A12" s="128">
        <f>A11+1</f>
        <v>3112</v>
      </c>
      <c r="B12" s="27" t="s">
        <v>105</v>
      </c>
      <c r="C12" s="94"/>
      <c r="D12" s="53">
        <v>0.15</v>
      </c>
      <c r="E12" s="114">
        <f t="shared" ref="E12:E16" si="0">C12*D12</f>
        <v>0</v>
      </c>
    </row>
    <row r="13" spans="1:5" x14ac:dyDescent="0.35">
      <c r="A13" s="128">
        <f t="shared" ref="A13:A16" si="1">A12+1</f>
        <v>3113</v>
      </c>
      <c r="B13" s="27" t="s">
        <v>106</v>
      </c>
      <c r="C13" s="94"/>
      <c r="D13" s="53">
        <v>0.5</v>
      </c>
      <c r="E13" s="114">
        <f t="shared" si="0"/>
        <v>0</v>
      </c>
    </row>
    <row r="14" spans="1:5" x14ac:dyDescent="0.35">
      <c r="A14" s="128">
        <f t="shared" si="1"/>
        <v>3114</v>
      </c>
      <c r="B14" s="27" t="s">
        <v>107</v>
      </c>
      <c r="C14" s="96"/>
      <c r="D14" s="53">
        <v>0.5</v>
      </c>
      <c r="E14" s="114">
        <f t="shared" si="0"/>
        <v>0</v>
      </c>
    </row>
    <row r="15" spans="1:5" x14ac:dyDescent="0.35">
      <c r="A15" s="128">
        <f t="shared" si="1"/>
        <v>3115</v>
      </c>
      <c r="B15" s="27" t="s">
        <v>109</v>
      </c>
      <c r="C15" s="96"/>
      <c r="D15" s="53">
        <v>1</v>
      </c>
      <c r="E15" s="114">
        <f t="shared" si="0"/>
        <v>0</v>
      </c>
    </row>
    <row r="16" spans="1:5" x14ac:dyDescent="0.35">
      <c r="A16" s="128">
        <f t="shared" si="1"/>
        <v>3116</v>
      </c>
      <c r="B16" s="27" t="s">
        <v>108</v>
      </c>
      <c r="C16" s="96"/>
      <c r="D16" s="53">
        <v>0</v>
      </c>
      <c r="E16" s="114">
        <f t="shared" si="0"/>
        <v>0</v>
      </c>
    </row>
    <row r="17" spans="1:5" ht="15.5" x14ac:dyDescent="0.35">
      <c r="A17" s="123">
        <f>A10+1</f>
        <v>312</v>
      </c>
      <c r="B17" s="29" t="s">
        <v>110</v>
      </c>
      <c r="C17" s="73">
        <f>SUM(C10:C16)</f>
        <v>0</v>
      </c>
      <c r="D17" s="30"/>
      <c r="E17" s="73">
        <f>SUM(E10:E16)</f>
        <v>0</v>
      </c>
    </row>
    <row r="18" spans="1:5" ht="15.5" x14ac:dyDescent="0.35">
      <c r="A18" s="31" t="s">
        <v>112</v>
      </c>
      <c r="B18" s="26"/>
      <c r="C18" s="74"/>
      <c r="D18" s="26"/>
      <c r="E18" s="74"/>
    </row>
    <row r="19" spans="1:5" ht="29" x14ac:dyDescent="0.35">
      <c r="A19" s="124">
        <v>321</v>
      </c>
      <c r="B19" s="28" t="s">
        <v>113</v>
      </c>
      <c r="C19" s="94"/>
      <c r="D19" s="53">
        <v>0</v>
      </c>
      <c r="E19" s="72">
        <f>C19*D19</f>
        <v>0</v>
      </c>
    </row>
    <row r="20" spans="1:5" ht="15.5" x14ac:dyDescent="0.35">
      <c r="A20" s="30"/>
      <c r="B20" s="29" t="s">
        <v>114</v>
      </c>
      <c r="C20" s="73">
        <f>C19</f>
        <v>0</v>
      </c>
      <c r="D20" s="30"/>
      <c r="E20" s="73">
        <f>E19</f>
        <v>0</v>
      </c>
    </row>
    <row r="21" spans="1:5" ht="15.5" x14ac:dyDescent="0.35">
      <c r="A21" s="31" t="s">
        <v>115</v>
      </c>
      <c r="B21" s="26"/>
      <c r="C21" s="74"/>
      <c r="D21" s="26"/>
      <c r="E21" s="74"/>
    </row>
    <row r="22" spans="1:5" x14ac:dyDescent="0.35">
      <c r="A22" s="124">
        <v>331</v>
      </c>
      <c r="B22" s="28" t="s">
        <v>116</v>
      </c>
      <c r="C22" s="94"/>
      <c r="D22" s="52">
        <v>0.5</v>
      </c>
      <c r="E22" s="114">
        <f>C22*D22</f>
        <v>0</v>
      </c>
    </row>
    <row r="23" spans="1:5" ht="29" x14ac:dyDescent="0.35">
      <c r="A23" s="124">
        <f>A22+1</f>
        <v>332</v>
      </c>
      <c r="B23" s="28" t="s">
        <v>118</v>
      </c>
      <c r="C23" s="94"/>
      <c r="D23" s="53">
        <v>0.5</v>
      </c>
      <c r="E23" s="114">
        <f>C23*D23</f>
        <v>0</v>
      </c>
    </row>
    <row r="24" spans="1:5" x14ac:dyDescent="0.35">
      <c r="A24" s="125">
        <f t="shared" ref="A24:A28" si="2">A23+1</f>
        <v>333</v>
      </c>
      <c r="B24" s="28" t="s">
        <v>117</v>
      </c>
      <c r="C24" s="94"/>
      <c r="D24" s="53">
        <v>1</v>
      </c>
      <c r="E24" s="114">
        <f t="shared" ref="E24:E27" si="3">C24*D24</f>
        <v>0</v>
      </c>
    </row>
    <row r="25" spans="1:5" ht="22.5" customHeight="1" x14ac:dyDescent="0.35">
      <c r="A25" s="126">
        <f t="shared" si="2"/>
        <v>334</v>
      </c>
      <c r="B25" s="28" t="s">
        <v>170</v>
      </c>
      <c r="C25" s="94"/>
      <c r="D25" s="53">
        <v>1</v>
      </c>
      <c r="E25" s="114">
        <f t="shared" si="3"/>
        <v>0</v>
      </c>
    </row>
    <row r="26" spans="1:5" ht="29" x14ac:dyDescent="0.35">
      <c r="A26" s="124">
        <f t="shared" si="2"/>
        <v>335</v>
      </c>
      <c r="B26" s="28" t="s">
        <v>119</v>
      </c>
      <c r="C26" s="153"/>
      <c r="D26" s="53">
        <v>0</v>
      </c>
      <c r="E26" s="114">
        <f t="shared" si="3"/>
        <v>0</v>
      </c>
    </row>
    <row r="27" spans="1:5" ht="29" x14ac:dyDescent="0.35">
      <c r="A27" s="124">
        <f t="shared" si="2"/>
        <v>336</v>
      </c>
      <c r="B27" s="28" t="s">
        <v>120</v>
      </c>
      <c r="C27" s="153"/>
      <c r="D27" s="53">
        <v>1</v>
      </c>
      <c r="E27" s="114">
        <f t="shared" si="3"/>
        <v>0</v>
      </c>
    </row>
    <row r="28" spans="1:5" ht="15.5" x14ac:dyDescent="0.35">
      <c r="A28" s="123">
        <f t="shared" si="2"/>
        <v>337</v>
      </c>
      <c r="B28" s="29" t="s">
        <v>121</v>
      </c>
      <c r="C28" s="73">
        <f>SUM(C22:C27)</f>
        <v>0</v>
      </c>
      <c r="D28" s="30"/>
      <c r="E28" s="73">
        <f>SUM(E22:E27)</f>
        <v>0</v>
      </c>
    </row>
    <row r="29" spans="1:5" ht="15.5" x14ac:dyDescent="0.35">
      <c r="A29" s="31" t="s">
        <v>122</v>
      </c>
      <c r="B29" s="26"/>
      <c r="C29" s="74"/>
      <c r="D29" s="26"/>
      <c r="E29" s="74"/>
    </row>
    <row r="30" spans="1:5" x14ac:dyDescent="0.35">
      <c r="A30" s="124">
        <v>341</v>
      </c>
      <c r="B30" s="28" t="s">
        <v>124</v>
      </c>
      <c r="C30" s="94"/>
      <c r="D30" s="52">
        <v>1</v>
      </c>
      <c r="E30" s="114">
        <f>C30*D30</f>
        <v>0</v>
      </c>
    </row>
    <row r="31" spans="1:5" x14ac:dyDescent="0.35">
      <c r="A31" s="18">
        <f>A30+1</f>
        <v>342</v>
      </c>
      <c r="B31" s="28" t="s">
        <v>125</v>
      </c>
      <c r="C31" s="94"/>
      <c r="D31" s="61">
        <v>0.5</v>
      </c>
      <c r="E31" s="114">
        <f>C31*D31</f>
        <v>0</v>
      </c>
    </row>
    <row r="32" spans="1:5" ht="15.5" x14ac:dyDescent="0.35">
      <c r="A32" s="123">
        <f>A31+1</f>
        <v>343</v>
      </c>
      <c r="B32" s="29" t="s">
        <v>123</v>
      </c>
      <c r="C32" s="73">
        <f>SUM(C30:C31)</f>
        <v>0</v>
      </c>
      <c r="D32" s="30"/>
      <c r="E32" s="73">
        <f>SUM(E30:E31)</f>
        <v>0</v>
      </c>
    </row>
    <row r="33" spans="1:5" ht="15.5" x14ac:dyDescent="0.35">
      <c r="A33" s="33" t="s">
        <v>126</v>
      </c>
      <c r="B33" s="50"/>
      <c r="C33" s="100">
        <f>C17+C20+C28+C32</f>
        <v>0</v>
      </c>
      <c r="D33" s="50"/>
      <c r="E33" s="100">
        <f>E17+E20+E28+E32</f>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zoomScaleNormal="100" workbookViewId="0">
      <selection activeCell="B4" sqref="B4"/>
    </sheetView>
  </sheetViews>
  <sheetFormatPr defaultColWidth="8.81640625" defaultRowHeight="14.5" x14ac:dyDescent="0.35"/>
  <cols>
    <col min="1" max="1" width="14.54296875" customWidth="1"/>
    <col min="2" max="2" width="54.81640625" customWidth="1"/>
    <col min="3" max="3" width="16.54296875" customWidth="1"/>
    <col min="5" max="5" width="9.1796875" bestFit="1" customWidth="1"/>
  </cols>
  <sheetData>
    <row r="1" spans="1:5" ht="23.5" x14ac:dyDescent="0.55000000000000004">
      <c r="A1" s="3" t="s">
        <v>173</v>
      </c>
    </row>
    <row r="2" spans="1:5" x14ac:dyDescent="0.35">
      <c r="A2" s="4" t="s">
        <v>176</v>
      </c>
    </row>
    <row r="3" spans="1:5" ht="15.5" x14ac:dyDescent="0.35">
      <c r="A3" s="1" t="s">
        <v>13</v>
      </c>
    </row>
    <row r="6" spans="1:5" ht="21" x14ac:dyDescent="0.5">
      <c r="A6" s="2" t="s">
        <v>127</v>
      </c>
    </row>
    <row r="7" spans="1:5" ht="31" x14ac:dyDescent="0.35">
      <c r="A7" s="55" t="s">
        <v>2</v>
      </c>
      <c r="B7" s="56" t="s">
        <v>14</v>
      </c>
      <c r="C7" s="54" t="s">
        <v>41</v>
      </c>
    </row>
    <row r="8" spans="1:5" ht="15.5" x14ac:dyDescent="0.35">
      <c r="A8" s="31" t="s">
        <v>151</v>
      </c>
      <c r="B8" s="26"/>
      <c r="C8" s="26"/>
    </row>
    <row r="9" spans="1:5" ht="14.25" customHeight="1" x14ac:dyDescent="0.35">
      <c r="A9" s="124">
        <v>411</v>
      </c>
      <c r="B9" s="28" t="s">
        <v>128</v>
      </c>
      <c r="C9" s="71">
        <f>'1. HQLA'!E21</f>
        <v>0</v>
      </c>
    </row>
    <row r="10" spans="1:5" x14ac:dyDescent="0.35">
      <c r="A10" s="126">
        <f>A9+1</f>
        <v>412</v>
      </c>
      <c r="B10" s="28" t="s">
        <v>129</v>
      </c>
      <c r="C10" s="72">
        <f>C11+C12</f>
        <v>0</v>
      </c>
    </row>
    <row r="11" spans="1:5" x14ac:dyDescent="0.35">
      <c r="A11" s="125">
        <f t="shared" ref="A11:A15" si="0">A10+1</f>
        <v>413</v>
      </c>
      <c r="B11" s="28" t="s">
        <v>130</v>
      </c>
      <c r="C11" s="72">
        <f>'1. HQLA'!E29</f>
        <v>0</v>
      </c>
    </row>
    <row r="12" spans="1:5" x14ac:dyDescent="0.35">
      <c r="A12" s="126">
        <f t="shared" si="0"/>
        <v>414</v>
      </c>
      <c r="B12" s="28" t="s">
        <v>131</v>
      </c>
      <c r="C12" s="72">
        <f>'1. HQLA'!E33</f>
        <v>0</v>
      </c>
    </row>
    <row r="13" spans="1:5" x14ac:dyDescent="0.35">
      <c r="A13" s="126">
        <f t="shared" si="0"/>
        <v>415</v>
      </c>
      <c r="B13" s="28" t="s">
        <v>33</v>
      </c>
      <c r="C13" s="72">
        <f>'1. HQLA'!E35</f>
        <v>0</v>
      </c>
    </row>
    <row r="14" spans="1:5" x14ac:dyDescent="0.35">
      <c r="A14" s="126">
        <f t="shared" si="0"/>
        <v>416</v>
      </c>
      <c r="B14" s="28" t="s">
        <v>32</v>
      </c>
      <c r="C14" s="72">
        <f>'1. HQLA'!E36</f>
        <v>0</v>
      </c>
    </row>
    <row r="15" spans="1:5" ht="15.5" x14ac:dyDescent="0.35">
      <c r="A15" s="123">
        <f t="shared" si="0"/>
        <v>417</v>
      </c>
      <c r="B15" s="29" t="s">
        <v>132</v>
      </c>
      <c r="C15" s="73">
        <f>C9+C10-C13-C14</f>
        <v>0</v>
      </c>
      <c r="E15" s="151"/>
    </row>
    <row r="16" spans="1:5" ht="15.5" x14ac:dyDescent="0.35">
      <c r="A16" s="31" t="s">
        <v>152</v>
      </c>
      <c r="B16" s="26"/>
      <c r="C16" s="74"/>
    </row>
    <row r="17" spans="1:6" x14ac:dyDescent="0.35">
      <c r="A17" s="124">
        <v>421</v>
      </c>
      <c r="B17" s="28" t="s">
        <v>134</v>
      </c>
      <c r="C17" s="71">
        <f>'2.Outflows'!E25</f>
        <v>0</v>
      </c>
    </row>
    <row r="18" spans="1:6" x14ac:dyDescent="0.35">
      <c r="A18" s="126">
        <f>A17+1</f>
        <v>422</v>
      </c>
      <c r="B18" s="28" t="s">
        <v>135</v>
      </c>
      <c r="C18" s="72">
        <f>'2.Outflows'!E58</f>
        <v>0</v>
      </c>
    </row>
    <row r="19" spans="1:6" x14ac:dyDescent="0.35">
      <c r="A19" s="125">
        <f t="shared" ref="A19:A25" si="1">A18+1</f>
        <v>423</v>
      </c>
      <c r="B19" s="28" t="s">
        <v>136</v>
      </c>
      <c r="C19" s="72">
        <f>'2.Outflows'!E69</f>
        <v>0</v>
      </c>
    </row>
    <row r="20" spans="1:6" x14ac:dyDescent="0.35">
      <c r="A20" s="126">
        <f t="shared" si="1"/>
        <v>424</v>
      </c>
      <c r="B20" s="28" t="s">
        <v>133</v>
      </c>
      <c r="C20" s="72">
        <f>'2.Outflows'!E78</f>
        <v>0</v>
      </c>
    </row>
    <row r="21" spans="1:6" x14ac:dyDescent="0.35">
      <c r="A21" s="126">
        <f t="shared" si="1"/>
        <v>425</v>
      </c>
      <c r="B21" s="28" t="s">
        <v>137</v>
      </c>
      <c r="C21" s="72">
        <f>'2.Outflows'!E80</f>
        <v>0</v>
      </c>
    </row>
    <row r="22" spans="1:6" x14ac:dyDescent="0.35">
      <c r="A22" s="126">
        <f t="shared" si="1"/>
        <v>426</v>
      </c>
      <c r="B22" s="28" t="s">
        <v>158</v>
      </c>
      <c r="C22" s="72">
        <f>'2.Outflows'!E82</f>
        <v>0</v>
      </c>
    </row>
    <row r="23" spans="1:6" x14ac:dyDescent="0.35">
      <c r="A23" s="126">
        <f t="shared" si="1"/>
        <v>427</v>
      </c>
      <c r="B23" s="28" t="s">
        <v>98</v>
      </c>
      <c r="C23" s="72">
        <f>'2.Outflows'!E92</f>
        <v>0</v>
      </c>
    </row>
    <row r="24" spans="1:6" x14ac:dyDescent="0.35">
      <c r="A24" s="126">
        <f t="shared" si="1"/>
        <v>428</v>
      </c>
      <c r="B24" s="28" t="s">
        <v>99</v>
      </c>
      <c r="C24" s="72">
        <f>'2.Outflows'!E94</f>
        <v>0</v>
      </c>
    </row>
    <row r="25" spans="1:6" ht="15.5" x14ac:dyDescent="0.35">
      <c r="A25" s="123">
        <f t="shared" si="1"/>
        <v>429</v>
      </c>
      <c r="B25" s="29" t="s">
        <v>144</v>
      </c>
      <c r="C25" s="73">
        <f>SUM(C17:C24)</f>
        <v>0</v>
      </c>
      <c r="E25" s="151"/>
      <c r="F25" s="94"/>
    </row>
    <row r="26" spans="1:6" ht="15.5" x14ac:dyDescent="0.35">
      <c r="A26" s="31" t="s">
        <v>153</v>
      </c>
      <c r="B26" s="26"/>
      <c r="C26" s="74"/>
    </row>
    <row r="27" spans="1:6" x14ac:dyDescent="0.35">
      <c r="A27" s="124">
        <v>431</v>
      </c>
      <c r="B27" s="28" t="s">
        <v>141</v>
      </c>
      <c r="C27" s="71">
        <f>'3.Inflows'!E17</f>
        <v>0</v>
      </c>
    </row>
    <row r="28" spans="1:6" x14ac:dyDescent="0.35">
      <c r="A28" s="126">
        <f>A27+1</f>
        <v>432</v>
      </c>
      <c r="B28" s="28" t="s">
        <v>142</v>
      </c>
      <c r="C28" s="72">
        <f>'3.Inflows'!E20</f>
        <v>0</v>
      </c>
    </row>
    <row r="29" spans="1:6" x14ac:dyDescent="0.35">
      <c r="A29" s="125">
        <f t="shared" ref="A29:A31" si="2">A28+1</f>
        <v>433</v>
      </c>
      <c r="B29" s="28" t="s">
        <v>143</v>
      </c>
      <c r="C29" s="72">
        <f>'3.Inflows'!E28</f>
        <v>0</v>
      </c>
    </row>
    <row r="30" spans="1:6" x14ac:dyDescent="0.35">
      <c r="A30" s="126">
        <f t="shared" si="2"/>
        <v>434</v>
      </c>
      <c r="B30" s="28" t="s">
        <v>12</v>
      </c>
      <c r="C30" s="72">
        <f>'3.Inflows'!E32</f>
        <v>0</v>
      </c>
    </row>
    <row r="31" spans="1:6" ht="15.5" x14ac:dyDescent="0.35">
      <c r="A31" s="123">
        <f t="shared" si="2"/>
        <v>435</v>
      </c>
      <c r="B31" s="29" t="s">
        <v>145</v>
      </c>
      <c r="C31" s="73">
        <f>SUM(C27:C30)</f>
        <v>0</v>
      </c>
      <c r="E31" s="94"/>
    </row>
    <row r="32" spans="1:6" ht="15.5" x14ac:dyDescent="0.35">
      <c r="A32" s="33" t="s">
        <v>154</v>
      </c>
      <c r="B32" s="70"/>
      <c r="C32" s="75">
        <f>C25-MIN(C31,0.75*C25)</f>
        <v>0</v>
      </c>
    </row>
    <row r="33" spans="1:3" ht="15.5" x14ac:dyDescent="0.35">
      <c r="A33" s="68"/>
      <c r="B33" s="69"/>
      <c r="C33" s="76"/>
    </row>
    <row r="34" spans="1:3" ht="18.5" x14ac:dyDescent="0.45">
      <c r="A34" s="139" t="s">
        <v>171</v>
      </c>
      <c r="B34" s="140"/>
      <c r="C34" s="150">
        <f>IFERROR(C15/C32,0)</f>
        <v>0</v>
      </c>
    </row>
  </sheetData>
  <conditionalFormatting sqref="C34">
    <cfRule type="expression" dxfId="2" priority="1">
      <formula>$C$34&gt;1</formula>
    </cfRule>
    <cfRule type="expression" dxfId="1" priority="2">
      <formula>$C$34&lt;100</formula>
    </cfRule>
    <cfRule type="expression" dxfId="0" priority="3">
      <formula>$C$34&gt;=100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8"/>
  <sheetViews>
    <sheetView topLeftCell="A4" zoomScale="80" zoomScaleNormal="80" workbookViewId="0">
      <selection activeCell="B3" sqref="B3"/>
    </sheetView>
  </sheetViews>
  <sheetFormatPr defaultColWidth="9.1796875" defaultRowHeight="14.5" x14ac:dyDescent="0.35"/>
  <cols>
    <col min="1" max="1" width="13.453125" style="4" customWidth="1"/>
    <col min="2" max="2" width="85.81640625" style="6" customWidth="1"/>
    <col min="3" max="4" width="20.7265625" style="6" customWidth="1"/>
    <col min="5" max="5" width="16.1796875" style="5" customWidth="1"/>
    <col min="6" max="6" width="13" style="5" customWidth="1"/>
    <col min="7" max="7" width="12.453125" style="5" customWidth="1"/>
    <col min="8" max="8" width="9.1796875" style="5"/>
    <col min="9" max="16384" width="9.1796875" style="4"/>
  </cols>
  <sheetData>
    <row r="1" spans="1:7" s="5" customFormat="1" ht="23.5" x14ac:dyDescent="0.55000000000000004">
      <c r="A1" s="3" t="s">
        <v>174</v>
      </c>
      <c r="B1" s="6"/>
      <c r="C1" s="6"/>
      <c r="D1" s="6"/>
    </row>
    <row r="2" spans="1:7" s="5" customFormat="1" ht="18.5" x14ac:dyDescent="0.45">
      <c r="A2" s="154" t="s">
        <v>187</v>
      </c>
      <c r="B2" s="6"/>
      <c r="C2" s="6"/>
      <c r="D2" s="6"/>
    </row>
    <row r="3" spans="1:7" s="5" customFormat="1" x14ac:dyDescent="0.35">
      <c r="A3" s="4" t="s">
        <v>183</v>
      </c>
      <c r="B3" s="6"/>
      <c r="C3" s="6"/>
      <c r="D3" s="6"/>
    </row>
    <row r="4" spans="1:7" s="5" customFormat="1" x14ac:dyDescent="0.35">
      <c r="A4" s="4" t="s">
        <v>148</v>
      </c>
      <c r="B4" s="6"/>
      <c r="C4" s="6"/>
      <c r="D4" s="6"/>
    </row>
    <row r="5" spans="1:7" s="5" customFormat="1" ht="15.5" x14ac:dyDescent="0.35">
      <c r="A5" s="1" t="s">
        <v>13</v>
      </c>
      <c r="B5" s="6"/>
      <c r="C5" s="6"/>
      <c r="D5" s="6"/>
    </row>
    <row r="7" spans="1:7" s="5" customFormat="1" ht="21" x14ac:dyDescent="0.5">
      <c r="A7" s="2" t="s">
        <v>0</v>
      </c>
      <c r="B7" s="6"/>
      <c r="C7" s="6"/>
      <c r="D7" s="6"/>
    </row>
    <row r="8" spans="1:7" s="5" customFormat="1" x14ac:dyDescent="0.35">
      <c r="A8" s="4"/>
      <c r="B8" s="7"/>
      <c r="C8" s="7"/>
      <c r="D8" s="7"/>
      <c r="E8" s="8"/>
      <c r="F8" s="9"/>
      <c r="G8" s="9"/>
    </row>
    <row r="9" spans="1:7" s="5" customFormat="1" ht="46.5" x14ac:dyDescent="0.35">
      <c r="A9" s="57" t="s">
        <v>2</v>
      </c>
      <c r="B9" s="58" t="s">
        <v>14</v>
      </c>
      <c r="C9" s="57" t="s">
        <v>178</v>
      </c>
      <c r="D9" s="57" t="s">
        <v>177</v>
      </c>
      <c r="E9" s="57" t="s">
        <v>179</v>
      </c>
      <c r="F9" s="57" t="s">
        <v>3</v>
      </c>
      <c r="G9" s="57" t="s">
        <v>23</v>
      </c>
    </row>
    <row r="10" spans="1:7" s="5" customFormat="1" x14ac:dyDescent="0.35">
      <c r="A10" s="159"/>
      <c r="B10" s="38"/>
      <c r="C10" s="39"/>
      <c r="D10" s="158"/>
      <c r="E10" s="39"/>
      <c r="F10" s="39"/>
      <c r="G10" s="39"/>
    </row>
    <row r="11" spans="1:7" s="5" customFormat="1" ht="15.5" x14ac:dyDescent="0.35">
      <c r="A11" s="40" t="s">
        <v>1</v>
      </c>
      <c r="B11" s="38"/>
      <c r="C11" s="39"/>
      <c r="D11" s="39"/>
      <c r="E11" s="39"/>
      <c r="F11" s="39"/>
      <c r="G11" s="39"/>
    </row>
    <row r="12" spans="1:7" s="5" customFormat="1" x14ac:dyDescent="0.35">
      <c r="A12" s="147">
        <v>111</v>
      </c>
      <c r="B12" s="141" t="s">
        <v>172</v>
      </c>
      <c r="C12" s="79"/>
      <c r="D12" s="155"/>
      <c r="E12" s="155">
        <f>C12*$D$10</f>
        <v>0</v>
      </c>
      <c r="F12" s="47">
        <v>1</v>
      </c>
      <c r="G12" s="77">
        <f>E12*F12</f>
        <v>0</v>
      </c>
    </row>
    <row r="13" spans="1:7" s="5" customFormat="1" x14ac:dyDescent="0.35">
      <c r="A13" s="118">
        <v>112</v>
      </c>
      <c r="B13" s="34" t="s">
        <v>155</v>
      </c>
      <c r="C13" s="80"/>
      <c r="D13" s="78"/>
      <c r="E13" s="78">
        <f t="shared" ref="E13:E22" si="0">C13*$D$10</f>
        <v>0</v>
      </c>
      <c r="F13" s="47">
        <v>1</v>
      </c>
      <c r="G13" s="89">
        <f>E13*F13</f>
        <v>0</v>
      </c>
    </row>
    <row r="14" spans="1:7" s="5" customFormat="1" x14ac:dyDescent="0.35">
      <c r="A14" s="118">
        <v>113</v>
      </c>
      <c r="B14" s="34" t="s">
        <v>156</v>
      </c>
      <c r="C14" s="80"/>
      <c r="D14" s="78"/>
      <c r="E14" s="78">
        <f t="shared" si="0"/>
        <v>0</v>
      </c>
      <c r="F14" s="47">
        <v>1</v>
      </c>
      <c r="G14" s="89">
        <f>E14*F14</f>
        <v>0</v>
      </c>
    </row>
    <row r="15" spans="1:7" s="5" customFormat="1" x14ac:dyDescent="0.35">
      <c r="A15" s="118">
        <v>114</v>
      </c>
      <c r="B15" s="34" t="s">
        <v>15</v>
      </c>
      <c r="C15" s="81"/>
      <c r="D15" s="81"/>
      <c r="E15" s="81"/>
      <c r="F15" s="47"/>
      <c r="G15" s="89"/>
    </row>
    <row r="16" spans="1:7" s="5" customFormat="1" x14ac:dyDescent="0.35">
      <c r="A16" s="144">
        <v>1141</v>
      </c>
      <c r="B16" s="35" t="s">
        <v>24</v>
      </c>
      <c r="C16" s="82"/>
      <c r="D16" s="156"/>
      <c r="E16" s="156">
        <f t="shared" si="0"/>
        <v>0</v>
      </c>
      <c r="F16" s="47">
        <v>1</v>
      </c>
      <c r="G16" s="77">
        <f>E16*F16</f>
        <v>0</v>
      </c>
    </row>
    <row r="17" spans="1:7" s="5" customFormat="1" x14ac:dyDescent="0.35">
      <c r="A17" s="144">
        <v>1142</v>
      </c>
      <c r="B17" s="35" t="s">
        <v>16</v>
      </c>
      <c r="C17" s="82"/>
      <c r="D17" s="156"/>
      <c r="E17" s="156">
        <f t="shared" si="0"/>
        <v>0</v>
      </c>
      <c r="F17" s="47">
        <v>1</v>
      </c>
      <c r="G17" s="77">
        <f>E17*F17</f>
        <v>0</v>
      </c>
    </row>
    <row r="18" spans="1:7" s="5" customFormat="1" x14ac:dyDescent="0.35">
      <c r="A18" s="144">
        <v>1143</v>
      </c>
      <c r="B18" s="35" t="s">
        <v>17</v>
      </c>
      <c r="C18" s="82"/>
      <c r="D18" s="156"/>
      <c r="E18" s="156">
        <f t="shared" si="0"/>
        <v>0</v>
      </c>
      <c r="F18" s="47">
        <v>1</v>
      </c>
      <c r="G18" s="77">
        <f>E18*F18</f>
        <v>0</v>
      </c>
    </row>
    <row r="19" spans="1:7" s="5" customFormat="1" x14ac:dyDescent="0.35">
      <c r="A19" s="144">
        <v>1144</v>
      </c>
      <c r="B19" s="35" t="s">
        <v>18</v>
      </c>
      <c r="C19" s="82"/>
      <c r="D19" s="156"/>
      <c r="E19" s="156">
        <f t="shared" si="0"/>
        <v>0</v>
      </c>
      <c r="F19" s="47">
        <v>1</v>
      </c>
      <c r="G19" s="77">
        <f>E19*F19</f>
        <v>0</v>
      </c>
    </row>
    <row r="20" spans="1:7" s="5" customFormat="1" x14ac:dyDescent="0.35">
      <c r="A20" s="118">
        <v>115</v>
      </c>
      <c r="B20" s="36" t="s">
        <v>19</v>
      </c>
      <c r="C20" s="78"/>
      <c r="D20" s="78"/>
      <c r="E20" s="78"/>
      <c r="F20" s="48"/>
      <c r="G20" s="89"/>
    </row>
    <row r="21" spans="1:7" s="5" customFormat="1" ht="30" customHeight="1" x14ac:dyDescent="0.35">
      <c r="A21" s="144">
        <v>1151</v>
      </c>
      <c r="B21" s="37" t="s">
        <v>20</v>
      </c>
      <c r="C21" s="82"/>
      <c r="D21" s="156"/>
      <c r="E21" s="156">
        <f t="shared" si="0"/>
        <v>0</v>
      </c>
      <c r="F21" s="47">
        <v>1</v>
      </c>
      <c r="G21" s="77">
        <f>E21*F21</f>
        <v>0</v>
      </c>
    </row>
    <row r="22" spans="1:7" s="5" customFormat="1" ht="42" customHeight="1" x14ac:dyDescent="0.35">
      <c r="A22" s="144">
        <v>1152</v>
      </c>
      <c r="B22" s="37" t="s">
        <v>21</v>
      </c>
      <c r="C22" s="82"/>
      <c r="D22" s="156"/>
      <c r="E22" s="156">
        <f t="shared" si="0"/>
        <v>0</v>
      </c>
      <c r="F22" s="47">
        <v>1</v>
      </c>
      <c r="G22" s="77">
        <f>E22*F22</f>
        <v>0</v>
      </c>
    </row>
    <row r="23" spans="1:7" s="5" customFormat="1" x14ac:dyDescent="0.35">
      <c r="A23" s="119">
        <v>116</v>
      </c>
      <c r="B23" s="41" t="s">
        <v>4</v>
      </c>
      <c r="C23" s="83">
        <f>C12+SUM(C13:C14)+SUM(C16:C19)+SUM(C21:C22)</f>
        <v>0</v>
      </c>
      <c r="D23" s="83"/>
      <c r="E23" s="83">
        <f>E12+SUM(E13:E14)+SUM(E16:E19)+SUM(E21:E22)</f>
        <v>0</v>
      </c>
      <c r="F23" s="42"/>
      <c r="G23" s="87">
        <f>G12+SUM(G13:G14)+SUM(G16:G19)+SUM(G21:G22)</f>
        <v>0</v>
      </c>
    </row>
    <row r="24" spans="1:7" s="5" customFormat="1" ht="15.5" x14ac:dyDescent="0.35">
      <c r="A24" s="44" t="s">
        <v>5</v>
      </c>
      <c r="B24" s="38"/>
      <c r="C24" s="84"/>
      <c r="D24" s="84"/>
      <c r="E24" s="84"/>
      <c r="F24" s="39"/>
      <c r="G24" s="90"/>
    </row>
    <row r="25" spans="1:7" s="5" customFormat="1" x14ac:dyDescent="0.35">
      <c r="A25" s="118">
        <v>121</v>
      </c>
      <c r="B25" s="43" t="s">
        <v>25</v>
      </c>
      <c r="C25" s="85"/>
      <c r="D25" s="85"/>
      <c r="E25" s="85"/>
      <c r="F25" s="49"/>
      <c r="G25" s="91"/>
    </row>
    <row r="26" spans="1:7" s="5" customFormat="1" x14ac:dyDescent="0.35">
      <c r="A26" s="144">
        <v>1211</v>
      </c>
      <c r="B26" s="35" t="s">
        <v>26</v>
      </c>
      <c r="C26" s="82"/>
      <c r="D26" s="156"/>
      <c r="E26" s="156">
        <f t="shared" ref="E26:E30" si="1">C26*$D$10</f>
        <v>0</v>
      </c>
      <c r="F26" s="47">
        <v>0.85</v>
      </c>
      <c r="G26" s="77">
        <f>E26*F26</f>
        <v>0</v>
      </c>
    </row>
    <row r="27" spans="1:7" s="5" customFormat="1" x14ac:dyDescent="0.35">
      <c r="A27" s="144">
        <f>A26+1</f>
        <v>1212</v>
      </c>
      <c r="B27" s="35" t="s">
        <v>11</v>
      </c>
      <c r="C27" s="82"/>
      <c r="D27" s="156"/>
      <c r="E27" s="156">
        <f t="shared" si="1"/>
        <v>0</v>
      </c>
      <c r="F27" s="47">
        <v>0.85</v>
      </c>
      <c r="G27" s="77">
        <f>E27*F27</f>
        <v>0</v>
      </c>
    </row>
    <row r="28" spans="1:7" s="5" customFormat="1" x14ac:dyDescent="0.35">
      <c r="A28" s="144">
        <f t="shared" ref="A28:A31" si="2">A27+1</f>
        <v>1213</v>
      </c>
      <c r="B28" s="35" t="s">
        <v>27</v>
      </c>
      <c r="C28" s="82"/>
      <c r="D28" s="156"/>
      <c r="E28" s="156">
        <f t="shared" si="1"/>
        <v>0</v>
      </c>
      <c r="F28" s="47">
        <v>0.85</v>
      </c>
      <c r="G28" s="77">
        <f>E28*F28</f>
        <v>0</v>
      </c>
    </row>
    <row r="29" spans="1:7" s="5" customFormat="1" x14ac:dyDescent="0.35">
      <c r="A29" s="144">
        <f t="shared" si="2"/>
        <v>1214</v>
      </c>
      <c r="B29" s="35" t="s">
        <v>28</v>
      </c>
      <c r="C29" s="82"/>
      <c r="D29" s="156"/>
      <c r="E29" s="156">
        <f t="shared" si="1"/>
        <v>0</v>
      </c>
      <c r="F29" s="47">
        <v>0.85</v>
      </c>
      <c r="G29" s="77">
        <f>E29*F29</f>
        <v>0</v>
      </c>
    </row>
    <row r="30" spans="1:7" s="5" customFormat="1" x14ac:dyDescent="0.35">
      <c r="A30" s="118">
        <f>A25+1</f>
        <v>122</v>
      </c>
      <c r="B30" s="34" t="s">
        <v>29</v>
      </c>
      <c r="C30" s="82"/>
      <c r="D30" s="156"/>
      <c r="E30" s="156">
        <f t="shared" si="1"/>
        <v>0</v>
      </c>
      <c r="F30" s="47">
        <v>0.85</v>
      </c>
      <c r="G30" s="77">
        <f>E30*F30</f>
        <v>0</v>
      </c>
    </row>
    <row r="31" spans="1:7" s="5" customFormat="1" x14ac:dyDescent="0.35">
      <c r="A31" s="146">
        <f t="shared" si="2"/>
        <v>123</v>
      </c>
      <c r="B31" s="41" t="s">
        <v>6</v>
      </c>
      <c r="C31" s="83">
        <f>SUM(C26:C30)</f>
        <v>0</v>
      </c>
      <c r="D31" s="83"/>
      <c r="E31" s="83">
        <f>SUM(E26:E30)</f>
        <v>0</v>
      </c>
      <c r="F31" s="42"/>
      <c r="G31" s="87">
        <f>SUM(G26:G30)</f>
        <v>0</v>
      </c>
    </row>
    <row r="32" spans="1:7" ht="15.5" x14ac:dyDescent="0.35">
      <c r="A32" s="44" t="s">
        <v>7</v>
      </c>
      <c r="B32" s="38"/>
      <c r="C32" s="84"/>
      <c r="D32" s="84"/>
      <c r="E32" s="84"/>
      <c r="F32" s="39"/>
      <c r="G32" s="90"/>
    </row>
    <row r="33" spans="1:8" x14ac:dyDescent="0.35">
      <c r="A33" s="120">
        <v>131</v>
      </c>
      <c r="B33" s="43" t="s">
        <v>30</v>
      </c>
      <c r="C33" s="86"/>
      <c r="D33" s="157"/>
      <c r="E33" s="157">
        <f>C33*$D$10</f>
        <v>0</v>
      </c>
      <c r="F33" s="45">
        <v>0.5</v>
      </c>
      <c r="G33" s="88">
        <f>E33*F33</f>
        <v>0</v>
      </c>
    </row>
    <row r="34" spans="1:8" x14ac:dyDescent="0.35">
      <c r="A34" s="118">
        <f>A33+1</f>
        <v>132</v>
      </c>
      <c r="B34" s="34" t="s">
        <v>8</v>
      </c>
      <c r="C34" s="82"/>
      <c r="D34" s="156"/>
      <c r="E34" s="156">
        <f t="shared" ref="E34" si="3">C34*$D$10</f>
        <v>0</v>
      </c>
      <c r="F34" s="46">
        <v>0.5</v>
      </c>
      <c r="G34" s="77">
        <f>E34*F34</f>
        <v>0</v>
      </c>
    </row>
    <row r="35" spans="1:8" x14ac:dyDescent="0.35">
      <c r="A35" s="146">
        <f t="shared" ref="A35" si="4">A34+1</f>
        <v>133</v>
      </c>
      <c r="B35" s="41" t="s">
        <v>31</v>
      </c>
      <c r="C35" s="83">
        <f>SUM(C33:C34)</f>
        <v>0</v>
      </c>
      <c r="D35" s="83"/>
      <c r="E35" s="83">
        <f>SUM(E33:E34)</f>
        <v>0</v>
      </c>
      <c r="F35" s="42"/>
      <c r="G35" s="87">
        <f>SUM(G33:G34)</f>
        <v>0</v>
      </c>
    </row>
    <row r="36" spans="1:8" ht="15.5" x14ac:dyDescent="0.35">
      <c r="A36" s="44" t="s">
        <v>146</v>
      </c>
      <c r="B36" s="38"/>
      <c r="C36" s="84"/>
      <c r="D36" s="84"/>
      <c r="E36" s="84"/>
      <c r="F36" s="115"/>
      <c r="G36" s="117"/>
      <c r="H36" s="13"/>
    </row>
    <row r="37" spans="1:8" x14ac:dyDescent="0.35">
      <c r="A37" s="121">
        <v>141</v>
      </c>
      <c r="B37" s="169" t="s">
        <v>33</v>
      </c>
      <c r="C37" s="169"/>
      <c r="D37" s="169"/>
      <c r="E37" s="169"/>
      <c r="F37" s="169"/>
      <c r="G37" s="77">
        <f>MAX(G35-15/85*(G23+G31),G35-15/60*G23,0)</f>
        <v>0</v>
      </c>
    </row>
    <row r="38" spans="1:8" x14ac:dyDescent="0.35">
      <c r="A38" s="122">
        <f>A37+1</f>
        <v>142</v>
      </c>
      <c r="B38" s="170" t="s">
        <v>32</v>
      </c>
      <c r="C38" s="170"/>
      <c r="D38" s="170"/>
      <c r="E38" s="170"/>
      <c r="F38" s="170"/>
      <c r="G38" s="77">
        <f>MAX((G31+G35-2/3*G23),(G35-15/85*(G23+G31)),0)</f>
        <v>0</v>
      </c>
    </row>
    <row r="39" spans="1:8" ht="15.5" x14ac:dyDescent="0.35">
      <c r="A39" s="123">
        <f>A38+1</f>
        <v>143</v>
      </c>
      <c r="B39" s="29" t="s">
        <v>147</v>
      </c>
      <c r="C39" s="29"/>
      <c r="D39" s="29"/>
      <c r="E39" s="30"/>
      <c r="F39" s="30"/>
      <c r="G39" s="116">
        <f>G23+G31+G35-G37-G38</f>
        <v>0</v>
      </c>
    </row>
    <row r="40" spans="1:8" x14ac:dyDescent="0.35">
      <c r="A40" s="10"/>
      <c r="B40" s="11"/>
      <c r="C40" s="11"/>
      <c r="D40" s="11"/>
      <c r="E40" s="12"/>
      <c r="F40" s="11"/>
      <c r="G40" s="11"/>
    </row>
    <row r="41" spans="1:8" x14ac:dyDescent="0.35">
      <c r="A41" s="5"/>
    </row>
    <row r="42" spans="1:8" x14ac:dyDescent="0.35">
      <c r="A42" s="5"/>
    </row>
    <row r="43" spans="1:8" x14ac:dyDescent="0.35">
      <c r="A43" s="5"/>
    </row>
    <row r="44" spans="1:8" x14ac:dyDescent="0.35">
      <c r="A44" s="5"/>
    </row>
    <row r="45" spans="1:8" x14ac:dyDescent="0.35">
      <c r="A45" s="5"/>
    </row>
    <row r="46" spans="1:8" x14ac:dyDescent="0.35">
      <c r="A46" s="5"/>
    </row>
    <row r="47" spans="1:8" x14ac:dyDescent="0.35">
      <c r="A47" s="5"/>
    </row>
    <row r="48" spans="1:8" x14ac:dyDescent="0.35">
      <c r="A48" s="5"/>
    </row>
    <row r="49" spans="1:8" s="6" customFormat="1" x14ac:dyDescent="0.35">
      <c r="A49" s="5"/>
      <c r="E49" s="5"/>
      <c r="F49" s="5"/>
      <c r="G49" s="5"/>
      <c r="H49" s="5"/>
    </row>
    <row r="50" spans="1:8" s="6" customFormat="1" x14ac:dyDescent="0.35">
      <c r="A50" s="5"/>
      <c r="E50" s="5"/>
      <c r="F50" s="5"/>
      <c r="G50" s="5"/>
      <c r="H50" s="5"/>
    </row>
    <row r="51" spans="1:8" s="6" customFormat="1" x14ac:dyDescent="0.35">
      <c r="A51" s="5"/>
      <c r="E51" s="5"/>
      <c r="F51" s="5"/>
      <c r="G51" s="5"/>
      <c r="H51" s="5"/>
    </row>
    <row r="52" spans="1:8" s="6" customFormat="1" x14ac:dyDescent="0.35">
      <c r="A52" s="5"/>
      <c r="E52" s="5"/>
      <c r="F52" s="5"/>
      <c r="G52" s="5"/>
      <c r="H52" s="5"/>
    </row>
    <row r="53" spans="1:8" s="6" customFormat="1" x14ac:dyDescent="0.35">
      <c r="A53" s="5"/>
      <c r="E53" s="5"/>
      <c r="F53" s="5"/>
      <c r="G53" s="5"/>
      <c r="H53" s="5"/>
    </row>
    <row r="54" spans="1:8" s="6" customFormat="1" x14ac:dyDescent="0.35">
      <c r="A54" s="5"/>
      <c r="E54" s="5"/>
      <c r="F54" s="5"/>
      <c r="G54" s="5"/>
      <c r="H54" s="5"/>
    </row>
    <row r="55" spans="1:8" s="6" customFormat="1" x14ac:dyDescent="0.35">
      <c r="A55" s="5"/>
      <c r="E55" s="5"/>
      <c r="F55" s="5"/>
      <c r="G55" s="5"/>
      <c r="H55" s="5"/>
    </row>
    <row r="56" spans="1:8" s="6" customFormat="1" x14ac:dyDescent="0.35">
      <c r="A56" s="5"/>
      <c r="E56" s="5"/>
      <c r="F56" s="5"/>
      <c r="G56" s="5"/>
      <c r="H56" s="5"/>
    </row>
    <row r="57" spans="1:8" s="6" customFormat="1" x14ac:dyDescent="0.35">
      <c r="A57" s="5"/>
      <c r="E57" s="5"/>
      <c r="F57" s="5"/>
      <c r="G57" s="5"/>
      <c r="H57" s="5"/>
    </row>
    <row r="58" spans="1:8" s="6" customFormat="1" x14ac:dyDescent="0.35">
      <c r="A58" s="5"/>
      <c r="E58" s="5"/>
      <c r="F58" s="5"/>
      <c r="G58" s="5"/>
      <c r="H58" s="5"/>
    </row>
    <row r="59" spans="1:8" s="6" customFormat="1" x14ac:dyDescent="0.35">
      <c r="A59" s="5"/>
      <c r="E59" s="5"/>
      <c r="F59" s="5"/>
      <c r="G59" s="5"/>
      <c r="H59" s="5"/>
    </row>
    <row r="60" spans="1:8" s="6" customFormat="1" x14ac:dyDescent="0.35">
      <c r="A60" s="5"/>
      <c r="E60" s="5"/>
      <c r="F60" s="5"/>
      <c r="G60" s="5"/>
      <c r="H60" s="5"/>
    </row>
    <row r="61" spans="1:8" s="6" customFormat="1" x14ac:dyDescent="0.35">
      <c r="A61" s="5"/>
      <c r="E61" s="5"/>
      <c r="F61" s="5"/>
      <c r="G61" s="5"/>
      <c r="H61" s="5"/>
    </row>
    <row r="62" spans="1:8" s="6" customFormat="1" x14ac:dyDescent="0.35">
      <c r="A62" s="5"/>
      <c r="E62" s="5"/>
      <c r="F62" s="5"/>
      <c r="G62" s="5"/>
      <c r="H62" s="5"/>
    </row>
    <row r="63" spans="1:8" s="6" customFormat="1" x14ac:dyDescent="0.35">
      <c r="A63" s="5"/>
      <c r="E63" s="5"/>
      <c r="F63" s="5"/>
      <c r="G63" s="5"/>
      <c r="H63" s="5"/>
    </row>
    <row r="64" spans="1:8" s="6" customFormat="1" x14ac:dyDescent="0.35">
      <c r="A64" s="5"/>
      <c r="E64" s="5"/>
      <c r="F64" s="5"/>
      <c r="G64" s="5"/>
      <c r="H64" s="5"/>
    </row>
    <row r="65" spans="1:8" s="6" customFormat="1" x14ac:dyDescent="0.35">
      <c r="A65" s="5"/>
      <c r="E65" s="5"/>
      <c r="F65" s="5"/>
      <c r="G65" s="5"/>
      <c r="H65" s="5"/>
    </row>
    <row r="66" spans="1:8" s="6" customFormat="1" x14ac:dyDescent="0.35">
      <c r="A66" s="5"/>
      <c r="E66" s="5"/>
      <c r="F66" s="5"/>
      <c r="G66" s="5"/>
      <c r="H66" s="5"/>
    </row>
    <row r="67" spans="1:8" s="6" customFormat="1" x14ac:dyDescent="0.35">
      <c r="A67" s="5"/>
      <c r="E67" s="5"/>
      <c r="F67" s="5"/>
      <c r="G67" s="5"/>
      <c r="H67" s="5"/>
    </row>
    <row r="68" spans="1:8" s="6" customFormat="1" x14ac:dyDescent="0.35">
      <c r="A68" s="5"/>
      <c r="E68" s="5"/>
      <c r="F68" s="5"/>
      <c r="G68" s="5"/>
      <c r="H68" s="5"/>
    </row>
    <row r="69" spans="1:8" s="6" customFormat="1" x14ac:dyDescent="0.35">
      <c r="A69" s="5"/>
      <c r="E69" s="5"/>
      <c r="F69" s="5"/>
      <c r="G69" s="5"/>
      <c r="H69" s="5"/>
    </row>
    <row r="70" spans="1:8" s="6" customFormat="1" x14ac:dyDescent="0.35">
      <c r="A70" s="5"/>
      <c r="E70" s="5"/>
      <c r="F70" s="5"/>
      <c r="G70" s="5"/>
      <c r="H70" s="5"/>
    </row>
    <row r="71" spans="1:8" s="6" customFormat="1" x14ac:dyDescent="0.35">
      <c r="A71" s="5"/>
      <c r="E71" s="5"/>
      <c r="F71" s="5"/>
      <c r="G71" s="5"/>
      <c r="H71" s="5"/>
    </row>
    <row r="72" spans="1:8" s="6" customFormat="1" x14ac:dyDescent="0.35">
      <c r="A72" s="5"/>
      <c r="E72" s="5"/>
      <c r="F72" s="5"/>
      <c r="G72" s="5"/>
      <c r="H72" s="5"/>
    </row>
    <row r="73" spans="1:8" s="6" customFormat="1" x14ac:dyDescent="0.35">
      <c r="A73" s="5"/>
      <c r="E73" s="5"/>
      <c r="F73" s="5"/>
      <c r="G73" s="5"/>
      <c r="H73" s="5"/>
    </row>
    <row r="74" spans="1:8" s="6" customFormat="1" x14ac:dyDescent="0.35">
      <c r="A74" s="5"/>
      <c r="E74" s="5"/>
      <c r="F74" s="5"/>
      <c r="G74" s="5"/>
      <c r="H74" s="5"/>
    </row>
    <row r="75" spans="1:8" s="6" customFormat="1" x14ac:dyDescent="0.35">
      <c r="A75" s="5"/>
      <c r="E75" s="5"/>
      <c r="F75" s="5"/>
      <c r="G75" s="5"/>
      <c r="H75" s="5"/>
    </row>
    <row r="76" spans="1:8" s="6" customFormat="1" x14ac:dyDescent="0.35">
      <c r="A76" s="5"/>
      <c r="E76" s="5"/>
      <c r="F76" s="5"/>
      <c r="G76" s="5"/>
      <c r="H76" s="5"/>
    </row>
    <row r="77" spans="1:8" s="6" customFormat="1" x14ac:dyDescent="0.35">
      <c r="A77" s="5"/>
      <c r="E77" s="5"/>
      <c r="F77" s="5"/>
      <c r="G77" s="5"/>
      <c r="H77" s="5"/>
    </row>
    <row r="78" spans="1:8" s="6" customFormat="1" x14ac:dyDescent="0.35">
      <c r="A78" s="5"/>
      <c r="E78" s="5"/>
      <c r="F78" s="5"/>
      <c r="G78" s="5"/>
      <c r="H78" s="5"/>
    </row>
    <row r="79" spans="1:8" s="6" customFormat="1" x14ac:dyDescent="0.35">
      <c r="A79" s="5"/>
      <c r="E79" s="5"/>
      <c r="F79" s="5"/>
      <c r="G79" s="5"/>
      <c r="H79" s="5"/>
    </row>
    <row r="80" spans="1:8" s="6" customFormat="1" x14ac:dyDescent="0.35">
      <c r="A80" s="5"/>
      <c r="E80" s="5"/>
      <c r="F80" s="5"/>
      <c r="G80" s="5"/>
      <c r="H80" s="5"/>
    </row>
    <row r="81" spans="1:8" s="6" customFormat="1" x14ac:dyDescent="0.35">
      <c r="A81" s="5"/>
      <c r="E81" s="5"/>
      <c r="F81" s="5"/>
      <c r="G81" s="5"/>
      <c r="H81" s="5"/>
    </row>
    <row r="82" spans="1:8" s="6" customFormat="1" x14ac:dyDescent="0.35">
      <c r="A82" s="5"/>
      <c r="E82" s="5"/>
      <c r="F82" s="5"/>
      <c r="G82" s="5"/>
      <c r="H82" s="5"/>
    </row>
    <row r="83" spans="1:8" s="6" customFormat="1" x14ac:dyDescent="0.35">
      <c r="A83" s="5"/>
      <c r="E83" s="5"/>
      <c r="F83" s="5"/>
      <c r="G83" s="5"/>
      <c r="H83" s="5"/>
    </row>
    <row r="84" spans="1:8" s="6" customFormat="1" x14ac:dyDescent="0.35">
      <c r="A84" s="5"/>
      <c r="E84" s="5"/>
      <c r="F84" s="5"/>
      <c r="G84" s="5"/>
      <c r="H84" s="5"/>
    </row>
    <row r="85" spans="1:8" s="6" customFormat="1" x14ac:dyDescent="0.35">
      <c r="A85" s="5"/>
      <c r="E85" s="5"/>
      <c r="F85" s="5"/>
      <c r="G85" s="5"/>
      <c r="H85" s="5"/>
    </row>
    <row r="86" spans="1:8" s="6" customFormat="1" x14ac:dyDescent="0.35">
      <c r="A86" s="5"/>
      <c r="E86" s="5"/>
      <c r="F86" s="5"/>
      <c r="G86" s="5"/>
      <c r="H86" s="5"/>
    </row>
    <row r="87" spans="1:8" s="6" customFormat="1" x14ac:dyDescent="0.35">
      <c r="A87" s="5"/>
      <c r="E87" s="5"/>
      <c r="F87" s="5"/>
      <c r="G87" s="5"/>
      <c r="H87" s="5"/>
    </row>
    <row r="88" spans="1:8" s="6" customFormat="1" x14ac:dyDescent="0.35">
      <c r="A88" s="5"/>
      <c r="E88" s="5"/>
      <c r="F88" s="5"/>
      <c r="G88" s="5"/>
      <c r="H88" s="5"/>
    </row>
    <row r="89" spans="1:8" s="6" customFormat="1" x14ac:dyDescent="0.35">
      <c r="A89" s="5"/>
      <c r="E89" s="5"/>
      <c r="F89" s="5"/>
      <c r="G89" s="5"/>
      <c r="H89" s="5"/>
    </row>
    <row r="90" spans="1:8" s="6" customFormat="1" x14ac:dyDescent="0.35">
      <c r="A90" s="5"/>
      <c r="E90" s="5"/>
      <c r="F90" s="5"/>
      <c r="G90" s="5"/>
      <c r="H90" s="5"/>
    </row>
    <row r="91" spans="1:8" s="6" customFormat="1" x14ac:dyDescent="0.35">
      <c r="A91" s="5"/>
      <c r="E91" s="5"/>
      <c r="F91" s="5"/>
      <c r="G91" s="5"/>
      <c r="H91" s="5"/>
    </row>
    <row r="92" spans="1:8" s="6" customFormat="1" x14ac:dyDescent="0.35">
      <c r="A92" s="5"/>
      <c r="E92" s="5"/>
      <c r="F92" s="5"/>
      <c r="G92" s="5"/>
      <c r="H92" s="5"/>
    </row>
    <row r="93" spans="1:8" s="6" customFormat="1" x14ac:dyDescent="0.35">
      <c r="A93" s="5"/>
      <c r="E93" s="5"/>
      <c r="F93" s="5"/>
      <c r="G93" s="5"/>
      <c r="H93" s="5"/>
    </row>
    <row r="94" spans="1:8" s="6" customFormat="1" x14ac:dyDescent="0.35">
      <c r="A94" s="5"/>
      <c r="E94" s="5"/>
      <c r="F94" s="5"/>
      <c r="G94" s="5"/>
      <c r="H94" s="5"/>
    </row>
    <row r="95" spans="1:8" s="6" customFormat="1" x14ac:dyDescent="0.35">
      <c r="A95" s="5"/>
      <c r="E95" s="5"/>
      <c r="F95" s="5"/>
      <c r="G95" s="5"/>
      <c r="H95" s="5"/>
    </row>
    <row r="96" spans="1:8" s="6" customFormat="1" x14ac:dyDescent="0.35">
      <c r="A96" s="5"/>
      <c r="E96" s="5"/>
      <c r="F96" s="5"/>
      <c r="G96" s="5"/>
      <c r="H96" s="5"/>
    </row>
    <row r="97" spans="1:8" s="6" customFormat="1" x14ac:dyDescent="0.35">
      <c r="A97" s="5"/>
      <c r="E97" s="5"/>
      <c r="F97" s="5"/>
      <c r="G97" s="5"/>
      <c r="H97" s="5"/>
    </row>
    <row r="98" spans="1:8" s="6" customFormat="1" x14ac:dyDescent="0.35">
      <c r="A98" s="5"/>
      <c r="E98" s="5"/>
      <c r="F98" s="5"/>
      <c r="G98" s="5"/>
      <c r="H98" s="5"/>
    </row>
    <row r="99" spans="1:8" s="6" customFormat="1" x14ac:dyDescent="0.35">
      <c r="A99" s="5"/>
      <c r="E99" s="5"/>
      <c r="F99" s="5"/>
      <c r="G99" s="5"/>
      <c r="H99" s="5"/>
    </row>
    <row r="100" spans="1:8" s="6" customFormat="1" x14ac:dyDescent="0.35">
      <c r="A100" s="5"/>
      <c r="E100" s="5"/>
      <c r="F100" s="5"/>
      <c r="G100" s="5"/>
      <c r="H100" s="5"/>
    </row>
    <row r="101" spans="1:8" s="6" customFormat="1" x14ac:dyDescent="0.35">
      <c r="A101" s="5"/>
      <c r="E101" s="5"/>
      <c r="F101" s="5"/>
      <c r="G101" s="5"/>
      <c r="H101" s="5"/>
    </row>
    <row r="102" spans="1:8" s="6" customFormat="1" x14ac:dyDescent="0.35">
      <c r="A102" s="5"/>
      <c r="E102" s="5"/>
      <c r="F102" s="5"/>
      <c r="G102" s="5"/>
      <c r="H102" s="5"/>
    </row>
    <row r="103" spans="1:8" s="6" customFormat="1" x14ac:dyDescent="0.35">
      <c r="A103" s="5"/>
      <c r="E103" s="5"/>
      <c r="F103" s="5"/>
      <c r="G103" s="5"/>
      <c r="H103" s="5"/>
    </row>
    <row r="104" spans="1:8" s="6" customFormat="1" x14ac:dyDescent="0.35">
      <c r="A104" s="5"/>
      <c r="E104" s="5"/>
      <c r="F104" s="5"/>
      <c r="G104" s="5"/>
      <c r="H104" s="5"/>
    </row>
    <row r="105" spans="1:8" s="6" customFormat="1" x14ac:dyDescent="0.35">
      <c r="A105" s="5"/>
      <c r="E105" s="5"/>
      <c r="F105" s="5"/>
      <c r="G105" s="5"/>
      <c r="H105" s="5"/>
    </row>
    <row r="106" spans="1:8" s="6" customFormat="1" x14ac:dyDescent="0.35">
      <c r="A106" s="5"/>
      <c r="E106" s="5"/>
      <c r="F106" s="5"/>
      <c r="G106" s="5"/>
      <c r="H106" s="5"/>
    </row>
    <row r="107" spans="1:8" s="6" customFormat="1" x14ac:dyDescent="0.35">
      <c r="A107" s="5"/>
      <c r="E107" s="5"/>
      <c r="F107" s="5"/>
      <c r="G107" s="5"/>
      <c r="H107" s="5"/>
    </row>
    <row r="108" spans="1:8" s="6" customFormat="1" x14ac:dyDescent="0.35">
      <c r="A108" s="5"/>
      <c r="E108" s="5"/>
      <c r="F108" s="5"/>
      <c r="G108" s="5"/>
      <c r="H108" s="5"/>
    </row>
    <row r="109" spans="1:8" s="6" customFormat="1" x14ac:dyDescent="0.35">
      <c r="A109" s="5"/>
      <c r="E109" s="5"/>
      <c r="F109" s="5"/>
      <c r="G109" s="5"/>
      <c r="H109" s="5"/>
    </row>
    <row r="110" spans="1:8" s="6" customFormat="1" x14ac:dyDescent="0.35">
      <c r="A110" s="5"/>
      <c r="E110" s="5"/>
      <c r="F110" s="5"/>
      <c r="G110" s="5"/>
      <c r="H110" s="5"/>
    </row>
    <row r="111" spans="1:8" s="6" customFormat="1" x14ac:dyDescent="0.35">
      <c r="A111" s="5"/>
      <c r="E111" s="5"/>
      <c r="F111" s="5"/>
      <c r="G111" s="5"/>
      <c r="H111" s="5"/>
    </row>
    <row r="112" spans="1:8" s="6" customFormat="1" x14ac:dyDescent="0.35">
      <c r="A112" s="5"/>
      <c r="E112" s="5"/>
      <c r="F112" s="5"/>
      <c r="G112" s="5"/>
      <c r="H112" s="5"/>
    </row>
    <row r="113" spans="1:8" s="6" customFormat="1" x14ac:dyDescent="0.35">
      <c r="A113" s="5"/>
      <c r="E113" s="5"/>
      <c r="F113" s="5"/>
      <c r="G113" s="5"/>
      <c r="H113" s="5"/>
    </row>
    <row r="114" spans="1:8" s="6" customFormat="1" x14ac:dyDescent="0.35">
      <c r="A114" s="5"/>
      <c r="E114" s="5"/>
      <c r="F114" s="5"/>
      <c r="G114" s="5"/>
      <c r="H114" s="5"/>
    </row>
    <row r="115" spans="1:8" s="6" customFormat="1" x14ac:dyDescent="0.35">
      <c r="A115" s="5"/>
      <c r="E115" s="5"/>
      <c r="F115" s="5"/>
      <c r="G115" s="5"/>
      <c r="H115" s="5"/>
    </row>
    <row r="116" spans="1:8" s="6" customFormat="1" x14ac:dyDescent="0.35">
      <c r="A116" s="5"/>
      <c r="E116" s="5"/>
      <c r="F116" s="5"/>
      <c r="G116" s="5"/>
      <c r="H116" s="5"/>
    </row>
    <row r="117" spans="1:8" s="6" customFormat="1" x14ac:dyDescent="0.35">
      <c r="A117" s="5"/>
      <c r="E117" s="5"/>
      <c r="F117" s="5"/>
      <c r="G117" s="5"/>
      <c r="H117" s="5"/>
    </row>
    <row r="118" spans="1:8" s="6" customFormat="1" x14ac:dyDescent="0.35">
      <c r="A118" s="5"/>
      <c r="E118" s="5"/>
      <c r="F118" s="5"/>
      <c r="G118" s="5"/>
      <c r="H118" s="5"/>
    </row>
    <row r="119" spans="1:8" s="6" customFormat="1" x14ac:dyDescent="0.35">
      <c r="A119" s="5"/>
      <c r="E119" s="5"/>
      <c r="F119" s="5"/>
      <c r="G119" s="5"/>
      <c r="H119" s="5"/>
    </row>
    <row r="120" spans="1:8" s="6" customFormat="1" x14ac:dyDescent="0.35">
      <c r="A120" s="5"/>
      <c r="E120" s="5"/>
      <c r="F120" s="5"/>
      <c r="G120" s="5"/>
      <c r="H120" s="5"/>
    </row>
    <row r="121" spans="1:8" s="6" customFormat="1" x14ac:dyDescent="0.35">
      <c r="A121" s="5"/>
      <c r="E121" s="5"/>
      <c r="F121" s="5"/>
      <c r="G121" s="5"/>
      <c r="H121" s="5"/>
    </row>
    <row r="122" spans="1:8" s="6" customFormat="1" x14ac:dyDescent="0.35">
      <c r="A122" s="5"/>
      <c r="E122" s="5"/>
      <c r="F122" s="5"/>
      <c r="G122" s="5"/>
      <c r="H122" s="5"/>
    </row>
    <row r="123" spans="1:8" s="6" customFormat="1" x14ac:dyDescent="0.35">
      <c r="A123" s="5"/>
      <c r="E123" s="5"/>
      <c r="F123" s="5"/>
      <c r="G123" s="5"/>
      <c r="H123" s="5"/>
    </row>
    <row r="124" spans="1:8" s="6" customFormat="1" x14ac:dyDescent="0.35">
      <c r="A124" s="5"/>
      <c r="E124" s="5"/>
      <c r="F124" s="5"/>
      <c r="G124" s="5"/>
      <c r="H124" s="5"/>
    </row>
    <row r="125" spans="1:8" s="6" customFormat="1" x14ac:dyDescent="0.35">
      <c r="A125" s="5"/>
      <c r="E125" s="5"/>
      <c r="F125" s="5"/>
      <c r="G125" s="5"/>
      <c r="H125" s="5"/>
    </row>
    <row r="126" spans="1:8" s="6" customFormat="1" x14ac:dyDescent="0.35">
      <c r="A126" s="5"/>
      <c r="E126" s="5"/>
      <c r="F126" s="5"/>
      <c r="G126" s="5"/>
      <c r="H126" s="5"/>
    </row>
    <row r="127" spans="1:8" s="6" customFormat="1" x14ac:dyDescent="0.35">
      <c r="A127" s="5"/>
      <c r="E127" s="5"/>
      <c r="F127" s="5"/>
      <c r="G127" s="5"/>
      <c r="H127" s="5"/>
    </row>
    <row r="128" spans="1:8" s="6" customFormat="1" x14ac:dyDescent="0.35">
      <c r="A128" s="5"/>
      <c r="E128" s="5"/>
      <c r="F128" s="5"/>
      <c r="G128" s="5"/>
      <c r="H128" s="5"/>
    </row>
    <row r="129" spans="1:8" s="6" customFormat="1" x14ac:dyDescent="0.35">
      <c r="A129" s="5"/>
      <c r="E129" s="5"/>
      <c r="F129" s="5"/>
      <c r="G129" s="5"/>
      <c r="H129" s="5"/>
    </row>
    <row r="130" spans="1:8" s="6" customFormat="1" x14ac:dyDescent="0.35">
      <c r="A130" s="5"/>
      <c r="E130" s="5"/>
      <c r="F130" s="5"/>
      <c r="G130" s="5"/>
      <c r="H130" s="5"/>
    </row>
    <row r="131" spans="1:8" s="6" customFormat="1" x14ac:dyDescent="0.35">
      <c r="A131" s="5"/>
      <c r="E131" s="5"/>
      <c r="F131" s="5"/>
      <c r="G131" s="5"/>
      <c r="H131" s="5"/>
    </row>
    <row r="132" spans="1:8" s="6" customFormat="1" x14ac:dyDescent="0.35">
      <c r="A132" s="5"/>
      <c r="E132" s="5"/>
      <c r="F132" s="5"/>
      <c r="G132" s="5"/>
      <c r="H132" s="5"/>
    </row>
    <row r="133" spans="1:8" s="6" customFormat="1" x14ac:dyDescent="0.35">
      <c r="A133" s="5"/>
      <c r="E133" s="5"/>
      <c r="F133" s="5"/>
      <c r="G133" s="5"/>
      <c r="H133" s="5"/>
    </row>
    <row r="134" spans="1:8" s="6" customFormat="1" x14ac:dyDescent="0.35">
      <c r="A134" s="5"/>
      <c r="E134" s="5"/>
      <c r="F134" s="5"/>
      <c r="G134" s="5"/>
      <c r="H134" s="5"/>
    </row>
    <row r="135" spans="1:8" s="6" customFormat="1" x14ac:dyDescent="0.35">
      <c r="A135" s="5"/>
      <c r="E135" s="5"/>
      <c r="F135" s="5"/>
      <c r="G135" s="5"/>
      <c r="H135" s="5"/>
    </row>
    <row r="136" spans="1:8" s="6" customFormat="1" x14ac:dyDescent="0.35">
      <c r="A136" s="5"/>
      <c r="E136" s="5"/>
      <c r="F136" s="5"/>
      <c r="G136" s="5"/>
      <c r="H136" s="5"/>
    </row>
    <row r="137" spans="1:8" s="6" customFormat="1" x14ac:dyDescent="0.35">
      <c r="A137" s="5"/>
      <c r="E137" s="5"/>
      <c r="F137" s="5"/>
      <c r="G137" s="5"/>
      <c r="H137" s="5"/>
    </row>
    <row r="138" spans="1:8" s="6" customFormat="1" x14ac:dyDescent="0.35">
      <c r="A138" s="5"/>
      <c r="E138" s="5"/>
      <c r="F138" s="5"/>
      <c r="G138" s="5"/>
      <c r="H138" s="5"/>
    </row>
    <row r="139" spans="1:8" s="6" customFormat="1" x14ac:dyDescent="0.35">
      <c r="A139" s="5"/>
      <c r="E139" s="5"/>
      <c r="F139" s="5"/>
      <c r="G139" s="5"/>
      <c r="H139" s="5"/>
    </row>
    <row r="140" spans="1:8" s="6" customFormat="1" x14ac:dyDescent="0.35">
      <c r="A140" s="5"/>
      <c r="E140" s="5"/>
      <c r="F140" s="5"/>
      <c r="G140" s="5"/>
      <c r="H140" s="5"/>
    </row>
    <row r="141" spans="1:8" s="6" customFormat="1" x14ac:dyDescent="0.35">
      <c r="A141" s="5"/>
      <c r="E141" s="5"/>
      <c r="F141" s="5"/>
      <c r="G141" s="5"/>
      <c r="H141" s="5"/>
    </row>
    <row r="142" spans="1:8" s="6" customFormat="1" x14ac:dyDescent="0.35">
      <c r="A142" s="5"/>
      <c r="E142" s="5"/>
      <c r="F142" s="5"/>
      <c r="G142" s="5"/>
      <c r="H142" s="5"/>
    </row>
    <row r="143" spans="1:8" s="6" customFormat="1" x14ac:dyDescent="0.35">
      <c r="A143" s="5"/>
      <c r="E143" s="5"/>
      <c r="F143" s="5"/>
      <c r="G143" s="5"/>
      <c r="H143" s="5"/>
    </row>
    <row r="144" spans="1:8" s="6" customFormat="1" x14ac:dyDescent="0.35">
      <c r="A144" s="5"/>
      <c r="E144" s="5"/>
      <c r="F144" s="5"/>
      <c r="G144" s="5"/>
      <c r="H144" s="5"/>
    </row>
    <row r="145" spans="1:8" s="6" customFormat="1" x14ac:dyDescent="0.35">
      <c r="A145" s="5"/>
      <c r="E145" s="5"/>
      <c r="F145" s="5"/>
      <c r="G145" s="5"/>
      <c r="H145" s="5"/>
    </row>
    <row r="146" spans="1:8" s="6" customFormat="1" x14ac:dyDescent="0.35">
      <c r="A146" s="5"/>
      <c r="E146" s="5"/>
      <c r="F146" s="5"/>
      <c r="G146" s="5"/>
      <c r="H146" s="5"/>
    </row>
    <row r="147" spans="1:8" s="6" customFormat="1" x14ac:dyDescent="0.35">
      <c r="A147" s="5"/>
      <c r="E147" s="5"/>
      <c r="F147" s="5"/>
      <c r="G147" s="5"/>
      <c r="H147" s="5"/>
    </row>
    <row r="148" spans="1:8" s="6" customFormat="1" x14ac:dyDescent="0.35">
      <c r="A148" s="5"/>
      <c r="E148" s="5"/>
      <c r="F148" s="5"/>
      <c r="G148" s="5"/>
      <c r="H148" s="5"/>
    </row>
    <row r="149" spans="1:8" s="6" customFormat="1" x14ac:dyDescent="0.35">
      <c r="A149" s="5"/>
      <c r="E149" s="5"/>
      <c r="F149" s="5"/>
      <c r="G149" s="5"/>
      <c r="H149" s="5"/>
    </row>
    <row r="150" spans="1:8" s="6" customFormat="1" x14ac:dyDescent="0.35">
      <c r="A150" s="5"/>
      <c r="E150" s="5"/>
      <c r="F150" s="5"/>
      <c r="G150" s="5"/>
      <c r="H150" s="5"/>
    </row>
    <row r="151" spans="1:8" s="6" customFormat="1" x14ac:dyDescent="0.35">
      <c r="A151" s="5"/>
      <c r="E151" s="5"/>
      <c r="F151" s="5"/>
      <c r="G151" s="5"/>
      <c r="H151" s="5"/>
    </row>
    <row r="152" spans="1:8" s="6" customFormat="1" x14ac:dyDescent="0.35">
      <c r="A152" s="5"/>
      <c r="E152" s="5"/>
      <c r="F152" s="5"/>
      <c r="G152" s="5"/>
      <c r="H152" s="5"/>
    </row>
    <row r="153" spans="1:8" s="6" customFormat="1" x14ac:dyDescent="0.35">
      <c r="A153" s="5"/>
      <c r="E153" s="5"/>
      <c r="F153" s="5"/>
      <c r="G153" s="5"/>
      <c r="H153" s="5"/>
    </row>
    <row r="154" spans="1:8" s="6" customFormat="1" x14ac:dyDescent="0.35">
      <c r="A154" s="5"/>
      <c r="E154" s="5"/>
      <c r="F154" s="5"/>
      <c r="G154" s="5"/>
      <c r="H154" s="5"/>
    </row>
    <row r="155" spans="1:8" s="6" customFormat="1" x14ac:dyDescent="0.35">
      <c r="A155" s="5"/>
      <c r="E155" s="5"/>
      <c r="F155" s="5"/>
      <c r="G155" s="5"/>
      <c r="H155" s="5"/>
    </row>
    <row r="156" spans="1:8" s="6" customFormat="1" x14ac:dyDescent="0.35">
      <c r="A156" s="5"/>
      <c r="E156" s="5"/>
      <c r="F156" s="5"/>
      <c r="G156" s="5"/>
      <c r="H156" s="5"/>
    </row>
    <row r="157" spans="1:8" s="6" customFormat="1" x14ac:dyDescent="0.35">
      <c r="A157" s="5"/>
      <c r="E157" s="5"/>
      <c r="F157" s="5"/>
      <c r="G157" s="5"/>
      <c r="H157" s="5"/>
    </row>
    <row r="158" spans="1:8" s="6" customFormat="1" x14ac:dyDescent="0.35">
      <c r="A158" s="5"/>
      <c r="E158" s="5"/>
      <c r="F158" s="5"/>
      <c r="G158" s="5"/>
      <c r="H158" s="5"/>
    </row>
    <row r="159" spans="1:8" s="6" customFormat="1" x14ac:dyDescent="0.35">
      <c r="A159" s="5"/>
      <c r="E159" s="5"/>
      <c r="F159" s="5"/>
      <c r="G159" s="5"/>
      <c r="H159" s="5"/>
    </row>
    <row r="160" spans="1:8" s="6" customFormat="1" x14ac:dyDescent="0.35">
      <c r="A160" s="5"/>
      <c r="E160" s="5"/>
      <c r="F160" s="5"/>
      <c r="G160" s="5"/>
      <c r="H160" s="5"/>
    </row>
    <row r="161" spans="1:8" s="6" customFormat="1" x14ac:dyDescent="0.35">
      <c r="A161" s="5"/>
      <c r="E161" s="5"/>
      <c r="F161" s="5"/>
      <c r="G161" s="5"/>
      <c r="H161" s="5"/>
    </row>
    <row r="162" spans="1:8" s="6" customFormat="1" x14ac:dyDescent="0.35">
      <c r="A162" s="5"/>
      <c r="E162" s="5"/>
      <c r="F162" s="5"/>
      <c r="G162" s="5"/>
      <c r="H162" s="5"/>
    </row>
    <row r="163" spans="1:8" s="6" customFormat="1" x14ac:dyDescent="0.35">
      <c r="A163" s="5"/>
      <c r="E163" s="5"/>
      <c r="F163" s="5"/>
      <c r="G163" s="5"/>
      <c r="H163" s="5"/>
    </row>
    <row r="164" spans="1:8" s="6" customFormat="1" x14ac:dyDescent="0.35">
      <c r="A164" s="5"/>
      <c r="E164" s="5"/>
      <c r="F164" s="5"/>
      <c r="G164" s="5"/>
      <c r="H164" s="5"/>
    </row>
    <row r="165" spans="1:8" s="6" customFormat="1" x14ac:dyDescent="0.35">
      <c r="A165" s="5"/>
      <c r="E165" s="5"/>
      <c r="F165" s="5"/>
      <c r="G165" s="5"/>
      <c r="H165" s="5"/>
    </row>
    <row r="166" spans="1:8" s="6" customFormat="1" x14ac:dyDescent="0.35">
      <c r="A166" s="5"/>
      <c r="E166" s="5"/>
      <c r="F166" s="5"/>
      <c r="G166" s="5"/>
      <c r="H166" s="5"/>
    </row>
    <row r="167" spans="1:8" s="6" customFormat="1" x14ac:dyDescent="0.35">
      <c r="A167" s="5"/>
      <c r="E167" s="5"/>
      <c r="F167" s="5"/>
      <c r="G167" s="5"/>
      <c r="H167" s="5"/>
    </row>
    <row r="168" spans="1:8" s="6" customFormat="1" x14ac:dyDescent="0.35">
      <c r="A168" s="5"/>
      <c r="E168" s="5"/>
      <c r="F168" s="5"/>
      <c r="G168" s="5"/>
      <c r="H168" s="5"/>
    </row>
  </sheetData>
  <mergeCells count="2">
    <mergeCell ref="B37:F37"/>
    <mergeCell ref="B38:F38"/>
  </mergeCells>
  <pageMargins left="0.7" right="0.7" top="0.75" bottom="0.75" header="0.3" footer="0.3"/>
  <pageSetup orientation="portrait"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tabSelected="1" topLeftCell="A82" zoomScaleNormal="100" workbookViewId="0">
      <selection activeCell="F94" sqref="F94"/>
    </sheetView>
  </sheetViews>
  <sheetFormatPr defaultColWidth="8.81640625" defaultRowHeight="14.5" x14ac:dyDescent="0.35"/>
  <cols>
    <col min="1" max="1" width="11.453125" customWidth="1"/>
    <col min="2" max="2" width="62.26953125" customWidth="1"/>
    <col min="3" max="4" width="18.1796875" customWidth="1"/>
    <col min="5" max="5" width="14.81640625" customWidth="1"/>
    <col min="6" max="6" width="14.453125" customWidth="1"/>
    <col min="7" max="7" width="12.26953125" customWidth="1"/>
    <col min="9" max="9" width="12.54296875" customWidth="1"/>
  </cols>
  <sheetData>
    <row r="1" spans="1:7" ht="23.5" x14ac:dyDescent="0.55000000000000004">
      <c r="A1" s="3" t="s">
        <v>173</v>
      </c>
    </row>
    <row r="2" spans="1:7" ht="23.5" x14ac:dyDescent="0.55000000000000004">
      <c r="A2" s="3" t="s">
        <v>187</v>
      </c>
    </row>
    <row r="3" spans="1:7" x14ac:dyDescent="0.35">
      <c r="A3" s="4" t="s">
        <v>183</v>
      </c>
    </row>
    <row r="4" spans="1:7" x14ac:dyDescent="0.35">
      <c r="A4" s="4" t="s">
        <v>148</v>
      </c>
    </row>
    <row r="5" spans="1:7" ht="15.5" x14ac:dyDescent="0.35">
      <c r="A5" s="1" t="s">
        <v>13</v>
      </c>
    </row>
    <row r="8" spans="1:7" ht="21" x14ac:dyDescent="0.5">
      <c r="A8" s="2" t="s">
        <v>34</v>
      </c>
    </row>
    <row r="9" spans="1:7" ht="46.5" x14ac:dyDescent="0.35">
      <c r="A9" s="55" t="s">
        <v>2</v>
      </c>
      <c r="B9" s="56" t="s">
        <v>14</v>
      </c>
      <c r="C9" s="57" t="s">
        <v>181</v>
      </c>
      <c r="D9" s="54" t="s">
        <v>180</v>
      </c>
      <c r="E9" s="54" t="s">
        <v>182</v>
      </c>
      <c r="F9" s="54" t="s">
        <v>37</v>
      </c>
      <c r="G9" s="54" t="s">
        <v>42</v>
      </c>
    </row>
    <row r="10" spans="1:7" ht="15.5" x14ac:dyDescent="0.35">
      <c r="A10" s="160"/>
      <c r="B10" s="160"/>
      <c r="C10" s="161"/>
      <c r="D10" s="162"/>
      <c r="E10" s="161"/>
      <c r="F10" s="161"/>
      <c r="G10" s="161"/>
    </row>
    <row r="11" spans="1:7" ht="15.5" x14ac:dyDescent="0.35">
      <c r="A11" s="31" t="s">
        <v>35</v>
      </c>
      <c r="B11" s="26"/>
      <c r="C11" s="26"/>
      <c r="D11" s="26"/>
      <c r="E11" s="26"/>
      <c r="F11" s="26"/>
      <c r="G11" s="26"/>
    </row>
    <row r="12" spans="1:7" ht="29.25" customHeight="1" x14ac:dyDescent="0.35">
      <c r="A12" s="124">
        <v>211</v>
      </c>
      <c r="B12" s="28" t="s">
        <v>43</v>
      </c>
      <c r="C12" s="93"/>
      <c r="D12" s="71"/>
      <c r="E12" s="71">
        <f>C12*$D$10</f>
        <v>0</v>
      </c>
      <c r="F12" s="52">
        <v>0</v>
      </c>
      <c r="G12" s="72">
        <f>E12*F12</f>
        <v>0</v>
      </c>
    </row>
    <row r="13" spans="1:7" ht="15.5" x14ac:dyDescent="0.35">
      <c r="A13" s="126">
        <v>212</v>
      </c>
      <c r="B13" s="60" t="s">
        <v>36</v>
      </c>
      <c r="C13" s="101"/>
      <c r="D13" s="101"/>
      <c r="E13" s="101"/>
      <c r="F13" s="129" t="s">
        <v>9</v>
      </c>
      <c r="G13" s="72"/>
    </row>
    <row r="14" spans="1:7" x14ac:dyDescent="0.35">
      <c r="A14" s="127">
        <v>2121</v>
      </c>
      <c r="B14" s="27" t="s">
        <v>159</v>
      </c>
      <c r="C14" s="102"/>
      <c r="D14" s="101"/>
      <c r="E14" s="101">
        <f t="shared" ref="E14:E19" si="0">C14*$D$10</f>
        <v>0</v>
      </c>
      <c r="F14" s="53">
        <v>0.05</v>
      </c>
      <c r="G14" s="72">
        <f>E14*F14</f>
        <v>0</v>
      </c>
    </row>
    <row r="15" spans="1:7" x14ac:dyDescent="0.35">
      <c r="A15" s="127">
        <f>A14+1</f>
        <v>2122</v>
      </c>
      <c r="B15" s="27" t="s">
        <v>165</v>
      </c>
      <c r="C15" s="102"/>
      <c r="D15" s="101"/>
      <c r="E15" s="101">
        <f t="shared" si="0"/>
        <v>0</v>
      </c>
      <c r="F15" s="53">
        <v>0.05</v>
      </c>
      <c r="G15" s="72">
        <f t="shared" ref="G15:G19" si="1">E15*F15</f>
        <v>0</v>
      </c>
    </row>
    <row r="16" spans="1:7" x14ac:dyDescent="0.35">
      <c r="A16" s="127">
        <f t="shared" ref="A16:A19" si="2">A15+1</f>
        <v>2123</v>
      </c>
      <c r="B16" s="27" t="s">
        <v>160</v>
      </c>
      <c r="C16" s="102"/>
      <c r="D16" s="101"/>
      <c r="E16" s="101">
        <f t="shared" si="0"/>
        <v>0</v>
      </c>
      <c r="F16" s="53">
        <v>0.05</v>
      </c>
      <c r="G16" s="72">
        <f t="shared" si="1"/>
        <v>0</v>
      </c>
    </row>
    <row r="17" spans="1:7" x14ac:dyDescent="0.35">
      <c r="A17" s="127">
        <f t="shared" si="2"/>
        <v>2124</v>
      </c>
      <c r="B17" s="27" t="s">
        <v>166</v>
      </c>
      <c r="C17" s="102"/>
      <c r="D17" s="101"/>
      <c r="E17" s="101">
        <f t="shared" si="0"/>
        <v>0</v>
      </c>
      <c r="F17" s="53">
        <v>0.05</v>
      </c>
      <c r="G17" s="72">
        <f t="shared" si="1"/>
        <v>0</v>
      </c>
    </row>
    <row r="18" spans="1:7" x14ac:dyDescent="0.35">
      <c r="A18" s="127">
        <f t="shared" si="2"/>
        <v>2125</v>
      </c>
      <c r="B18" s="27" t="s">
        <v>161</v>
      </c>
      <c r="C18" s="102"/>
      <c r="D18" s="101"/>
      <c r="E18" s="101">
        <f t="shared" si="0"/>
        <v>0</v>
      </c>
      <c r="F18" s="53">
        <v>0.05</v>
      </c>
      <c r="G18" s="72">
        <f t="shared" si="1"/>
        <v>0</v>
      </c>
    </row>
    <row r="19" spans="1:7" x14ac:dyDescent="0.35">
      <c r="A19" s="127">
        <f t="shared" si="2"/>
        <v>2126</v>
      </c>
      <c r="B19" s="27" t="s">
        <v>167</v>
      </c>
      <c r="C19" s="102"/>
      <c r="D19" s="101"/>
      <c r="E19" s="101">
        <f t="shared" si="0"/>
        <v>0</v>
      </c>
      <c r="F19" s="53">
        <v>0.05</v>
      </c>
      <c r="G19" s="72">
        <f t="shared" si="1"/>
        <v>0</v>
      </c>
    </row>
    <row r="20" spans="1:7" ht="15.5" x14ac:dyDescent="0.35">
      <c r="A20" s="126">
        <f>A13+1</f>
        <v>213</v>
      </c>
      <c r="B20" s="60" t="s">
        <v>38</v>
      </c>
      <c r="C20" s="103"/>
      <c r="D20" s="103"/>
      <c r="E20" s="103"/>
      <c r="F20" s="53"/>
      <c r="G20" s="95"/>
    </row>
    <row r="21" spans="1:7" x14ac:dyDescent="0.35">
      <c r="A21" s="128">
        <v>2131</v>
      </c>
      <c r="B21" s="27" t="s">
        <v>162</v>
      </c>
      <c r="C21" s="104"/>
      <c r="D21" s="103"/>
      <c r="E21" s="103">
        <f t="shared" ref="E21:E26" si="3">C21*$D$10</f>
        <v>0</v>
      </c>
      <c r="F21" s="53">
        <v>0.1</v>
      </c>
      <c r="G21" s="95">
        <f t="shared" ref="G21:G26" si="4">E21*F21</f>
        <v>0</v>
      </c>
    </row>
    <row r="22" spans="1:7" x14ac:dyDescent="0.35">
      <c r="A22" s="128">
        <f t="shared" ref="A22:A26" si="5">A21+1</f>
        <v>2132</v>
      </c>
      <c r="B22" s="27" t="s">
        <v>39</v>
      </c>
      <c r="C22" s="148"/>
      <c r="D22" s="163"/>
      <c r="E22" s="163">
        <f t="shared" si="3"/>
        <v>0</v>
      </c>
      <c r="F22" s="53">
        <v>0.1</v>
      </c>
      <c r="G22" s="95">
        <f t="shared" si="4"/>
        <v>0</v>
      </c>
    </row>
    <row r="23" spans="1:7" x14ac:dyDescent="0.35">
      <c r="A23" s="128">
        <f t="shared" si="5"/>
        <v>2133</v>
      </c>
      <c r="B23" s="27" t="s">
        <v>163</v>
      </c>
      <c r="C23" s="148"/>
      <c r="D23" s="163"/>
      <c r="E23" s="163">
        <f t="shared" si="3"/>
        <v>0</v>
      </c>
      <c r="F23" s="53">
        <v>0.1</v>
      </c>
      <c r="G23" s="95">
        <f t="shared" si="4"/>
        <v>0</v>
      </c>
    </row>
    <row r="24" spans="1:7" x14ac:dyDescent="0.35">
      <c r="A24" s="128">
        <f t="shared" si="5"/>
        <v>2134</v>
      </c>
      <c r="B24" s="27" t="s">
        <v>164</v>
      </c>
      <c r="C24" s="148"/>
      <c r="D24" s="163"/>
      <c r="E24" s="163">
        <f t="shared" si="3"/>
        <v>0</v>
      </c>
      <c r="F24" s="53">
        <v>0.1</v>
      </c>
      <c r="G24" s="95">
        <f t="shared" si="4"/>
        <v>0</v>
      </c>
    </row>
    <row r="25" spans="1:7" x14ac:dyDescent="0.35">
      <c r="A25" s="128">
        <f t="shared" si="5"/>
        <v>2135</v>
      </c>
      <c r="B25" s="27" t="s">
        <v>168</v>
      </c>
      <c r="C25" s="148"/>
      <c r="D25" s="163"/>
      <c r="E25" s="163">
        <f t="shared" si="3"/>
        <v>0</v>
      </c>
      <c r="F25" s="53">
        <v>0.1</v>
      </c>
      <c r="G25" s="95">
        <f t="shared" si="4"/>
        <v>0</v>
      </c>
    </row>
    <row r="26" spans="1:7" x14ac:dyDescent="0.35">
      <c r="A26" s="128">
        <f t="shared" si="5"/>
        <v>2136</v>
      </c>
      <c r="B26" s="51" t="s">
        <v>169</v>
      </c>
      <c r="C26" s="149"/>
      <c r="D26" s="164"/>
      <c r="E26" s="164">
        <f t="shared" si="3"/>
        <v>0</v>
      </c>
      <c r="F26" s="130">
        <v>0.1</v>
      </c>
      <c r="G26" s="112">
        <f t="shared" si="4"/>
        <v>0</v>
      </c>
    </row>
    <row r="27" spans="1:7" ht="15.5" x14ac:dyDescent="0.35">
      <c r="A27" s="123">
        <f>A20+1</f>
        <v>214</v>
      </c>
      <c r="B27" s="29" t="s">
        <v>40</v>
      </c>
      <c r="C27" s="92">
        <f>SUM(C12:C26)</f>
        <v>0</v>
      </c>
      <c r="D27" s="92"/>
      <c r="E27" s="92">
        <f>SUM(E12:E26)</f>
        <v>0</v>
      </c>
      <c r="F27" s="30"/>
      <c r="G27" s="73">
        <f>SUM(G12:G26)</f>
        <v>0</v>
      </c>
    </row>
    <row r="28" spans="1:7" ht="15.5" x14ac:dyDescent="0.35">
      <c r="A28" s="31" t="s">
        <v>65</v>
      </c>
      <c r="B28" s="26"/>
      <c r="C28" s="105"/>
      <c r="D28" s="105"/>
      <c r="E28" s="105"/>
      <c r="F28" s="26"/>
      <c r="G28" s="74"/>
    </row>
    <row r="29" spans="1:7" ht="15.5" x14ac:dyDescent="0.35">
      <c r="A29" s="14" t="s">
        <v>55</v>
      </c>
      <c r="B29" s="15" t="s">
        <v>44</v>
      </c>
      <c r="C29" s="106"/>
      <c r="D29" s="106"/>
      <c r="E29" s="106"/>
      <c r="F29" s="131"/>
      <c r="G29" s="97"/>
    </row>
    <row r="30" spans="1:7" ht="15.5" x14ac:dyDescent="0.35">
      <c r="A30" s="126">
        <v>221</v>
      </c>
      <c r="B30" s="16" t="s">
        <v>45</v>
      </c>
      <c r="C30" s="101"/>
      <c r="D30" s="101"/>
      <c r="E30" s="101"/>
      <c r="F30" s="53"/>
      <c r="G30" s="72"/>
    </row>
    <row r="31" spans="1:7" x14ac:dyDescent="0.35">
      <c r="A31" s="128">
        <v>2211</v>
      </c>
      <c r="B31" s="27" t="s">
        <v>159</v>
      </c>
      <c r="C31" s="102"/>
      <c r="D31" s="101"/>
      <c r="E31" s="101">
        <f t="shared" ref="E31:E36" si="6">C31*$D$10</f>
        <v>0</v>
      </c>
      <c r="F31" s="53">
        <v>0.05</v>
      </c>
      <c r="G31" s="72">
        <f t="shared" ref="G31:G36" si="7">E31*F31</f>
        <v>0</v>
      </c>
    </row>
    <row r="32" spans="1:7" x14ac:dyDescent="0.35">
      <c r="A32" s="128">
        <f>A31+1</f>
        <v>2212</v>
      </c>
      <c r="B32" s="27" t="s">
        <v>165</v>
      </c>
      <c r="C32" s="102"/>
      <c r="D32" s="101"/>
      <c r="E32" s="101">
        <f t="shared" si="6"/>
        <v>0</v>
      </c>
      <c r="F32" s="53">
        <v>0.05</v>
      </c>
      <c r="G32" s="72">
        <f t="shared" si="7"/>
        <v>0</v>
      </c>
    </row>
    <row r="33" spans="1:7" x14ac:dyDescent="0.35">
      <c r="A33" s="128">
        <f t="shared" ref="A33:A36" si="8">A32+1</f>
        <v>2213</v>
      </c>
      <c r="B33" s="27" t="s">
        <v>160</v>
      </c>
      <c r="C33" s="102"/>
      <c r="D33" s="101"/>
      <c r="E33" s="101">
        <f t="shared" si="6"/>
        <v>0</v>
      </c>
      <c r="F33" s="53">
        <v>0.05</v>
      </c>
      <c r="G33" s="72">
        <f t="shared" si="7"/>
        <v>0</v>
      </c>
    </row>
    <row r="34" spans="1:7" x14ac:dyDescent="0.35">
      <c r="A34" s="128">
        <f t="shared" si="8"/>
        <v>2214</v>
      </c>
      <c r="B34" s="27" t="s">
        <v>166</v>
      </c>
      <c r="C34" s="102"/>
      <c r="D34" s="101"/>
      <c r="E34" s="101">
        <f t="shared" si="6"/>
        <v>0</v>
      </c>
      <c r="F34" s="53">
        <v>0.05</v>
      </c>
      <c r="G34" s="72">
        <f t="shared" si="7"/>
        <v>0</v>
      </c>
    </row>
    <row r="35" spans="1:7" x14ac:dyDescent="0.35">
      <c r="A35" s="128">
        <f t="shared" si="8"/>
        <v>2215</v>
      </c>
      <c r="B35" s="27" t="s">
        <v>161</v>
      </c>
      <c r="C35" s="102"/>
      <c r="D35" s="101"/>
      <c r="E35" s="101">
        <f t="shared" si="6"/>
        <v>0</v>
      </c>
      <c r="F35" s="53">
        <v>0.05</v>
      </c>
      <c r="G35" s="72">
        <f t="shared" si="7"/>
        <v>0</v>
      </c>
    </row>
    <row r="36" spans="1:7" x14ac:dyDescent="0.35">
      <c r="A36" s="128">
        <f t="shared" si="8"/>
        <v>2216</v>
      </c>
      <c r="B36" s="27" t="s">
        <v>167</v>
      </c>
      <c r="C36" s="102"/>
      <c r="D36" s="101"/>
      <c r="E36" s="101">
        <f t="shared" si="6"/>
        <v>0</v>
      </c>
      <c r="F36" s="53">
        <v>0.05</v>
      </c>
      <c r="G36" s="72">
        <f t="shared" si="7"/>
        <v>0</v>
      </c>
    </row>
    <row r="37" spans="1:7" ht="15.5" x14ac:dyDescent="0.35">
      <c r="A37" s="126">
        <f>A30+1</f>
        <v>222</v>
      </c>
      <c r="B37" s="16" t="s">
        <v>46</v>
      </c>
      <c r="C37" s="101"/>
      <c r="D37" s="101"/>
      <c r="E37" s="101"/>
      <c r="F37" s="53"/>
      <c r="G37" s="72"/>
    </row>
    <row r="38" spans="1:7" x14ac:dyDescent="0.35">
      <c r="A38" s="128">
        <v>2221</v>
      </c>
      <c r="B38" s="27" t="s">
        <v>162</v>
      </c>
      <c r="C38" s="102"/>
      <c r="D38" s="101"/>
      <c r="E38" s="101">
        <f t="shared" ref="E38:E44" si="9">C38*$D$10</f>
        <v>0</v>
      </c>
      <c r="F38" s="53">
        <v>0.1</v>
      </c>
      <c r="G38" s="72">
        <f t="shared" ref="G38:G51" si="10">E38*F38</f>
        <v>0</v>
      </c>
    </row>
    <row r="39" spans="1:7" x14ac:dyDescent="0.35">
      <c r="A39" s="128">
        <f>A38+1</f>
        <v>2222</v>
      </c>
      <c r="B39" s="27" t="s">
        <v>39</v>
      </c>
      <c r="C39" s="102"/>
      <c r="D39" s="101"/>
      <c r="E39" s="101">
        <f t="shared" si="9"/>
        <v>0</v>
      </c>
      <c r="F39" s="53">
        <v>0.1</v>
      </c>
      <c r="G39" s="72">
        <f t="shared" si="10"/>
        <v>0</v>
      </c>
    </row>
    <row r="40" spans="1:7" x14ac:dyDescent="0.35">
      <c r="A40" s="128">
        <f t="shared" ref="A40:A43" si="11">A39+1</f>
        <v>2223</v>
      </c>
      <c r="B40" s="27" t="s">
        <v>163</v>
      </c>
      <c r="C40" s="102"/>
      <c r="D40" s="101"/>
      <c r="E40" s="101">
        <f t="shared" si="9"/>
        <v>0</v>
      </c>
      <c r="F40" s="53">
        <v>0.1</v>
      </c>
      <c r="G40" s="72">
        <f t="shared" si="10"/>
        <v>0</v>
      </c>
    </row>
    <row r="41" spans="1:7" x14ac:dyDescent="0.35">
      <c r="A41" s="128">
        <f t="shared" si="11"/>
        <v>2224</v>
      </c>
      <c r="B41" s="27" t="s">
        <v>164</v>
      </c>
      <c r="C41" s="102"/>
      <c r="D41" s="101"/>
      <c r="E41" s="101">
        <f t="shared" si="9"/>
        <v>0</v>
      </c>
      <c r="F41" s="53">
        <v>0.1</v>
      </c>
      <c r="G41" s="72">
        <f t="shared" si="10"/>
        <v>0</v>
      </c>
    </row>
    <row r="42" spans="1:7" x14ac:dyDescent="0.35">
      <c r="A42" s="128">
        <f t="shared" si="11"/>
        <v>2225</v>
      </c>
      <c r="B42" s="27" t="s">
        <v>168</v>
      </c>
      <c r="C42" s="102"/>
      <c r="D42" s="101"/>
      <c r="E42" s="101">
        <f t="shared" si="9"/>
        <v>0</v>
      </c>
      <c r="F42" s="53">
        <v>0.1</v>
      </c>
      <c r="G42" s="72">
        <f t="shared" si="10"/>
        <v>0</v>
      </c>
    </row>
    <row r="43" spans="1:7" x14ac:dyDescent="0.35">
      <c r="A43" s="128">
        <f t="shared" si="11"/>
        <v>2226</v>
      </c>
      <c r="B43" s="145" t="s">
        <v>169</v>
      </c>
      <c r="C43" s="102"/>
      <c r="D43" s="101"/>
      <c r="E43" s="101">
        <f t="shared" si="9"/>
        <v>0</v>
      </c>
      <c r="F43" s="53">
        <v>0.1</v>
      </c>
      <c r="G43" s="72">
        <f t="shared" si="10"/>
        <v>0</v>
      </c>
    </row>
    <row r="44" spans="1:7" ht="15.5" x14ac:dyDescent="0.35">
      <c r="A44" s="126">
        <f>A37+1</f>
        <v>223</v>
      </c>
      <c r="B44" s="16" t="s">
        <v>10</v>
      </c>
      <c r="C44" s="107"/>
      <c r="D44" s="101"/>
      <c r="E44" s="101">
        <f t="shared" si="9"/>
        <v>0</v>
      </c>
      <c r="F44" s="53">
        <v>0</v>
      </c>
      <c r="G44" s="72">
        <f t="shared" si="10"/>
        <v>0</v>
      </c>
    </row>
    <row r="45" spans="1:7" ht="31" x14ac:dyDescent="0.35">
      <c r="A45" s="124">
        <f>A44+1</f>
        <v>224</v>
      </c>
      <c r="B45" s="19" t="s">
        <v>47</v>
      </c>
      <c r="C45" s="101"/>
      <c r="D45" s="101"/>
      <c r="E45" s="101"/>
      <c r="F45" s="53"/>
      <c r="G45" s="72"/>
    </row>
    <row r="46" spans="1:7" x14ac:dyDescent="0.35">
      <c r="A46" s="128">
        <v>2241</v>
      </c>
      <c r="B46" s="22" t="s">
        <v>49</v>
      </c>
      <c r="C46" s="102"/>
      <c r="D46" s="101"/>
      <c r="E46" s="101">
        <f t="shared" ref="E46:E47" si="12">C46*$D$10</f>
        <v>0</v>
      </c>
      <c r="F46" s="53">
        <v>0.25</v>
      </c>
      <c r="G46" s="72">
        <f t="shared" si="10"/>
        <v>0</v>
      </c>
    </row>
    <row r="47" spans="1:7" x14ac:dyDescent="0.35">
      <c r="A47" s="128">
        <f>A46+1</f>
        <v>2242</v>
      </c>
      <c r="B47" s="22" t="s">
        <v>48</v>
      </c>
      <c r="C47" s="102"/>
      <c r="D47" s="101"/>
      <c r="E47" s="101">
        <f t="shared" si="12"/>
        <v>0</v>
      </c>
      <c r="F47" s="53">
        <v>0.05</v>
      </c>
      <c r="G47" s="72">
        <f t="shared" si="10"/>
        <v>0</v>
      </c>
    </row>
    <row r="48" spans="1:7" ht="31" x14ac:dyDescent="0.35">
      <c r="A48" s="124">
        <f>A45+1</f>
        <v>225</v>
      </c>
      <c r="B48" s="19" t="s">
        <v>50</v>
      </c>
      <c r="C48" s="101"/>
      <c r="D48" s="101"/>
      <c r="E48" s="101"/>
      <c r="F48" s="53"/>
      <c r="G48" s="72"/>
    </row>
    <row r="49" spans="1:7" x14ac:dyDescent="0.35">
      <c r="A49" s="126">
        <v>2251</v>
      </c>
      <c r="B49" s="22" t="s">
        <v>51</v>
      </c>
      <c r="C49" s="102"/>
      <c r="D49" s="101"/>
      <c r="E49" s="101">
        <f t="shared" ref="E49:E51" si="13">C49*$D$10</f>
        <v>0</v>
      </c>
      <c r="F49" s="53">
        <v>0.2</v>
      </c>
      <c r="G49" s="72">
        <f t="shared" si="10"/>
        <v>0</v>
      </c>
    </row>
    <row r="50" spans="1:7" x14ac:dyDescent="0.35">
      <c r="A50" s="126">
        <f>A49+1</f>
        <v>2252</v>
      </c>
      <c r="B50" s="22" t="s">
        <v>52</v>
      </c>
      <c r="C50" s="102"/>
      <c r="D50" s="101"/>
      <c r="E50" s="101">
        <f t="shared" si="13"/>
        <v>0</v>
      </c>
      <c r="F50" s="53">
        <v>0.4</v>
      </c>
      <c r="G50" s="72">
        <f t="shared" si="10"/>
        <v>0</v>
      </c>
    </row>
    <row r="51" spans="1:7" ht="15.5" x14ac:dyDescent="0.35">
      <c r="A51" s="138">
        <f>A48+1</f>
        <v>226</v>
      </c>
      <c r="B51" s="20" t="s">
        <v>53</v>
      </c>
      <c r="C51" s="108"/>
      <c r="D51" s="165"/>
      <c r="E51" s="165">
        <f t="shared" si="13"/>
        <v>0</v>
      </c>
      <c r="F51" s="59">
        <v>1</v>
      </c>
      <c r="G51" s="113">
        <f t="shared" si="10"/>
        <v>0</v>
      </c>
    </row>
    <row r="52" spans="1:7" ht="15.5" x14ac:dyDescent="0.35">
      <c r="A52" s="137">
        <f>A51+1</f>
        <v>227</v>
      </c>
      <c r="B52" s="21" t="s">
        <v>58</v>
      </c>
      <c r="C52" s="109">
        <f>SUM(C29:C51)</f>
        <v>0</v>
      </c>
      <c r="D52" s="109"/>
      <c r="E52" s="109">
        <f>SUM(E29:E51)</f>
        <v>0</v>
      </c>
      <c r="F52" s="132"/>
      <c r="G52" s="98">
        <f>SUM(G30:G51)</f>
        <v>0</v>
      </c>
    </row>
    <row r="53" spans="1:7" ht="15.5" x14ac:dyDescent="0.35">
      <c r="A53" s="23" t="s">
        <v>56</v>
      </c>
      <c r="B53" s="24" t="s">
        <v>54</v>
      </c>
      <c r="C53" s="110"/>
      <c r="D53" s="110"/>
      <c r="E53" s="110"/>
      <c r="F53" s="133"/>
      <c r="G53" s="99"/>
    </row>
    <row r="54" spans="1:7" x14ac:dyDescent="0.35">
      <c r="A54" s="125">
        <f>A52+1</f>
        <v>228</v>
      </c>
      <c r="B54" s="17" t="s">
        <v>57</v>
      </c>
      <c r="C54" s="102"/>
      <c r="D54" s="101"/>
      <c r="E54" s="101">
        <f t="shared" ref="E54:E58" si="14">C54*$D$10</f>
        <v>0</v>
      </c>
      <c r="F54" s="53">
        <v>0</v>
      </c>
      <c r="G54" s="72">
        <f>E54*F54</f>
        <v>0</v>
      </c>
    </row>
    <row r="55" spans="1:7" x14ac:dyDescent="0.35">
      <c r="A55" s="125">
        <f>A54+1</f>
        <v>229</v>
      </c>
      <c r="B55" s="17" t="s">
        <v>59</v>
      </c>
      <c r="C55" s="102"/>
      <c r="D55" s="101"/>
      <c r="E55" s="101">
        <f t="shared" si="14"/>
        <v>0</v>
      </c>
      <c r="F55" s="53">
        <v>0.15</v>
      </c>
      <c r="G55" s="72">
        <f t="shared" ref="G55:G58" si="15">E55*F55</f>
        <v>0</v>
      </c>
    </row>
    <row r="56" spans="1:7" ht="29" x14ac:dyDescent="0.35">
      <c r="A56" s="125">
        <f t="shared" ref="A56:A60" si="16">A55+1</f>
        <v>230</v>
      </c>
      <c r="B56" s="25" t="s">
        <v>60</v>
      </c>
      <c r="C56" s="102"/>
      <c r="D56" s="101"/>
      <c r="E56" s="101">
        <f t="shared" si="14"/>
        <v>0</v>
      </c>
      <c r="F56" s="59">
        <v>0.25</v>
      </c>
      <c r="G56" s="72">
        <f t="shared" si="15"/>
        <v>0</v>
      </c>
    </row>
    <row r="57" spans="1:7" x14ac:dyDescent="0.35">
      <c r="A57" s="125">
        <f t="shared" si="16"/>
        <v>231</v>
      </c>
      <c r="B57" s="17" t="s">
        <v>61</v>
      </c>
      <c r="C57" s="102"/>
      <c r="D57" s="101"/>
      <c r="E57" s="101">
        <f t="shared" si="14"/>
        <v>0</v>
      </c>
      <c r="F57" s="53">
        <v>0.5</v>
      </c>
      <c r="G57" s="72">
        <f t="shared" si="15"/>
        <v>0</v>
      </c>
    </row>
    <row r="58" spans="1:7" x14ac:dyDescent="0.35">
      <c r="A58" s="125">
        <f t="shared" si="16"/>
        <v>232</v>
      </c>
      <c r="B58" s="17" t="s">
        <v>62</v>
      </c>
      <c r="C58" s="102"/>
      <c r="D58" s="101"/>
      <c r="E58" s="101">
        <f t="shared" si="14"/>
        <v>0</v>
      </c>
      <c r="F58" s="53">
        <v>1</v>
      </c>
      <c r="G58" s="72">
        <f t="shared" si="15"/>
        <v>0</v>
      </c>
    </row>
    <row r="59" spans="1:7" ht="15.5" x14ac:dyDescent="0.35">
      <c r="A59" s="137">
        <f t="shared" si="16"/>
        <v>233</v>
      </c>
      <c r="B59" s="21" t="s">
        <v>64</v>
      </c>
      <c r="C59" s="109">
        <f>SUM(C54:C58)</f>
        <v>0</v>
      </c>
      <c r="D59" s="109"/>
      <c r="E59" s="109">
        <f>SUM(E54:E58)</f>
        <v>0</v>
      </c>
      <c r="F59" s="132"/>
      <c r="G59" s="98">
        <f>SUM(G54:G58)</f>
        <v>0</v>
      </c>
    </row>
    <row r="60" spans="1:7" ht="15.5" x14ac:dyDescent="0.35">
      <c r="A60" s="123">
        <f t="shared" si="16"/>
        <v>234</v>
      </c>
      <c r="B60" s="29" t="s">
        <v>63</v>
      </c>
      <c r="C60" s="92">
        <f>C52+C59</f>
        <v>0</v>
      </c>
      <c r="D60" s="92"/>
      <c r="E60" s="92">
        <f>E52+E59</f>
        <v>0</v>
      </c>
      <c r="F60" s="134"/>
      <c r="G60" s="73">
        <f>G52+G59</f>
        <v>0</v>
      </c>
    </row>
    <row r="61" spans="1:7" ht="15.5" x14ac:dyDescent="0.35">
      <c r="A61" s="31" t="s">
        <v>66</v>
      </c>
      <c r="B61" s="26"/>
      <c r="C61" s="105"/>
      <c r="D61" s="105"/>
      <c r="E61" s="105"/>
      <c r="F61" s="135"/>
      <c r="G61" s="74"/>
    </row>
    <row r="62" spans="1:7" x14ac:dyDescent="0.35">
      <c r="A62" s="125">
        <v>231</v>
      </c>
      <c r="B62" s="17" t="s">
        <v>67</v>
      </c>
      <c r="C62" s="102"/>
      <c r="D62" s="101"/>
      <c r="E62" s="101">
        <f t="shared" ref="E62:E70" si="17">C62*$D$10</f>
        <v>0</v>
      </c>
      <c r="F62" s="53">
        <v>1</v>
      </c>
      <c r="G62" s="72">
        <f>E62*F62</f>
        <v>0</v>
      </c>
    </row>
    <row r="63" spans="1:7" ht="29" x14ac:dyDescent="0.35">
      <c r="A63" s="125">
        <f>A62+1</f>
        <v>232</v>
      </c>
      <c r="B63" s="25" t="s">
        <v>68</v>
      </c>
      <c r="C63" s="102"/>
      <c r="D63" s="101"/>
      <c r="E63" s="101">
        <f t="shared" si="17"/>
        <v>0</v>
      </c>
      <c r="F63" s="53">
        <v>1</v>
      </c>
      <c r="G63" s="72">
        <f t="shared" ref="G63:G70" si="18">E63*F63</f>
        <v>0</v>
      </c>
    </row>
    <row r="64" spans="1:7" ht="29" x14ac:dyDescent="0.35">
      <c r="A64" s="125">
        <f t="shared" ref="A64:A71" si="19">A63+1</f>
        <v>233</v>
      </c>
      <c r="B64" s="25" t="s">
        <v>69</v>
      </c>
      <c r="C64" s="102"/>
      <c r="D64" s="101"/>
      <c r="E64" s="101">
        <f t="shared" si="17"/>
        <v>0</v>
      </c>
      <c r="F64" s="59">
        <v>0</v>
      </c>
      <c r="G64" s="72">
        <f t="shared" si="18"/>
        <v>0</v>
      </c>
    </row>
    <row r="65" spans="1:7" ht="29" x14ac:dyDescent="0.35">
      <c r="A65" s="125">
        <f t="shared" si="19"/>
        <v>234</v>
      </c>
      <c r="B65" s="25" t="s">
        <v>70</v>
      </c>
      <c r="C65" s="102"/>
      <c r="D65" s="101"/>
      <c r="E65" s="101">
        <f t="shared" si="17"/>
        <v>0</v>
      </c>
      <c r="F65" s="53">
        <v>0.2</v>
      </c>
      <c r="G65" s="72">
        <f t="shared" si="18"/>
        <v>0</v>
      </c>
    </row>
    <row r="66" spans="1:7" ht="43.5" x14ac:dyDescent="0.35">
      <c r="A66" s="125">
        <f t="shared" si="19"/>
        <v>235</v>
      </c>
      <c r="B66" s="25" t="s">
        <v>157</v>
      </c>
      <c r="C66" s="102"/>
      <c r="D66" s="101"/>
      <c r="E66" s="101">
        <f t="shared" si="17"/>
        <v>0</v>
      </c>
      <c r="F66" s="53">
        <v>1</v>
      </c>
      <c r="G66" s="72">
        <f t="shared" si="18"/>
        <v>0</v>
      </c>
    </row>
    <row r="67" spans="1:7" ht="43.5" x14ac:dyDescent="0.35">
      <c r="A67" s="125">
        <f t="shared" si="19"/>
        <v>236</v>
      </c>
      <c r="B67" s="25" t="s">
        <v>71</v>
      </c>
      <c r="C67" s="102"/>
      <c r="D67" s="101"/>
      <c r="E67" s="101">
        <f t="shared" si="17"/>
        <v>0</v>
      </c>
      <c r="F67" s="53">
        <v>1</v>
      </c>
      <c r="G67" s="72">
        <f t="shared" si="18"/>
        <v>0</v>
      </c>
    </row>
    <row r="68" spans="1:7" ht="29" x14ac:dyDescent="0.35">
      <c r="A68" s="125">
        <f t="shared" si="19"/>
        <v>237</v>
      </c>
      <c r="B68" s="25" t="s">
        <v>72</v>
      </c>
      <c r="C68" s="102"/>
      <c r="D68" s="101"/>
      <c r="E68" s="101">
        <f t="shared" si="17"/>
        <v>0</v>
      </c>
      <c r="F68" s="53">
        <v>1</v>
      </c>
      <c r="G68" s="72">
        <f t="shared" si="18"/>
        <v>0</v>
      </c>
    </row>
    <row r="69" spans="1:7" ht="29" x14ac:dyDescent="0.35">
      <c r="A69" s="125">
        <f t="shared" si="19"/>
        <v>238</v>
      </c>
      <c r="B69" s="25" t="s">
        <v>73</v>
      </c>
      <c r="C69" s="102"/>
      <c r="D69" s="101"/>
      <c r="E69" s="101">
        <f t="shared" si="17"/>
        <v>0</v>
      </c>
      <c r="F69" s="53">
        <v>1</v>
      </c>
      <c r="G69" s="72">
        <f t="shared" si="18"/>
        <v>0</v>
      </c>
    </row>
    <row r="70" spans="1:7" ht="29" x14ac:dyDescent="0.35">
      <c r="A70" s="125">
        <f t="shared" si="19"/>
        <v>239</v>
      </c>
      <c r="B70" s="25" t="s">
        <v>74</v>
      </c>
      <c r="C70" s="102"/>
      <c r="D70" s="101"/>
      <c r="E70" s="101">
        <f t="shared" si="17"/>
        <v>0</v>
      </c>
      <c r="F70" s="53">
        <v>1</v>
      </c>
      <c r="G70" s="72">
        <f t="shared" si="18"/>
        <v>0</v>
      </c>
    </row>
    <row r="71" spans="1:7" ht="15.5" x14ac:dyDescent="0.35">
      <c r="A71" s="123">
        <f t="shared" si="19"/>
        <v>240</v>
      </c>
      <c r="B71" s="29" t="s">
        <v>76</v>
      </c>
      <c r="C71" s="92">
        <f>SUM(C62:C70)</f>
        <v>0</v>
      </c>
      <c r="D71" s="92"/>
      <c r="E71" s="92">
        <f>SUM(E62:E70)</f>
        <v>0</v>
      </c>
      <c r="F71" s="134"/>
      <c r="G71" s="73">
        <f>SUM(G62:G70)</f>
        <v>0</v>
      </c>
    </row>
    <row r="72" spans="1:7" ht="15.5" x14ac:dyDescent="0.35">
      <c r="A72" s="31" t="s">
        <v>75</v>
      </c>
      <c r="B72" s="26"/>
      <c r="C72" s="105"/>
      <c r="D72" s="105"/>
      <c r="E72" s="105"/>
      <c r="F72" s="135"/>
      <c r="G72" s="74"/>
    </row>
    <row r="73" spans="1:7" ht="29" x14ac:dyDescent="0.35">
      <c r="A73" s="125">
        <v>241</v>
      </c>
      <c r="B73" s="25" t="s">
        <v>77</v>
      </c>
      <c r="C73" s="102"/>
      <c r="D73" s="101"/>
      <c r="E73" s="101">
        <f t="shared" ref="E73:E79" si="20">C73*$D$10</f>
        <v>0</v>
      </c>
      <c r="F73" s="53">
        <v>0.05</v>
      </c>
      <c r="G73" s="72">
        <f>E73*F73</f>
        <v>0</v>
      </c>
    </row>
    <row r="74" spans="1:7" ht="29" x14ac:dyDescent="0.35">
      <c r="A74" s="125">
        <f>A73+1</f>
        <v>242</v>
      </c>
      <c r="B74" s="25" t="s">
        <v>79</v>
      </c>
      <c r="C74" s="102"/>
      <c r="D74" s="101"/>
      <c r="E74" s="101">
        <f t="shared" si="20"/>
        <v>0</v>
      </c>
      <c r="F74" s="53">
        <v>0.1</v>
      </c>
      <c r="G74" s="72">
        <f t="shared" ref="G74:G79" si="21">E74*F74</f>
        <v>0</v>
      </c>
    </row>
    <row r="75" spans="1:7" ht="29" x14ac:dyDescent="0.35">
      <c r="A75" s="125">
        <f t="shared" ref="A75:A80" si="22">A74+1</f>
        <v>243</v>
      </c>
      <c r="B75" s="25" t="s">
        <v>78</v>
      </c>
      <c r="C75" s="102"/>
      <c r="D75" s="101"/>
      <c r="E75" s="101">
        <f t="shared" si="20"/>
        <v>0</v>
      </c>
      <c r="F75" s="59">
        <v>0.3</v>
      </c>
      <c r="G75" s="72">
        <f t="shared" si="21"/>
        <v>0</v>
      </c>
    </row>
    <row r="76" spans="1:7" ht="29" x14ac:dyDescent="0.35">
      <c r="A76" s="125">
        <f t="shared" si="22"/>
        <v>244</v>
      </c>
      <c r="B76" s="25" t="s">
        <v>80</v>
      </c>
      <c r="C76" s="102"/>
      <c r="D76" s="101"/>
      <c r="E76" s="101">
        <f t="shared" si="20"/>
        <v>0</v>
      </c>
      <c r="F76" s="53">
        <v>0.4</v>
      </c>
      <c r="G76" s="72">
        <f t="shared" si="21"/>
        <v>0</v>
      </c>
    </row>
    <row r="77" spans="1:7" ht="29" x14ac:dyDescent="0.35">
      <c r="A77" s="125">
        <f t="shared" si="22"/>
        <v>245</v>
      </c>
      <c r="B77" s="25" t="s">
        <v>81</v>
      </c>
      <c r="C77" s="102"/>
      <c r="D77" s="101"/>
      <c r="E77" s="101">
        <f t="shared" si="20"/>
        <v>0</v>
      </c>
      <c r="F77" s="53">
        <v>0.4</v>
      </c>
      <c r="G77" s="72">
        <f t="shared" si="21"/>
        <v>0</v>
      </c>
    </row>
    <row r="78" spans="1:7" ht="38.25" customHeight="1" x14ac:dyDescent="0.35">
      <c r="A78" s="125">
        <f t="shared" si="22"/>
        <v>246</v>
      </c>
      <c r="B78" s="25" t="s">
        <v>82</v>
      </c>
      <c r="C78" s="102"/>
      <c r="D78" s="101"/>
      <c r="E78" s="101">
        <f t="shared" si="20"/>
        <v>0</v>
      </c>
      <c r="F78" s="53">
        <v>1</v>
      </c>
      <c r="G78" s="72">
        <f t="shared" si="21"/>
        <v>0</v>
      </c>
    </row>
    <row r="79" spans="1:7" ht="43.5" x14ac:dyDescent="0.35">
      <c r="A79" s="152">
        <f t="shared" si="22"/>
        <v>247</v>
      </c>
      <c r="B79" s="25" t="s">
        <v>83</v>
      </c>
      <c r="C79" s="102"/>
      <c r="D79" s="101"/>
      <c r="E79" s="101">
        <f t="shared" si="20"/>
        <v>0</v>
      </c>
      <c r="F79" s="53">
        <v>1</v>
      </c>
      <c r="G79" s="72">
        <f t="shared" si="21"/>
        <v>0</v>
      </c>
    </row>
    <row r="80" spans="1:7" ht="15.5" x14ac:dyDescent="0.35">
      <c r="A80" s="123">
        <f t="shared" si="22"/>
        <v>248</v>
      </c>
      <c r="B80" s="29" t="s">
        <v>85</v>
      </c>
      <c r="C80" s="92">
        <f>SUM(C73:C79)</f>
        <v>0</v>
      </c>
      <c r="D80" s="92"/>
      <c r="E80" s="92">
        <f>SUM(E73:E79)</f>
        <v>0</v>
      </c>
      <c r="F80" s="142"/>
      <c r="G80" s="73">
        <f>SUM(G73:G79)</f>
        <v>0</v>
      </c>
    </row>
    <row r="81" spans="1:9" ht="15.5" x14ac:dyDescent="0.35">
      <c r="A81" s="31" t="s">
        <v>84</v>
      </c>
      <c r="B81" s="26"/>
      <c r="C81" s="105"/>
      <c r="D81" s="105"/>
      <c r="E81" s="105"/>
      <c r="F81" s="143"/>
      <c r="G81" s="74"/>
    </row>
    <row r="82" spans="1:9" x14ac:dyDescent="0.35">
      <c r="A82" s="125">
        <v>251</v>
      </c>
      <c r="B82" s="25" t="s">
        <v>86</v>
      </c>
      <c r="C82" s="102"/>
      <c r="D82" s="101"/>
      <c r="E82" s="101">
        <f>C82*$D$10</f>
        <v>0</v>
      </c>
      <c r="F82" s="53">
        <v>1</v>
      </c>
      <c r="G82" s="72">
        <f>E82*F82</f>
        <v>0</v>
      </c>
    </row>
    <row r="83" spans="1:9" ht="15.5" x14ac:dyDescent="0.35">
      <c r="A83" s="31" t="s">
        <v>88</v>
      </c>
      <c r="B83" s="26"/>
      <c r="C83" s="105"/>
      <c r="D83" s="105"/>
      <c r="E83" s="105"/>
      <c r="F83" s="143"/>
      <c r="G83" s="74">
        <f t="shared" ref="G83:G84" si="23">E83*F83</f>
        <v>0</v>
      </c>
    </row>
    <row r="84" spans="1:9" ht="29" x14ac:dyDescent="0.35">
      <c r="A84" s="125">
        <v>261</v>
      </c>
      <c r="B84" s="25" t="s">
        <v>87</v>
      </c>
      <c r="C84" s="102"/>
      <c r="D84" s="101"/>
      <c r="E84" s="101">
        <f>C84*$D$10</f>
        <v>0</v>
      </c>
      <c r="F84" s="59">
        <v>0.05</v>
      </c>
      <c r="G84" s="72">
        <f t="shared" si="23"/>
        <v>0</v>
      </c>
    </row>
    <row r="85" spans="1:9" ht="15.5" x14ac:dyDescent="0.35">
      <c r="A85" s="31" t="s">
        <v>89</v>
      </c>
      <c r="B85" s="26"/>
      <c r="C85" s="105"/>
      <c r="D85" s="105"/>
      <c r="E85" s="105"/>
      <c r="F85" s="143"/>
      <c r="G85" s="74"/>
    </row>
    <row r="86" spans="1:9" x14ac:dyDescent="0.35">
      <c r="A86" s="125">
        <v>271</v>
      </c>
      <c r="B86" s="25" t="s">
        <v>90</v>
      </c>
      <c r="C86" s="102"/>
      <c r="D86" s="101"/>
      <c r="E86" s="101">
        <f t="shared" ref="E86:E87" si="24">C86*$D$10</f>
        <v>0</v>
      </c>
      <c r="F86" s="168">
        <v>1</v>
      </c>
      <c r="G86" s="72">
        <f t="shared" ref="G86:G87" si="25">E86*F86</f>
        <v>0</v>
      </c>
    </row>
    <row r="87" spans="1:9" x14ac:dyDescent="0.35">
      <c r="A87" s="125">
        <f>A86+1</f>
        <v>272</v>
      </c>
      <c r="B87" s="25" t="s">
        <v>91</v>
      </c>
      <c r="C87" s="102"/>
      <c r="D87" s="101"/>
      <c r="E87" s="101">
        <f t="shared" si="24"/>
        <v>0</v>
      </c>
      <c r="F87" s="168">
        <v>1</v>
      </c>
      <c r="G87" s="72">
        <f t="shared" si="25"/>
        <v>0</v>
      </c>
    </row>
    <row r="88" spans="1:9" x14ac:dyDescent="0.35">
      <c r="A88" s="125">
        <f t="shared" ref="A88:A94" si="26">A87+1</f>
        <v>273</v>
      </c>
      <c r="B88" s="25" t="s">
        <v>92</v>
      </c>
      <c r="C88" s="101"/>
      <c r="D88" s="101"/>
      <c r="E88" s="101"/>
      <c r="F88" s="168"/>
      <c r="G88" s="72">
        <f>E88*F88</f>
        <v>0</v>
      </c>
    </row>
    <row r="89" spans="1:9" x14ac:dyDescent="0.35">
      <c r="A89" s="127">
        <v>2731</v>
      </c>
      <c r="B89" s="62" t="s">
        <v>93</v>
      </c>
      <c r="C89" s="102"/>
      <c r="D89" s="101"/>
      <c r="E89" s="101">
        <f t="shared" ref="E89:E93" si="27">C89*$D$10</f>
        <v>0</v>
      </c>
      <c r="F89" s="168">
        <v>1</v>
      </c>
      <c r="G89" s="72">
        <f t="shared" ref="G89:G93" si="28">E89*F89</f>
        <v>0</v>
      </c>
    </row>
    <row r="90" spans="1:9" ht="26.5" customHeight="1" x14ac:dyDescent="0.35">
      <c r="A90" s="127">
        <f>A89+1</f>
        <v>2732</v>
      </c>
      <c r="B90" s="62" t="s">
        <v>94</v>
      </c>
      <c r="C90" s="102"/>
      <c r="D90" s="101"/>
      <c r="E90" s="101">
        <f t="shared" si="27"/>
        <v>0</v>
      </c>
      <c r="F90" s="168">
        <v>1</v>
      </c>
      <c r="G90" s="72">
        <f t="shared" si="28"/>
        <v>0</v>
      </c>
    </row>
    <row r="91" spans="1:9" ht="29" x14ac:dyDescent="0.35">
      <c r="A91" s="127">
        <f t="shared" si="26"/>
        <v>2733</v>
      </c>
      <c r="B91" s="62" t="s">
        <v>95</v>
      </c>
      <c r="C91" s="102"/>
      <c r="D91" s="101"/>
      <c r="E91" s="101">
        <f t="shared" si="27"/>
        <v>0</v>
      </c>
      <c r="F91" s="168">
        <v>1</v>
      </c>
      <c r="G91" s="72">
        <f t="shared" si="28"/>
        <v>0</v>
      </c>
    </row>
    <row r="92" spans="1:9" ht="29" x14ac:dyDescent="0.35">
      <c r="A92" s="125">
        <f>A88+1</f>
        <v>274</v>
      </c>
      <c r="B92" s="25" t="s">
        <v>96</v>
      </c>
      <c r="C92" s="102"/>
      <c r="D92" s="101"/>
      <c r="E92" s="101">
        <f t="shared" si="27"/>
        <v>0</v>
      </c>
      <c r="F92" s="168">
        <v>1</v>
      </c>
      <c r="G92" s="72">
        <f t="shared" si="28"/>
        <v>0</v>
      </c>
    </row>
    <row r="93" spans="1:9" ht="29" x14ac:dyDescent="0.35">
      <c r="A93" s="125">
        <f t="shared" si="26"/>
        <v>275</v>
      </c>
      <c r="B93" s="32" t="s">
        <v>97</v>
      </c>
      <c r="C93" s="102"/>
      <c r="D93" s="101"/>
      <c r="E93" s="101">
        <f t="shared" si="27"/>
        <v>0</v>
      </c>
      <c r="F93" s="53">
        <v>1</v>
      </c>
      <c r="G93" s="72">
        <f t="shared" si="28"/>
        <v>0</v>
      </c>
      <c r="I93" s="66"/>
    </row>
    <row r="94" spans="1:9" ht="15.5" x14ac:dyDescent="0.35">
      <c r="A94" s="123">
        <f t="shared" si="26"/>
        <v>276</v>
      </c>
      <c r="B94" s="29" t="s">
        <v>98</v>
      </c>
      <c r="C94" s="92">
        <f>SUM(C86:C93)</f>
        <v>0</v>
      </c>
      <c r="D94" s="92"/>
      <c r="E94" s="92">
        <f>SUM(E86:E93)</f>
        <v>0</v>
      </c>
      <c r="F94" s="134"/>
      <c r="G94" s="73">
        <f>SUM(G86:G93)</f>
        <v>0</v>
      </c>
    </row>
    <row r="95" spans="1:9" ht="15.75" customHeight="1" x14ac:dyDescent="0.35">
      <c r="A95" s="31" t="s">
        <v>149</v>
      </c>
      <c r="B95" s="26"/>
      <c r="C95" s="105"/>
      <c r="D95" s="105"/>
      <c r="E95" s="105"/>
      <c r="F95" s="135"/>
      <c r="G95" s="74"/>
    </row>
    <row r="96" spans="1:9" x14ac:dyDescent="0.35">
      <c r="A96" s="125">
        <v>281</v>
      </c>
      <c r="B96" s="25" t="s">
        <v>99</v>
      </c>
      <c r="C96" s="102"/>
      <c r="D96" s="101"/>
      <c r="E96" s="101">
        <f>C96*$D$10</f>
        <v>0</v>
      </c>
      <c r="F96" s="53">
        <v>1</v>
      </c>
      <c r="G96" s="72">
        <f>E96*F96</f>
        <v>0</v>
      </c>
    </row>
    <row r="97" spans="1:7" ht="15.5" x14ac:dyDescent="0.35">
      <c r="A97" s="33" t="s">
        <v>150</v>
      </c>
      <c r="B97" s="50"/>
      <c r="C97" s="111">
        <f>C27+C60+C71+C80+C82+C84+C94+C96</f>
        <v>0</v>
      </c>
      <c r="D97" s="111"/>
      <c r="E97" s="111">
        <f>E27+E60+E71+E80+E82+E84+E94+E96</f>
        <v>0</v>
      </c>
      <c r="F97" s="136"/>
      <c r="G97" s="100">
        <f>G27+G60+G71+G80+G82+G84+G94+G96</f>
        <v>0</v>
      </c>
    </row>
  </sheetData>
  <pageMargins left="0.7" right="0.7" top="0.75" bottom="0.75" header="0.3" footer="0.3"/>
  <pageSetup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election activeCell="G54" sqref="G54"/>
    </sheetView>
  </sheetViews>
  <sheetFormatPr defaultColWidth="8.81640625" defaultRowHeight="14.5" x14ac:dyDescent="0.35"/>
  <cols>
    <col min="1" max="1" width="11.7265625" customWidth="1"/>
    <col min="2" max="2" width="67.7265625" customWidth="1"/>
    <col min="3" max="4" width="16" customWidth="1"/>
    <col min="5" max="5" width="11.81640625" customWidth="1"/>
    <col min="6" max="6" width="12.7265625" customWidth="1"/>
    <col min="7" max="7" width="15" customWidth="1"/>
  </cols>
  <sheetData>
    <row r="1" spans="1:7" ht="23.5" x14ac:dyDescent="0.55000000000000004">
      <c r="A1" s="3" t="s">
        <v>173</v>
      </c>
    </row>
    <row r="2" spans="1:7" ht="21" x14ac:dyDescent="0.5">
      <c r="A2" s="2" t="s">
        <v>187</v>
      </c>
    </row>
    <row r="3" spans="1:7" x14ac:dyDescent="0.35">
      <c r="A3" s="4" t="s">
        <v>184</v>
      </c>
    </row>
    <row r="4" spans="1:7" x14ac:dyDescent="0.35">
      <c r="A4" s="4" t="s">
        <v>148</v>
      </c>
    </row>
    <row r="5" spans="1:7" ht="15.5" x14ac:dyDescent="0.35">
      <c r="A5" s="1" t="s">
        <v>13</v>
      </c>
    </row>
    <row r="8" spans="1:7" ht="21" x14ac:dyDescent="0.5">
      <c r="A8" s="2" t="s">
        <v>102</v>
      </c>
    </row>
    <row r="9" spans="1:7" ht="46.5" x14ac:dyDescent="0.35">
      <c r="A9" s="55" t="s">
        <v>2</v>
      </c>
      <c r="B9" s="56" t="s">
        <v>14</v>
      </c>
      <c r="C9" s="57" t="s">
        <v>181</v>
      </c>
      <c r="D9" s="56" t="s">
        <v>177</v>
      </c>
      <c r="E9" s="54" t="s">
        <v>182</v>
      </c>
      <c r="F9" s="54" t="s">
        <v>100</v>
      </c>
      <c r="G9" s="54" t="s">
        <v>101</v>
      </c>
    </row>
    <row r="10" spans="1:7" ht="15.5" x14ac:dyDescent="0.35">
      <c r="A10" s="160"/>
      <c r="B10" s="160"/>
      <c r="C10" s="166"/>
      <c r="D10" s="167"/>
      <c r="E10" s="161"/>
      <c r="F10" s="161"/>
      <c r="G10" s="161"/>
    </row>
    <row r="11" spans="1:7" ht="15.5" x14ac:dyDescent="0.35">
      <c r="A11" s="31" t="s">
        <v>111</v>
      </c>
      <c r="B11" s="26"/>
      <c r="C11" s="26"/>
      <c r="D11" s="26"/>
      <c r="E11" s="26"/>
      <c r="F11" s="26"/>
      <c r="G11" s="26"/>
    </row>
    <row r="12" spans="1:7" ht="19.5" customHeight="1" x14ac:dyDescent="0.35">
      <c r="A12" s="124">
        <v>311</v>
      </c>
      <c r="B12" s="28" t="s">
        <v>103</v>
      </c>
      <c r="C12" s="71"/>
      <c r="D12" s="28"/>
      <c r="E12" s="71"/>
      <c r="F12" s="52"/>
      <c r="G12" s="72"/>
    </row>
    <row r="13" spans="1:7" x14ac:dyDescent="0.35">
      <c r="A13" s="128">
        <v>3111</v>
      </c>
      <c r="B13" s="27" t="s">
        <v>104</v>
      </c>
      <c r="C13" s="94"/>
      <c r="D13" s="27"/>
      <c r="E13" s="72">
        <f>C13*$D$10</f>
        <v>0</v>
      </c>
      <c r="F13" s="53">
        <v>0</v>
      </c>
      <c r="G13" s="114">
        <f>E13*F13</f>
        <v>0</v>
      </c>
    </row>
    <row r="14" spans="1:7" x14ac:dyDescent="0.35">
      <c r="A14" s="128">
        <f>A13+1</f>
        <v>3112</v>
      </c>
      <c r="B14" s="27" t="s">
        <v>105</v>
      </c>
      <c r="C14" s="94"/>
      <c r="D14" s="27"/>
      <c r="E14" s="72">
        <f t="shared" ref="E14:E18" si="0">C14*$D$10</f>
        <v>0</v>
      </c>
      <c r="F14" s="53">
        <v>0.15</v>
      </c>
      <c r="G14" s="114">
        <f t="shared" ref="G14:G18" si="1">E14*F14</f>
        <v>0</v>
      </c>
    </row>
    <row r="15" spans="1:7" x14ac:dyDescent="0.35">
      <c r="A15" s="128">
        <f t="shared" ref="A15:A18" si="2">A14+1</f>
        <v>3113</v>
      </c>
      <c r="B15" s="27" t="s">
        <v>106</v>
      </c>
      <c r="C15" s="94"/>
      <c r="D15" s="27"/>
      <c r="E15" s="72">
        <f t="shared" si="0"/>
        <v>0</v>
      </c>
      <c r="F15" s="53">
        <v>0.5</v>
      </c>
      <c r="G15" s="114">
        <f t="shared" si="1"/>
        <v>0</v>
      </c>
    </row>
    <row r="16" spans="1:7" x14ac:dyDescent="0.35">
      <c r="A16" s="128">
        <f t="shared" si="2"/>
        <v>3114</v>
      </c>
      <c r="B16" s="27" t="s">
        <v>107</v>
      </c>
      <c r="C16" s="96"/>
      <c r="D16" s="27"/>
      <c r="E16" s="95">
        <f t="shared" si="0"/>
        <v>0</v>
      </c>
      <c r="F16" s="53">
        <v>0.5</v>
      </c>
      <c r="G16" s="114">
        <f t="shared" si="1"/>
        <v>0</v>
      </c>
    </row>
    <row r="17" spans="1:7" x14ac:dyDescent="0.35">
      <c r="A17" s="128">
        <f t="shared" si="2"/>
        <v>3115</v>
      </c>
      <c r="B17" s="27" t="s">
        <v>109</v>
      </c>
      <c r="C17" s="96"/>
      <c r="D17" s="27"/>
      <c r="E17" s="95">
        <f t="shared" si="0"/>
        <v>0</v>
      </c>
      <c r="F17" s="53">
        <v>1</v>
      </c>
      <c r="G17" s="114">
        <f t="shared" si="1"/>
        <v>0</v>
      </c>
    </row>
    <row r="18" spans="1:7" x14ac:dyDescent="0.35">
      <c r="A18" s="128">
        <f t="shared" si="2"/>
        <v>3116</v>
      </c>
      <c r="B18" s="27" t="s">
        <v>108</v>
      </c>
      <c r="C18" s="96"/>
      <c r="D18" s="27"/>
      <c r="E18" s="95">
        <f t="shared" si="0"/>
        <v>0</v>
      </c>
      <c r="F18" s="53">
        <v>0</v>
      </c>
      <c r="G18" s="114">
        <f t="shared" si="1"/>
        <v>0</v>
      </c>
    </row>
    <row r="19" spans="1:7" ht="15.5" x14ac:dyDescent="0.35">
      <c r="A19" s="123">
        <f>A12+1</f>
        <v>312</v>
      </c>
      <c r="B19" s="29" t="s">
        <v>110</v>
      </c>
      <c r="C19" s="73">
        <f>SUM(C12:C18)</f>
        <v>0</v>
      </c>
      <c r="D19" s="29"/>
      <c r="E19" s="73">
        <f>SUM(E12:E18)</f>
        <v>0</v>
      </c>
      <c r="F19" s="30"/>
      <c r="G19" s="73">
        <f>SUM(G12:G18)</f>
        <v>0</v>
      </c>
    </row>
    <row r="20" spans="1:7" ht="15.5" x14ac:dyDescent="0.35">
      <c r="A20" s="31" t="s">
        <v>112</v>
      </c>
      <c r="B20" s="26"/>
      <c r="C20" s="74"/>
      <c r="D20" s="26"/>
      <c r="E20" s="74"/>
      <c r="F20" s="26"/>
      <c r="G20" s="74"/>
    </row>
    <row r="21" spans="1:7" ht="29" x14ac:dyDescent="0.35">
      <c r="A21" s="124">
        <v>321</v>
      </c>
      <c r="B21" s="28" t="s">
        <v>113</v>
      </c>
      <c r="C21" s="94"/>
      <c r="D21" s="28"/>
      <c r="E21" s="72">
        <f>C21*$D$10</f>
        <v>0</v>
      </c>
      <c r="F21" s="53">
        <v>0</v>
      </c>
      <c r="G21" s="72">
        <f>E21*F21</f>
        <v>0</v>
      </c>
    </row>
    <row r="22" spans="1:7" ht="15.5" x14ac:dyDescent="0.35">
      <c r="A22" s="30"/>
      <c r="B22" s="29" t="s">
        <v>114</v>
      </c>
      <c r="C22" s="73">
        <f>C21</f>
        <v>0</v>
      </c>
      <c r="D22" s="29"/>
      <c r="E22" s="73">
        <f>E21</f>
        <v>0</v>
      </c>
      <c r="F22" s="30"/>
      <c r="G22" s="73">
        <f>G21</f>
        <v>0</v>
      </c>
    </row>
    <row r="23" spans="1:7" ht="15.5" x14ac:dyDescent="0.35">
      <c r="A23" s="31" t="s">
        <v>115</v>
      </c>
      <c r="B23" s="26"/>
      <c r="C23" s="74"/>
      <c r="D23" s="26"/>
      <c r="E23" s="74"/>
      <c r="F23" s="26"/>
      <c r="G23" s="74"/>
    </row>
    <row r="24" spans="1:7" x14ac:dyDescent="0.35">
      <c r="A24" s="124">
        <v>331</v>
      </c>
      <c r="B24" s="28" t="s">
        <v>116</v>
      </c>
      <c r="C24" s="94"/>
      <c r="D24" s="28"/>
      <c r="E24" s="72">
        <f t="shared" ref="E24:E29" si="3">C24*$D$10</f>
        <v>0</v>
      </c>
      <c r="F24" s="52">
        <v>0.5</v>
      </c>
      <c r="G24" s="114">
        <f>E24*F24</f>
        <v>0</v>
      </c>
    </row>
    <row r="25" spans="1:7" ht="29" x14ac:dyDescent="0.35">
      <c r="A25" s="124">
        <f>A24+1</f>
        <v>332</v>
      </c>
      <c r="B25" s="28" t="s">
        <v>118</v>
      </c>
      <c r="C25" s="94"/>
      <c r="D25" s="28"/>
      <c r="E25" s="72">
        <f t="shared" si="3"/>
        <v>0</v>
      </c>
      <c r="F25" s="53">
        <v>0.5</v>
      </c>
      <c r="G25" s="114">
        <f>E25*F25</f>
        <v>0</v>
      </c>
    </row>
    <row r="26" spans="1:7" x14ac:dyDescent="0.35">
      <c r="A26" s="125">
        <f t="shared" ref="A26:A30" si="4">A25+1</f>
        <v>333</v>
      </c>
      <c r="B26" s="28" t="s">
        <v>117</v>
      </c>
      <c r="C26" s="94"/>
      <c r="D26" s="28"/>
      <c r="E26" s="72">
        <f t="shared" si="3"/>
        <v>0</v>
      </c>
      <c r="F26" s="53">
        <v>1</v>
      </c>
      <c r="G26" s="114">
        <f t="shared" ref="G26:G29" si="5">E26*F26</f>
        <v>0</v>
      </c>
    </row>
    <row r="27" spans="1:7" ht="22.5" customHeight="1" x14ac:dyDescent="0.35">
      <c r="A27" s="126">
        <f t="shared" si="4"/>
        <v>334</v>
      </c>
      <c r="B27" s="28" t="s">
        <v>170</v>
      </c>
      <c r="C27" s="94"/>
      <c r="D27" s="28"/>
      <c r="E27" s="72">
        <f t="shared" si="3"/>
        <v>0</v>
      </c>
      <c r="F27" s="53">
        <v>1</v>
      </c>
      <c r="G27" s="114">
        <f t="shared" si="5"/>
        <v>0</v>
      </c>
    </row>
    <row r="28" spans="1:7" ht="29" x14ac:dyDescent="0.35">
      <c r="A28" s="124">
        <f t="shared" si="4"/>
        <v>335</v>
      </c>
      <c r="B28" s="28" t="s">
        <v>119</v>
      </c>
      <c r="C28" s="153"/>
      <c r="D28" s="28"/>
      <c r="E28" s="114">
        <f t="shared" si="3"/>
        <v>0</v>
      </c>
      <c r="F28" s="53">
        <v>0</v>
      </c>
      <c r="G28" s="114">
        <f t="shared" si="5"/>
        <v>0</v>
      </c>
    </row>
    <row r="29" spans="1:7" ht="29" x14ac:dyDescent="0.35">
      <c r="A29" s="124">
        <f t="shared" si="4"/>
        <v>336</v>
      </c>
      <c r="B29" s="28" t="s">
        <v>120</v>
      </c>
      <c r="C29" s="153"/>
      <c r="D29" s="28"/>
      <c r="E29" s="114">
        <f t="shared" si="3"/>
        <v>0</v>
      </c>
      <c r="F29" s="53">
        <v>1</v>
      </c>
      <c r="G29" s="114">
        <f t="shared" si="5"/>
        <v>0</v>
      </c>
    </row>
    <row r="30" spans="1:7" ht="15.5" x14ac:dyDescent="0.35">
      <c r="A30" s="123">
        <f t="shared" si="4"/>
        <v>337</v>
      </c>
      <c r="B30" s="29" t="s">
        <v>121</v>
      </c>
      <c r="C30" s="73">
        <f>SUM(C24:C29)</f>
        <v>0</v>
      </c>
      <c r="D30" s="29"/>
      <c r="E30" s="73">
        <f>SUM(E24:E29)</f>
        <v>0</v>
      </c>
      <c r="F30" s="30"/>
      <c r="G30" s="73">
        <f>SUM(G24:G29)</f>
        <v>0</v>
      </c>
    </row>
    <row r="31" spans="1:7" ht="15.5" x14ac:dyDescent="0.35">
      <c r="A31" s="31" t="s">
        <v>122</v>
      </c>
      <c r="B31" s="26"/>
      <c r="C31" s="74"/>
      <c r="D31" s="26"/>
      <c r="E31" s="74"/>
      <c r="F31" s="26"/>
      <c r="G31" s="74"/>
    </row>
    <row r="32" spans="1:7" x14ac:dyDescent="0.35">
      <c r="A32" s="124">
        <v>341</v>
      </c>
      <c r="B32" s="28" t="s">
        <v>124</v>
      </c>
      <c r="C32" s="94"/>
      <c r="D32" s="28"/>
      <c r="E32" s="72">
        <f t="shared" ref="E32:E33" si="6">C32*$D$10</f>
        <v>0</v>
      </c>
      <c r="F32" s="52">
        <v>1</v>
      </c>
      <c r="G32" s="114">
        <f>E32*F32</f>
        <v>0</v>
      </c>
    </row>
    <row r="33" spans="1:7" x14ac:dyDescent="0.35">
      <c r="A33" s="18">
        <f>A32+1</f>
        <v>342</v>
      </c>
      <c r="B33" s="28" t="s">
        <v>125</v>
      </c>
      <c r="C33" s="94"/>
      <c r="D33" s="28"/>
      <c r="E33" s="72">
        <f t="shared" si="6"/>
        <v>0</v>
      </c>
      <c r="F33" s="61">
        <v>0.5</v>
      </c>
      <c r="G33" s="114">
        <f>E33*F33</f>
        <v>0</v>
      </c>
    </row>
    <row r="34" spans="1:7" ht="15.5" x14ac:dyDescent="0.35">
      <c r="A34" s="123">
        <f>A33+1</f>
        <v>343</v>
      </c>
      <c r="B34" s="29" t="s">
        <v>123</v>
      </c>
      <c r="C34" s="73">
        <f>SUM(C32:C33)</f>
        <v>0</v>
      </c>
      <c r="D34" s="29"/>
      <c r="E34" s="73">
        <f>SUM(E32:E33)</f>
        <v>0</v>
      </c>
      <c r="F34" s="30"/>
      <c r="G34" s="73">
        <f>SUM(G32:G33)</f>
        <v>0</v>
      </c>
    </row>
    <row r="35" spans="1:7" ht="15.5" x14ac:dyDescent="0.35">
      <c r="A35" s="33" t="s">
        <v>126</v>
      </c>
      <c r="B35" s="50"/>
      <c r="C35" s="100">
        <f>C19+C22+C30+C34</f>
        <v>0</v>
      </c>
      <c r="D35" s="50"/>
      <c r="E35" s="100">
        <f>E19+E22+E30+E34</f>
        <v>0</v>
      </c>
      <c r="F35" s="50"/>
      <c r="G35" s="100">
        <f>G19+G22+G30+G34</f>
        <v>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zoomScaleNormal="100" workbookViewId="0">
      <selection activeCell="A3" sqref="A3"/>
    </sheetView>
  </sheetViews>
  <sheetFormatPr defaultColWidth="8.81640625" defaultRowHeight="14.5" x14ac:dyDescent="0.35"/>
  <cols>
    <col min="1" max="1" width="14.54296875" customWidth="1"/>
    <col min="2" max="2" width="54.81640625" customWidth="1"/>
    <col min="3" max="3" width="16.54296875" customWidth="1"/>
    <col min="5" max="5" width="9.1796875" bestFit="1" customWidth="1"/>
  </cols>
  <sheetData>
    <row r="1" spans="1:5" ht="23.5" x14ac:dyDescent="0.55000000000000004">
      <c r="A1" s="3" t="s">
        <v>173</v>
      </c>
    </row>
    <row r="2" spans="1:5" ht="23.5" x14ac:dyDescent="0.55000000000000004">
      <c r="A2" s="3" t="s">
        <v>187</v>
      </c>
    </row>
    <row r="3" spans="1:5" x14ac:dyDescent="0.35">
      <c r="A3" s="4" t="s">
        <v>185</v>
      </c>
    </row>
    <row r="4" spans="1:5" ht="15.5" x14ac:dyDescent="0.35">
      <c r="A4" s="1" t="s">
        <v>13</v>
      </c>
    </row>
    <row r="7" spans="1:5" ht="21" x14ac:dyDescent="0.5">
      <c r="A7" s="2" t="s">
        <v>127</v>
      </c>
    </row>
    <row r="8" spans="1:5" ht="31" x14ac:dyDescent="0.35">
      <c r="A8" s="55" t="s">
        <v>2</v>
      </c>
      <c r="B8" s="56" t="s">
        <v>14</v>
      </c>
      <c r="C8" s="54" t="s">
        <v>41</v>
      </c>
    </row>
    <row r="9" spans="1:5" ht="15.5" x14ac:dyDescent="0.35">
      <c r="A9" s="31" t="s">
        <v>151</v>
      </c>
      <c r="B9" s="26"/>
      <c r="C9" s="26"/>
    </row>
    <row r="10" spans="1:5" ht="14.25" customHeight="1" x14ac:dyDescent="0.35">
      <c r="A10" s="124">
        <v>411</v>
      </c>
      <c r="B10" s="28" t="s">
        <v>128</v>
      </c>
      <c r="C10" s="71">
        <f>'5. HQLA-SC1'!G26</f>
        <v>0</v>
      </c>
    </row>
    <row r="11" spans="1:5" x14ac:dyDescent="0.35">
      <c r="A11" s="126">
        <f>A10+1</f>
        <v>412</v>
      </c>
      <c r="B11" s="28" t="s">
        <v>129</v>
      </c>
      <c r="C11" s="72">
        <f>C12+C13</f>
        <v>0</v>
      </c>
    </row>
    <row r="12" spans="1:5" x14ac:dyDescent="0.35">
      <c r="A12" s="125">
        <f t="shared" ref="A12:A16" si="0">A11+1</f>
        <v>413</v>
      </c>
      <c r="B12" s="28" t="s">
        <v>130</v>
      </c>
      <c r="C12" s="72">
        <f>'5. HQLA-SC1'!G34</f>
        <v>0</v>
      </c>
    </row>
    <row r="13" spans="1:5" x14ac:dyDescent="0.35">
      <c r="A13" s="126">
        <f t="shared" si="0"/>
        <v>414</v>
      </c>
      <c r="B13" s="28" t="s">
        <v>131</v>
      </c>
      <c r="C13" s="72">
        <f>'5. HQLA-SC1'!G38</f>
        <v>0</v>
      </c>
    </row>
    <row r="14" spans="1:5" x14ac:dyDescent="0.35">
      <c r="A14" s="126">
        <f t="shared" si="0"/>
        <v>415</v>
      </c>
      <c r="B14" s="28" t="s">
        <v>33</v>
      </c>
      <c r="C14" s="72">
        <f>'5. HQLA-SC1'!G40</f>
        <v>0</v>
      </c>
    </row>
    <row r="15" spans="1:5" x14ac:dyDescent="0.35">
      <c r="A15" s="126">
        <f t="shared" si="0"/>
        <v>416</v>
      </c>
      <c r="B15" s="28" t="s">
        <v>32</v>
      </c>
      <c r="C15" s="72">
        <f>'5. HQLA-SC1'!G41</f>
        <v>0</v>
      </c>
    </row>
    <row r="16" spans="1:5" ht="15.5" x14ac:dyDescent="0.35">
      <c r="A16" s="123">
        <f t="shared" si="0"/>
        <v>417</v>
      </c>
      <c r="B16" s="29" t="s">
        <v>132</v>
      </c>
      <c r="C16" s="73">
        <f>C10+C11-C14-C15</f>
        <v>0</v>
      </c>
      <c r="E16" s="151"/>
    </row>
    <row r="17" spans="1:6" ht="15.5" x14ac:dyDescent="0.35">
      <c r="A17" s="31" t="s">
        <v>152</v>
      </c>
      <c r="B17" s="26"/>
      <c r="C17" s="74"/>
    </row>
    <row r="18" spans="1:6" x14ac:dyDescent="0.35">
      <c r="A18" s="124">
        <v>421</v>
      </c>
      <c r="B18" s="28" t="s">
        <v>134</v>
      </c>
      <c r="C18" s="71">
        <f>'6.Outflows-SC1'!G27</f>
        <v>0</v>
      </c>
    </row>
    <row r="19" spans="1:6" x14ac:dyDescent="0.35">
      <c r="A19" s="126">
        <f>A18+1</f>
        <v>422</v>
      </c>
      <c r="B19" s="28" t="s">
        <v>135</v>
      </c>
      <c r="C19" s="72">
        <f>'6.Outflows-SC1'!G60</f>
        <v>0</v>
      </c>
    </row>
    <row r="20" spans="1:6" x14ac:dyDescent="0.35">
      <c r="A20" s="125">
        <f t="shared" ref="A20:A26" si="1">A19+1</f>
        <v>423</v>
      </c>
      <c r="B20" s="28" t="s">
        <v>136</v>
      </c>
      <c r="C20" s="72">
        <f>'6.Outflows-SC1'!G71</f>
        <v>0</v>
      </c>
    </row>
    <row r="21" spans="1:6" x14ac:dyDescent="0.35">
      <c r="A21" s="126">
        <f t="shared" si="1"/>
        <v>424</v>
      </c>
      <c r="B21" s="28" t="s">
        <v>133</v>
      </c>
      <c r="C21" s="72">
        <f>'6.Outflows-SC1'!G80</f>
        <v>0</v>
      </c>
    </row>
    <row r="22" spans="1:6" x14ac:dyDescent="0.35">
      <c r="A22" s="126">
        <f t="shared" si="1"/>
        <v>425</v>
      </c>
      <c r="B22" s="28" t="s">
        <v>137</v>
      </c>
      <c r="C22" s="72">
        <f>'6.Outflows-SC1'!G82</f>
        <v>0</v>
      </c>
    </row>
    <row r="23" spans="1:6" x14ac:dyDescent="0.35">
      <c r="A23" s="126">
        <f t="shared" si="1"/>
        <v>426</v>
      </c>
      <c r="B23" s="28" t="s">
        <v>158</v>
      </c>
      <c r="C23" s="72">
        <f>'6.Outflows-SC1'!G84</f>
        <v>0</v>
      </c>
    </row>
    <row r="24" spans="1:6" x14ac:dyDescent="0.35">
      <c r="A24" s="126">
        <f t="shared" si="1"/>
        <v>427</v>
      </c>
      <c r="B24" s="28" t="s">
        <v>98</v>
      </c>
      <c r="C24" s="72">
        <f>'6.Outflows-SC1'!G94</f>
        <v>0</v>
      </c>
    </row>
    <row r="25" spans="1:6" x14ac:dyDescent="0.35">
      <c r="A25" s="126">
        <f t="shared" si="1"/>
        <v>428</v>
      </c>
      <c r="B25" s="28" t="s">
        <v>99</v>
      </c>
      <c r="C25" s="72">
        <f>'6.Outflows-SC1'!G96</f>
        <v>0</v>
      </c>
    </row>
    <row r="26" spans="1:6" ht="15.5" x14ac:dyDescent="0.35">
      <c r="A26" s="123">
        <f t="shared" si="1"/>
        <v>429</v>
      </c>
      <c r="B26" s="29" t="s">
        <v>144</v>
      </c>
      <c r="C26" s="73">
        <f>SUM(C18:C25)</f>
        <v>0</v>
      </c>
      <c r="E26" s="151"/>
      <c r="F26" s="94"/>
    </row>
    <row r="27" spans="1:6" ht="15.5" x14ac:dyDescent="0.35">
      <c r="A27" s="31" t="s">
        <v>153</v>
      </c>
      <c r="B27" s="26"/>
      <c r="C27" s="74"/>
    </row>
    <row r="28" spans="1:6" x14ac:dyDescent="0.35">
      <c r="A28" s="124">
        <v>431</v>
      </c>
      <c r="B28" s="28" t="s">
        <v>141</v>
      </c>
      <c r="C28" s="71">
        <f>'7.Inflows-SC1'!G19</f>
        <v>0</v>
      </c>
    </row>
    <row r="29" spans="1:6" x14ac:dyDescent="0.35">
      <c r="A29" s="126">
        <f>A28+1</f>
        <v>432</v>
      </c>
      <c r="B29" s="28" t="s">
        <v>142</v>
      </c>
      <c r="C29" s="72">
        <f>'7.Inflows-SC1'!G22</f>
        <v>0</v>
      </c>
    </row>
    <row r="30" spans="1:6" x14ac:dyDescent="0.35">
      <c r="A30" s="125">
        <f t="shared" ref="A30:A32" si="2">A29+1</f>
        <v>433</v>
      </c>
      <c r="B30" s="28" t="s">
        <v>143</v>
      </c>
      <c r="C30" s="72">
        <f>'7.Inflows-SC1'!G30</f>
        <v>0</v>
      </c>
    </row>
    <row r="31" spans="1:6" x14ac:dyDescent="0.35">
      <c r="A31" s="126">
        <f t="shared" si="2"/>
        <v>434</v>
      </c>
      <c r="B31" s="28" t="s">
        <v>12</v>
      </c>
      <c r="C31" s="72">
        <f>'7.Inflows-SC1'!G34</f>
        <v>0</v>
      </c>
    </row>
    <row r="32" spans="1:6" ht="15.5" x14ac:dyDescent="0.35">
      <c r="A32" s="123">
        <f t="shared" si="2"/>
        <v>435</v>
      </c>
      <c r="B32" s="29" t="s">
        <v>145</v>
      </c>
      <c r="C32" s="73">
        <f>SUM(C28:C31)</f>
        <v>0</v>
      </c>
      <c r="E32" s="94"/>
    </row>
    <row r="33" spans="1:3" ht="15.5" x14ac:dyDescent="0.35">
      <c r="A33" s="33" t="s">
        <v>154</v>
      </c>
      <c r="B33" s="70"/>
      <c r="C33" s="75">
        <f>C26-MIN(C32,0.75*C26)</f>
        <v>0</v>
      </c>
    </row>
    <row r="34" spans="1:3" ht="15.5" x14ac:dyDescent="0.35">
      <c r="A34" s="68"/>
      <c r="B34" s="69"/>
      <c r="C34" s="76"/>
    </row>
    <row r="35" spans="1:3" ht="18.5" x14ac:dyDescent="0.45">
      <c r="A35" s="139" t="s">
        <v>171</v>
      </c>
      <c r="B35" s="140"/>
      <c r="C35" s="150">
        <f>IFERROR(C16/C33,0)</f>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8"/>
  <sheetViews>
    <sheetView zoomScale="80" zoomScaleNormal="80" workbookViewId="0">
      <selection activeCell="H3" sqref="H3"/>
    </sheetView>
  </sheetViews>
  <sheetFormatPr defaultColWidth="9.1796875" defaultRowHeight="14.5" x14ac:dyDescent="0.35"/>
  <cols>
    <col min="1" max="1" width="13.453125" style="4" customWidth="1"/>
    <col min="2" max="2" width="85.81640625" style="6" customWidth="1"/>
    <col min="3" max="4" width="20.7265625" style="6" customWidth="1"/>
    <col min="5" max="5" width="16.1796875" style="5" customWidth="1"/>
    <col min="6" max="6" width="13" style="5" customWidth="1"/>
    <col min="7" max="7" width="12.453125" style="5" customWidth="1"/>
    <col min="8" max="8" width="9.1796875" style="5"/>
    <col min="9" max="16384" width="9.1796875" style="4"/>
  </cols>
  <sheetData>
    <row r="1" spans="1:7" s="5" customFormat="1" ht="23.5" x14ac:dyDescent="0.55000000000000004">
      <c r="A1" s="3" t="s">
        <v>174</v>
      </c>
      <c r="B1" s="6"/>
      <c r="C1" s="6"/>
      <c r="D1" s="6"/>
    </row>
    <row r="2" spans="1:7" s="5" customFormat="1" ht="18.5" x14ac:dyDescent="0.45">
      <c r="A2" s="154" t="s">
        <v>186</v>
      </c>
      <c r="B2" s="6"/>
      <c r="C2" s="6"/>
      <c r="D2" s="6"/>
    </row>
    <row r="3" spans="1:7" s="5" customFormat="1" x14ac:dyDescent="0.35">
      <c r="A3" s="4" t="s">
        <v>183</v>
      </c>
      <c r="B3" s="6"/>
      <c r="C3" s="6"/>
      <c r="D3" s="6"/>
    </row>
    <row r="4" spans="1:7" s="5" customFormat="1" x14ac:dyDescent="0.35">
      <c r="A4" s="4" t="s">
        <v>148</v>
      </c>
      <c r="B4" s="6"/>
      <c r="C4" s="6"/>
      <c r="D4" s="6"/>
    </row>
    <row r="5" spans="1:7" s="5" customFormat="1" ht="15.5" x14ac:dyDescent="0.35">
      <c r="A5" s="1" t="s">
        <v>13</v>
      </c>
      <c r="B5" s="6"/>
      <c r="C5" s="6"/>
      <c r="D5" s="6"/>
    </row>
    <row r="7" spans="1:7" s="5" customFormat="1" ht="21" x14ac:dyDescent="0.5">
      <c r="A7" s="2" t="s">
        <v>0</v>
      </c>
      <c r="B7" s="6"/>
      <c r="C7" s="6"/>
      <c r="D7" s="6"/>
    </row>
    <row r="8" spans="1:7" s="5" customFormat="1" x14ac:dyDescent="0.35">
      <c r="A8" s="4"/>
      <c r="B8" s="7"/>
      <c r="C8" s="7"/>
      <c r="D8" s="7"/>
      <c r="E8" s="8"/>
      <c r="F8" s="9"/>
      <c r="G8" s="9"/>
    </row>
    <row r="9" spans="1:7" s="5" customFormat="1" ht="46.5" x14ac:dyDescent="0.35">
      <c r="A9" s="57" t="s">
        <v>2</v>
      </c>
      <c r="B9" s="58" t="s">
        <v>14</v>
      </c>
      <c r="C9" s="57" t="s">
        <v>178</v>
      </c>
      <c r="D9" s="57" t="s">
        <v>177</v>
      </c>
      <c r="E9" s="57" t="s">
        <v>179</v>
      </c>
      <c r="F9" s="57" t="s">
        <v>3</v>
      </c>
      <c r="G9" s="57" t="s">
        <v>23</v>
      </c>
    </row>
    <row r="10" spans="1:7" s="5" customFormat="1" x14ac:dyDescent="0.35">
      <c r="A10" s="159"/>
      <c r="B10" s="38"/>
      <c r="C10" s="39"/>
      <c r="D10" s="158"/>
      <c r="E10" s="39"/>
      <c r="F10" s="39"/>
      <c r="G10" s="39"/>
    </row>
    <row r="11" spans="1:7" s="5" customFormat="1" ht="15.5" x14ac:dyDescent="0.35">
      <c r="A11" s="40" t="s">
        <v>1</v>
      </c>
      <c r="B11" s="38"/>
      <c r="C11" s="39"/>
      <c r="D11" s="39"/>
      <c r="E11" s="39"/>
      <c r="F11" s="39"/>
      <c r="G11" s="39"/>
    </row>
    <row r="12" spans="1:7" s="5" customFormat="1" x14ac:dyDescent="0.35">
      <c r="A12" s="147">
        <v>111</v>
      </c>
      <c r="B12" s="141" t="s">
        <v>172</v>
      </c>
      <c r="C12" s="79"/>
      <c r="D12" s="155"/>
      <c r="E12" s="155">
        <f>C12*$D$10</f>
        <v>0</v>
      </c>
      <c r="F12" s="47">
        <v>1</v>
      </c>
      <c r="G12" s="77">
        <f>E12*F12</f>
        <v>0</v>
      </c>
    </row>
    <row r="13" spans="1:7" s="5" customFormat="1" x14ac:dyDescent="0.35">
      <c r="A13" s="118">
        <v>112</v>
      </c>
      <c r="B13" s="34" t="s">
        <v>155</v>
      </c>
      <c r="C13" s="80"/>
      <c r="D13" s="78"/>
      <c r="E13" s="78">
        <f t="shared" ref="E13:E22" si="0">C13*$D$10</f>
        <v>0</v>
      </c>
      <c r="F13" s="47">
        <v>1</v>
      </c>
      <c r="G13" s="89">
        <f>E13*F13</f>
        <v>0</v>
      </c>
    </row>
    <row r="14" spans="1:7" s="5" customFormat="1" x14ac:dyDescent="0.35">
      <c r="A14" s="118">
        <v>113</v>
      </c>
      <c r="B14" s="34" t="s">
        <v>156</v>
      </c>
      <c r="C14" s="80"/>
      <c r="D14" s="78"/>
      <c r="E14" s="78">
        <f t="shared" si="0"/>
        <v>0</v>
      </c>
      <c r="F14" s="47">
        <v>1</v>
      </c>
      <c r="G14" s="89">
        <f>E14*F14</f>
        <v>0</v>
      </c>
    </row>
    <row r="15" spans="1:7" s="5" customFormat="1" x14ac:dyDescent="0.35">
      <c r="A15" s="118">
        <v>114</v>
      </c>
      <c r="B15" s="34" t="s">
        <v>15</v>
      </c>
      <c r="C15" s="81"/>
      <c r="D15" s="81"/>
      <c r="E15" s="81"/>
      <c r="F15" s="47"/>
      <c r="G15" s="89"/>
    </row>
    <row r="16" spans="1:7" s="5" customFormat="1" x14ac:dyDescent="0.35">
      <c r="A16" s="144">
        <v>1141</v>
      </c>
      <c r="B16" s="35" t="s">
        <v>24</v>
      </c>
      <c r="C16" s="82"/>
      <c r="D16" s="156"/>
      <c r="E16" s="156">
        <f t="shared" si="0"/>
        <v>0</v>
      </c>
      <c r="F16" s="47">
        <v>1</v>
      </c>
      <c r="G16" s="77">
        <f>E16*F16</f>
        <v>0</v>
      </c>
    </row>
    <row r="17" spans="1:7" s="5" customFormat="1" x14ac:dyDescent="0.35">
      <c r="A17" s="144">
        <v>1142</v>
      </c>
      <c r="B17" s="35" t="s">
        <v>16</v>
      </c>
      <c r="C17" s="82"/>
      <c r="D17" s="156"/>
      <c r="E17" s="156">
        <f t="shared" si="0"/>
        <v>0</v>
      </c>
      <c r="F17" s="47">
        <v>1</v>
      </c>
      <c r="G17" s="77">
        <f>E17*F17</f>
        <v>0</v>
      </c>
    </row>
    <row r="18" spans="1:7" s="5" customFormat="1" x14ac:dyDescent="0.35">
      <c r="A18" s="144">
        <v>1143</v>
      </c>
      <c r="B18" s="35" t="s">
        <v>17</v>
      </c>
      <c r="C18" s="82"/>
      <c r="D18" s="156"/>
      <c r="E18" s="156">
        <f t="shared" si="0"/>
        <v>0</v>
      </c>
      <c r="F18" s="47">
        <v>1</v>
      </c>
      <c r="G18" s="77">
        <f>E18*F18</f>
        <v>0</v>
      </c>
    </row>
    <row r="19" spans="1:7" s="5" customFormat="1" x14ac:dyDescent="0.35">
      <c r="A19" s="144">
        <v>1144</v>
      </c>
      <c r="B19" s="35" t="s">
        <v>18</v>
      </c>
      <c r="C19" s="82"/>
      <c r="D19" s="156"/>
      <c r="E19" s="156">
        <f t="shared" si="0"/>
        <v>0</v>
      </c>
      <c r="F19" s="47">
        <v>1</v>
      </c>
      <c r="G19" s="77">
        <f>E19*F19</f>
        <v>0</v>
      </c>
    </row>
    <row r="20" spans="1:7" s="5" customFormat="1" x14ac:dyDescent="0.35">
      <c r="A20" s="118">
        <v>115</v>
      </c>
      <c r="B20" s="36" t="s">
        <v>19</v>
      </c>
      <c r="C20" s="78"/>
      <c r="D20" s="78"/>
      <c r="E20" s="78"/>
      <c r="F20" s="48"/>
      <c r="G20" s="89"/>
    </row>
    <row r="21" spans="1:7" s="5" customFormat="1" ht="30" customHeight="1" x14ac:dyDescent="0.35">
      <c r="A21" s="144">
        <v>1151</v>
      </c>
      <c r="B21" s="37" t="s">
        <v>20</v>
      </c>
      <c r="C21" s="82"/>
      <c r="D21" s="156"/>
      <c r="E21" s="156">
        <f t="shared" si="0"/>
        <v>0</v>
      </c>
      <c r="F21" s="47">
        <v>1</v>
      </c>
      <c r="G21" s="77">
        <f>E21*F21</f>
        <v>0</v>
      </c>
    </row>
    <row r="22" spans="1:7" s="5" customFormat="1" ht="42" customHeight="1" x14ac:dyDescent="0.35">
      <c r="A22" s="144">
        <v>1152</v>
      </c>
      <c r="B22" s="37" t="s">
        <v>21</v>
      </c>
      <c r="C22" s="82"/>
      <c r="D22" s="156"/>
      <c r="E22" s="156">
        <f t="shared" si="0"/>
        <v>0</v>
      </c>
      <c r="F22" s="47">
        <v>1</v>
      </c>
      <c r="G22" s="77">
        <f>E22*F22</f>
        <v>0</v>
      </c>
    </row>
    <row r="23" spans="1:7" s="5" customFormat="1" x14ac:dyDescent="0.35">
      <c r="A23" s="119">
        <v>116</v>
      </c>
      <c r="B23" s="41" t="s">
        <v>4</v>
      </c>
      <c r="C23" s="83">
        <f>C12+SUM(C13:C14)+SUM(C16:C19)+SUM(C21:C22)</f>
        <v>0</v>
      </c>
      <c r="D23" s="83"/>
      <c r="E23" s="83">
        <f>E12+SUM(E13:E14)+SUM(E16:E19)+SUM(E21:E22)</f>
        <v>0</v>
      </c>
      <c r="F23" s="42"/>
      <c r="G23" s="87">
        <f>G12+SUM(G13:G14)+SUM(G16:G19)+SUM(G21:G22)</f>
        <v>0</v>
      </c>
    </row>
    <row r="24" spans="1:7" s="5" customFormat="1" ht="15.5" x14ac:dyDescent="0.35">
      <c r="A24" s="44" t="s">
        <v>5</v>
      </c>
      <c r="B24" s="38"/>
      <c r="C24" s="84"/>
      <c r="D24" s="84"/>
      <c r="E24" s="84"/>
      <c r="F24" s="39"/>
      <c r="G24" s="90"/>
    </row>
    <row r="25" spans="1:7" s="5" customFormat="1" x14ac:dyDescent="0.35">
      <c r="A25" s="118">
        <v>121</v>
      </c>
      <c r="B25" s="43" t="s">
        <v>25</v>
      </c>
      <c r="C25" s="85"/>
      <c r="D25" s="85"/>
      <c r="E25" s="85"/>
      <c r="F25" s="49"/>
      <c r="G25" s="91"/>
    </row>
    <row r="26" spans="1:7" s="5" customFormat="1" x14ac:dyDescent="0.35">
      <c r="A26" s="144">
        <v>1211</v>
      </c>
      <c r="B26" s="35" t="s">
        <v>26</v>
      </c>
      <c r="C26" s="82"/>
      <c r="D26" s="156"/>
      <c r="E26" s="156">
        <f t="shared" ref="E26:E30" si="1">C26*$D$10</f>
        <v>0</v>
      </c>
      <c r="F26" s="47">
        <v>0.85</v>
      </c>
      <c r="G26" s="77">
        <f>E26*F26</f>
        <v>0</v>
      </c>
    </row>
    <row r="27" spans="1:7" s="5" customFormat="1" x14ac:dyDescent="0.35">
      <c r="A27" s="144">
        <f>A26+1</f>
        <v>1212</v>
      </c>
      <c r="B27" s="35" t="s">
        <v>11</v>
      </c>
      <c r="C27" s="82"/>
      <c r="D27" s="156"/>
      <c r="E27" s="156">
        <f t="shared" si="1"/>
        <v>0</v>
      </c>
      <c r="F27" s="47">
        <v>0.85</v>
      </c>
      <c r="G27" s="77">
        <f>E27*F27</f>
        <v>0</v>
      </c>
    </row>
    <row r="28" spans="1:7" s="5" customFormat="1" x14ac:dyDescent="0.35">
      <c r="A28" s="144">
        <f t="shared" ref="A28:A31" si="2">A27+1</f>
        <v>1213</v>
      </c>
      <c r="B28" s="35" t="s">
        <v>27</v>
      </c>
      <c r="C28" s="82"/>
      <c r="D28" s="156"/>
      <c r="E28" s="156">
        <f t="shared" si="1"/>
        <v>0</v>
      </c>
      <c r="F28" s="47">
        <v>0.85</v>
      </c>
      <c r="G28" s="77">
        <f>E28*F28</f>
        <v>0</v>
      </c>
    </row>
    <row r="29" spans="1:7" s="5" customFormat="1" x14ac:dyDescent="0.35">
      <c r="A29" s="144">
        <f t="shared" si="2"/>
        <v>1214</v>
      </c>
      <c r="B29" s="35" t="s">
        <v>28</v>
      </c>
      <c r="C29" s="82"/>
      <c r="D29" s="156"/>
      <c r="E29" s="156">
        <f t="shared" si="1"/>
        <v>0</v>
      </c>
      <c r="F29" s="47">
        <v>0.85</v>
      </c>
      <c r="G29" s="77">
        <f>E29*F29</f>
        <v>0</v>
      </c>
    </row>
    <row r="30" spans="1:7" s="5" customFormat="1" x14ac:dyDescent="0.35">
      <c r="A30" s="118">
        <f>A25+1</f>
        <v>122</v>
      </c>
      <c r="B30" s="34" t="s">
        <v>29</v>
      </c>
      <c r="C30" s="82"/>
      <c r="D30" s="156"/>
      <c r="E30" s="156">
        <f t="shared" si="1"/>
        <v>0</v>
      </c>
      <c r="F30" s="47">
        <v>0.85</v>
      </c>
      <c r="G30" s="77">
        <f>E30*F30</f>
        <v>0</v>
      </c>
    </row>
    <row r="31" spans="1:7" s="5" customFormat="1" x14ac:dyDescent="0.35">
      <c r="A31" s="146">
        <f t="shared" si="2"/>
        <v>123</v>
      </c>
      <c r="B31" s="41" t="s">
        <v>6</v>
      </c>
      <c r="C31" s="83">
        <f>SUM(C26:C30)</f>
        <v>0</v>
      </c>
      <c r="D31" s="83"/>
      <c r="E31" s="83">
        <f>SUM(E26:E30)</f>
        <v>0</v>
      </c>
      <c r="F31" s="42"/>
      <c r="G31" s="87">
        <f>SUM(G26:G30)</f>
        <v>0</v>
      </c>
    </row>
    <row r="32" spans="1:7" ht="15.5" x14ac:dyDescent="0.35">
      <c r="A32" s="44" t="s">
        <v>7</v>
      </c>
      <c r="B32" s="38"/>
      <c r="C32" s="84"/>
      <c r="D32" s="84"/>
      <c r="E32" s="84"/>
      <c r="F32" s="39"/>
      <c r="G32" s="90"/>
    </row>
    <row r="33" spans="1:8" x14ac:dyDescent="0.35">
      <c r="A33" s="120">
        <v>131</v>
      </c>
      <c r="B33" s="43" t="s">
        <v>30</v>
      </c>
      <c r="C33" s="86"/>
      <c r="D33" s="157"/>
      <c r="E33" s="157">
        <f>C33*$D$10</f>
        <v>0</v>
      </c>
      <c r="F33" s="45">
        <v>0.5</v>
      </c>
      <c r="G33" s="88">
        <f>E33*F33</f>
        <v>0</v>
      </c>
    </row>
    <row r="34" spans="1:8" x14ac:dyDescent="0.35">
      <c r="A34" s="118">
        <f>A33+1</f>
        <v>132</v>
      </c>
      <c r="B34" s="34" t="s">
        <v>8</v>
      </c>
      <c r="C34" s="82"/>
      <c r="D34" s="156"/>
      <c r="E34" s="156">
        <f t="shared" ref="E34" si="3">C34*$D$10</f>
        <v>0</v>
      </c>
      <c r="F34" s="46">
        <v>0.5</v>
      </c>
      <c r="G34" s="77">
        <f>E34*F34</f>
        <v>0</v>
      </c>
    </row>
    <row r="35" spans="1:8" x14ac:dyDescent="0.35">
      <c r="A35" s="146">
        <f t="shared" ref="A35" si="4">A34+1</f>
        <v>133</v>
      </c>
      <c r="B35" s="41" t="s">
        <v>31</v>
      </c>
      <c r="C35" s="83">
        <f>SUM(C33:C34)</f>
        <v>0</v>
      </c>
      <c r="D35" s="83"/>
      <c r="E35" s="83">
        <f>SUM(E33:E34)</f>
        <v>0</v>
      </c>
      <c r="F35" s="42"/>
      <c r="G35" s="87">
        <f>SUM(G33:G34)</f>
        <v>0</v>
      </c>
    </row>
    <row r="36" spans="1:8" ht="15.5" x14ac:dyDescent="0.35">
      <c r="A36" s="44" t="s">
        <v>146</v>
      </c>
      <c r="B36" s="38"/>
      <c r="C36" s="84"/>
      <c r="D36" s="84"/>
      <c r="E36" s="84"/>
      <c r="F36" s="115"/>
      <c r="G36" s="117"/>
      <c r="H36" s="13"/>
    </row>
    <row r="37" spans="1:8" x14ac:dyDescent="0.35">
      <c r="A37" s="121">
        <v>141</v>
      </c>
      <c r="B37" s="169" t="s">
        <v>33</v>
      </c>
      <c r="C37" s="169"/>
      <c r="D37" s="169"/>
      <c r="E37" s="169"/>
      <c r="F37" s="169"/>
      <c r="G37" s="77">
        <f>MAX(G35-15/85*(G23+G31),G35-15/60*G23,0)</f>
        <v>0</v>
      </c>
    </row>
    <row r="38" spans="1:8" x14ac:dyDescent="0.35">
      <c r="A38" s="122">
        <f>A37+1</f>
        <v>142</v>
      </c>
      <c r="B38" s="170" t="s">
        <v>32</v>
      </c>
      <c r="C38" s="170"/>
      <c r="D38" s="170"/>
      <c r="E38" s="170"/>
      <c r="F38" s="170"/>
      <c r="G38" s="77">
        <f>MAX((G31+G35-2/3*G23),(G35-15/85*(G23+G31)),0)</f>
        <v>0</v>
      </c>
    </row>
    <row r="39" spans="1:8" ht="15.5" x14ac:dyDescent="0.35">
      <c r="A39" s="123">
        <f>A38+1</f>
        <v>143</v>
      </c>
      <c r="B39" s="29" t="s">
        <v>147</v>
      </c>
      <c r="C39" s="29"/>
      <c r="D39" s="29"/>
      <c r="E39" s="30"/>
      <c r="F39" s="30"/>
      <c r="G39" s="116">
        <f>G23+G31+G35-G37-G38</f>
        <v>0</v>
      </c>
    </row>
    <row r="40" spans="1:8" x14ac:dyDescent="0.35">
      <c r="A40" s="10"/>
      <c r="B40" s="11"/>
      <c r="C40" s="11"/>
      <c r="D40" s="11"/>
      <c r="E40" s="12"/>
      <c r="F40" s="11"/>
      <c r="G40" s="11"/>
    </row>
    <row r="41" spans="1:8" x14ac:dyDescent="0.35">
      <c r="A41" s="5"/>
    </row>
    <row r="42" spans="1:8" x14ac:dyDescent="0.35">
      <c r="A42" s="5"/>
    </row>
    <row r="43" spans="1:8" x14ac:dyDescent="0.35">
      <c r="A43" s="5"/>
    </row>
    <row r="44" spans="1:8" x14ac:dyDescent="0.35">
      <c r="A44" s="5"/>
    </row>
    <row r="45" spans="1:8" x14ac:dyDescent="0.35">
      <c r="A45" s="5"/>
    </row>
    <row r="46" spans="1:8" x14ac:dyDescent="0.35">
      <c r="A46" s="5"/>
    </row>
    <row r="47" spans="1:8" x14ac:dyDescent="0.35">
      <c r="A47" s="5"/>
    </row>
    <row r="48" spans="1:8" x14ac:dyDescent="0.35">
      <c r="A48" s="5"/>
    </row>
    <row r="49" spans="1:8" s="6" customFormat="1" x14ac:dyDescent="0.35">
      <c r="A49" s="5"/>
      <c r="E49" s="5"/>
      <c r="F49" s="5"/>
      <c r="G49" s="5"/>
      <c r="H49" s="5"/>
    </row>
    <row r="50" spans="1:8" s="6" customFormat="1" x14ac:dyDescent="0.35">
      <c r="A50" s="5"/>
      <c r="E50" s="5"/>
      <c r="F50" s="5"/>
      <c r="G50" s="5"/>
      <c r="H50" s="5"/>
    </row>
    <row r="51" spans="1:8" s="6" customFormat="1" x14ac:dyDescent="0.35">
      <c r="A51" s="5"/>
      <c r="E51" s="5"/>
      <c r="F51" s="5"/>
      <c r="G51" s="5"/>
      <c r="H51" s="5"/>
    </row>
    <row r="52" spans="1:8" s="6" customFormat="1" x14ac:dyDescent="0.35">
      <c r="A52" s="5"/>
      <c r="E52" s="5"/>
      <c r="F52" s="5"/>
      <c r="G52" s="5"/>
      <c r="H52" s="5"/>
    </row>
    <row r="53" spans="1:8" s="6" customFormat="1" x14ac:dyDescent="0.35">
      <c r="A53" s="5"/>
      <c r="E53" s="5"/>
      <c r="F53" s="5"/>
      <c r="G53" s="5"/>
      <c r="H53" s="5"/>
    </row>
    <row r="54" spans="1:8" s="6" customFormat="1" x14ac:dyDescent="0.35">
      <c r="A54" s="5"/>
      <c r="E54" s="5"/>
      <c r="F54" s="5"/>
      <c r="G54" s="5"/>
      <c r="H54" s="5"/>
    </row>
    <row r="55" spans="1:8" s="6" customFormat="1" x14ac:dyDescent="0.35">
      <c r="A55" s="5"/>
      <c r="E55" s="5"/>
      <c r="F55" s="5"/>
      <c r="G55" s="5"/>
      <c r="H55" s="5"/>
    </row>
    <row r="56" spans="1:8" s="6" customFormat="1" x14ac:dyDescent="0.35">
      <c r="A56" s="5"/>
      <c r="E56" s="5"/>
      <c r="F56" s="5"/>
      <c r="G56" s="5"/>
      <c r="H56" s="5"/>
    </row>
    <row r="57" spans="1:8" s="6" customFormat="1" x14ac:dyDescent="0.35">
      <c r="A57" s="5"/>
      <c r="E57" s="5"/>
      <c r="F57" s="5"/>
      <c r="G57" s="5"/>
      <c r="H57" s="5"/>
    </row>
    <row r="58" spans="1:8" s="6" customFormat="1" x14ac:dyDescent="0.35">
      <c r="A58" s="5"/>
      <c r="E58" s="5"/>
      <c r="F58" s="5"/>
      <c r="G58" s="5"/>
      <c r="H58" s="5"/>
    </row>
    <row r="59" spans="1:8" s="6" customFormat="1" x14ac:dyDescent="0.35">
      <c r="A59" s="5"/>
      <c r="E59" s="5"/>
      <c r="F59" s="5"/>
      <c r="G59" s="5"/>
      <c r="H59" s="5"/>
    </row>
    <row r="60" spans="1:8" s="6" customFormat="1" x14ac:dyDescent="0.35">
      <c r="A60" s="5"/>
      <c r="E60" s="5"/>
      <c r="F60" s="5"/>
      <c r="G60" s="5"/>
      <c r="H60" s="5"/>
    </row>
    <row r="61" spans="1:8" s="6" customFormat="1" x14ac:dyDescent="0.35">
      <c r="A61" s="5"/>
      <c r="E61" s="5"/>
      <c r="F61" s="5"/>
      <c r="G61" s="5"/>
      <c r="H61" s="5"/>
    </row>
    <row r="62" spans="1:8" s="6" customFormat="1" x14ac:dyDescent="0.35">
      <c r="A62" s="5"/>
      <c r="E62" s="5"/>
      <c r="F62" s="5"/>
      <c r="G62" s="5"/>
      <c r="H62" s="5"/>
    </row>
    <row r="63" spans="1:8" s="6" customFormat="1" x14ac:dyDescent="0.35">
      <c r="A63" s="5"/>
      <c r="E63" s="5"/>
      <c r="F63" s="5"/>
      <c r="G63" s="5"/>
      <c r="H63" s="5"/>
    </row>
    <row r="64" spans="1:8" s="6" customFormat="1" x14ac:dyDescent="0.35">
      <c r="A64" s="5"/>
      <c r="E64" s="5"/>
      <c r="F64" s="5"/>
      <c r="G64" s="5"/>
      <c r="H64" s="5"/>
    </row>
    <row r="65" spans="1:8" s="6" customFormat="1" x14ac:dyDescent="0.35">
      <c r="A65" s="5"/>
      <c r="E65" s="5"/>
      <c r="F65" s="5"/>
      <c r="G65" s="5"/>
      <c r="H65" s="5"/>
    </row>
    <row r="66" spans="1:8" s="6" customFormat="1" x14ac:dyDescent="0.35">
      <c r="A66" s="5"/>
      <c r="E66" s="5"/>
      <c r="F66" s="5"/>
      <c r="G66" s="5"/>
      <c r="H66" s="5"/>
    </row>
    <row r="67" spans="1:8" s="6" customFormat="1" x14ac:dyDescent="0.35">
      <c r="A67" s="5"/>
      <c r="E67" s="5"/>
      <c r="F67" s="5"/>
      <c r="G67" s="5"/>
      <c r="H67" s="5"/>
    </row>
    <row r="68" spans="1:8" s="6" customFormat="1" x14ac:dyDescent="0.35">
      <c r="A68" s="5"/>
      <c r="E68" s="5"/>
      <c r="F68" s="5"/>
      <c r="G68" s="5"/>
      <c r="H68" s="5"/>
    </row>
    <row r="69" spans="1:8" s="6" customFormat="1" x14ac:dyDescent="0.35">
      <c r="A69" s="5"/>
      <c r="E69" s="5"/>
      <c r="F69" s="5"/>
      <c r="G69" s="5"/>
      <c r="H69" s="5"/>
    </row>
    <row r="70" spans="1:8" s="6" customFormat="1" x14ac:dyDescent="0.35">
      <c r="A70" s="5"/>
      <c r="E70" s="5"/>
      <c r="F70" s="5"/>
      <c r="G70" s="5"/>
      <c r="H70" s="5"/>
    </row>
    <row r="71" spans="1:8" s="6" customFormat="1" x14ac:dyDescent="0.35">
      <c r="A71" s="5"/>
      <c r="E71" s="5"/>
      <c r="F71" s="5"/>
      <c r="G71" s="5"/>
      <c r="H71" s="5"/>
    </row>
    <row r="72" spans="1:8" s="6" customFormat="1" x14ac:dyDescent="0.35">
      <c r="A72" s="5"/>
      <c r="E72" s="5"/>
      <c r="F72" s="5"/>
      <c r="G72" s="5"/>
      <c r="H72" s="5"/>
    </row>
    <row r="73" spans="1:8" s="6" customFormat="1" x14ac:dyDescent="0.35">
      <c r="A73" s="5"/>
      <c r="E73" s="5"/>
      <c r="F73" s="5"/>
      <c r="G73" s="5"/>
      <c r="H73" s="5"/>
    </row>
    <row r="74" spans="1:8" s="6" customFormat="1" x14ac:dyDescent="0.35">
      <c r="A74" s="5"/>
      <c r="E74" s="5"/>
      <c r="F74" s="5"/>
      <c r="G74" s="5"/>
      <c r="H74" s="5"/>
    </row>
    <row r="75" spans="1:8" s="6" customFormat="1" x14ac:dyDescent="0.35">
      <c r="A75" s="5"/>
      <c r="E75" s="5"/>
      <c r="F75" s="5"/>
      <c r="G75" s="5"/>
      <c r="H75" s="5"/>
    </row>
    <row r="76" spans="1:8" s="6" customFormat="1" x14ac:dyDescent="0.35">
      <c r="A76" s="5"/>
      <c r="E76" s="5"/>
      <c r="F76" s="5"/>
      <c r="G76" s="5"/>
      <c r="H76" s="5"/>
    </row>
    <row r="77" spans="1:8" s="6" customFormat="1" x14ac:dyDescent="0.35">
      <c r="A77" s="5"/>
      <c r="E77" s="5"/>
      <c r="F77" s="5"/>
      <c r="G77" s="5"/>
      <c r="H77" s="5"/>
    </row>
    <row r="78" spans="1:8" s="6" customFormat="1" x14ac:dyDescent="0.35">
      <c r="A78" s="5"/>
      <c r="E78" s="5"/>
      <c r="F78" s="5"/>
      <c r="G78" s="5"/>
      <c r="H78" s="5"/>
    </row>
    <row r="79" spans="1:8" s="6" customFormat="1" x14ac:dyDescent="0.35">
      <c r="A79" s="5"/>
      <c r="E79" s="5"/>
      <c r="F79" s="5"/>
      <c r="G79" s="5"/>
      <c r="H79" s="5"/>
    </row>
    <row r="80" spans="1:8" s="6" customFormat="1" x14ac:dyDescent="0.35">
      <c r="A80" s="5"/>
      <c r="E80" s="5"/>
      <c r="F80" s="5"/>
      <c r="G80" s="5"/>
      <c r="H80" s="5"/>
    </row>
    <row r="81" spans="1:8" s="6" customFormat="1" x14ac:dyDescent="0.35">
      <c r="A81" s="5"/>
      <c r="E81" s="5"/>
      <c r="F81" s="5"/>
      <c r="G81" s="5"/>
      <c r="H81" s="5"/>
    </row>
    <row r="82" spans="1:8" s="6" customFormat="1" x14ac:dyDescent="0.35">
      <c r="A82" s="5"/>
      <c r="E82" s="5"/>
      <c r="F82" s="5"/>
      <c r="G82" s="5"/>
      <c r="H82" s="5"/>
    </row>
    <row r="83" spans="1:8" s="6" customFormat="1" x14ac:dyDescent="0.35">
      <c r="A83" s="5"/>
      <c r="E83" s="5"/>
      <c r="F83" s="5"/>
      <c r="G83" s="5"/>
      <c r="H83" s="5"/>
    </row>
    <row r="84" spans="1:8" s="6" customFormat="1" x14ac:dyDescent="0.35">
      <c r="A84" s="5"/>
      <c r="E84" s="5"/>
      <c r="F84" s="5"/>
      <c r="G84" s="5"/>
      <c r="H84" s="5"/>
    </row>
    <row r="85" spans="1:8" s="6" customFormat="1" x14ac:dyDescent="0.35">
      <c r="A85" s="5"/>
      <c r="E85" s="5"/>
      <c r="F85" s="5"/>
      <c r="G85" s="5"/>
      <c r="H85" s="5"/>
    </row>
    <row r="86" spans="1:8" s="6" customFormat="1" x14ac:dyDescent="0.35">
      <c r="A86" s="5"/>
      <c r="E86" s="5"/>
      <c r="F86" s="5"/>
      <c r="G86" s="5"/>
      <c r="H86" s="5"/>
    </row>
    <row r="87" spans="1:8" s="6" customFormat="1" x14ac:dyDescent="0.35">
      <c r="A87" s="5"/>
      <c r="E87" s="5"/>
      <c r="F87" s="5"/>
      <c r="G87" s="5"/>
      <c r="H87" s="5"/>
    </row>
    <row r="88" spans="1:8" s="6" customFormat="1" x14ac:dyDescent="0.35">
      <c r="A88" s="5"/>
      <c r="E88" s="5"/>
      <c r="F88" s="5"/>
      <c r="G88" s="5"/>
      <c r="H88" s="5"/>
    </row>
    <row r="89" spans="1:8" s="6" customFormat="1" x14ac:dyDescent="0.35">
      <c r="A89" s="5"/>
      <c r="E89" s="5"/>
      <c r="F89" s="5"/>
      <c r="G89" s="5"/>
      <c r="H89" s="5"/>
    </row>
    <row r="90" spans="1:8" s="6" customFormat="1" x14ac:dyDescent="0.35">
      <c r="A90" s="5"/>
      <c r="E90" s="5"/>
      <c r="F90" s="5"/>
      <c r="G90" s="5"/>
      <c r="H90" s="5"/>
    </row>
    <row r="91" spans="1:8" s="6" customFormat="1" x14ac:dyDescent="0.35">
      <c r="A91" s="5"/>
      <c r="E91" s="5"/>
      <c r="F91" s="5"/>
      <c r="G91" s="5"/>
      <c r="H91" s="5"/>
    </row>
    <row r="92" spans="1:8" s="6" customFormat="1" x14ac:dyDescent="0.35">
      <c r="A92" s="5"/>
      <c r="E92" s="5"/>
      <c r="F92" s="5"/>
      <c r="G92" s="5"/>
      <c r="H92" s="5"/>
    </row>
    <row r="93" spans="1:8" s="6" customFormat="1" x14ac:dyDescent="0.35">
      <c r="A93" s="5"/>
      <c r="E93" s="5"/>
      <c r="F93" s="5"/>
      <c r="G93" s="5"/>
      <c r="H93" s="5"/>
    </row>
    <row r="94" spans="1:8" s="6" customFormat="1" x14ac:dyDescent="0.35">
      <c r="A94" s="5"/>
      <c r="E94" s="5"/>
      <c r="F94" s="5"/>
      <c r="G94" s="5"/>
      <c r="H94" s="5"/>
    </row>
    <row r="95" spans="1:8" s="6" customFormat="1" x14ac:dyDescent="0.35">
      <c r="A95" s="5"/>
      <c r="E95" s="5"/>
      <c r="F95" s="5"/>
      <c r="G95" s="5"/>
      <c r="H95" s="5"/>
    </row>
    <row r="96" spans="1:8" s="6" customFormat="1" x14ac:dyDescent="0.35">
      <c r="A96" s="5"/>
      <c r="E96" s="5"/>
      <c r="F96" s="5"/>
      <c r="G96" s="5"/>
      <c r="H96" s="5"/>
    </row>
    <row r="97" spans="1:8" s="6" customFormat="1" x14ac:dyDescent="0.35">
      <c r="A97" s="5"/>
      <c r="E97" s="5"/>
      <c r="F97" s="5"/>
      <c r="G97" s="5"/>
      <c r="H97" s="5"/>
    </row>
    <row r="98" spans="1:8" s="6" customFormat="1" x14ac:dyDescent="0.35">
      <c r="A98" s="5"/>
      <c r="E98" s="5"/>
      <c r="F98" s="5"/>
      <c r="G98" s="5"/>
      <c r="H98" s="5"/>
    </row>
    <row r="99" spans="1:8" s="6" customFormat="1" x14ac:dyDescent="0.35">
      <c r="A99" s="5"/>
      <c r="E99" s="5"/>
      <c r="F99" s="5"/>
      <c r="G99" s="5"/>
      <c r="H99" s="5"/>
    </row>
    <row r="100" spans="1:8" s="6" customFormat="1" x14ac:dyDescent="0.35">
      <c r="A100" s="5"/>
      <c r="E100" s="5"/>
      <c r="F100" s="5"/>
      <c r="G100" s="5"/>
      <c r="H100" s="5"/>
    </row>
    <row r="101" spans="1:8" s="6" customFormat="1" x14ac:dyDescent="0.35">
      <c r="A101" s="5"/>
      <c r="E101" s="5"/>
      <c r="F101" s="5"/>
      <c r="G101" s="5"/>
      <c r="H101" s="5"/>
    </row>
    <row r="102" spans="1:8" s="6" customFormat="1" x14ac:dyDescent="0.35">
      <c r="A102" s="5"/>
      <c r="E102" s="5"/>
      <c r="F102" s="5"/>
      <c r="G102" s="5"/>
      <c r="H102" s="5"/>
    </row>
    <row r="103" spans="1:8" s="6" customFormat="1" x14ac:dyDescent="0.35">
      <c r="A103" s="5"/>
      <c r="E103" s="5"/>
      <c r="F103" s="5"/>
      <c r="G103" s="5"/>
      <c r="H103" s="5"/>
    </row>
    <row r="104" spans="1:8" s="6" customFormat="1" x14ac:dyDescent="0.35">
      <c r="A104" s="5"/>
      <c r="E104" s="5"/>
      <c r="F104" s="5"/>
      <c r="G104" s="5"/>
      <c r="H104" s="5"/>
    </row>
    <row r="105" spans="1:8" s="6" customFormat="1" x14ac:dyDescent="0.35">
      <c r="A105" s="5"/>
      <c r="E105" s="5"/>
      <c r="F105" s="5"/>
      <c r="G105" s="5"/>
      <c r="H105" s="5"/>
    </row>
    <row r="106" spans="1:8" s="6" customFormat="1" x14ac:dyDescent="0.35">
      <c r="A106" s="5"/>
      <c r="E106" s="5"/>
      <c r="F106" s="5"/>
      <c r="G106" s="5"/>
      <c r="H106" s="5"/>
    </row>
    <row r="107" spans="1:8" s="6" customFormat="1" x14ac:dyDescent="0.35">
      <c r="A107" s="5"/>
      <c r="E107" s="5"/>
      <c r="F107" s="5"/>
      <c r="G107" s="5"/>
      <c r="H107" s="5"/>
    </row>
    <row r="108" spans="1:8" s="6" customFormat="1" x14ac:dyDescent="0.35">
      <c r="A108" s="5"/>
      <c r="E108" s="5"/>
      <c r="F108" s="5"/>
      <c r="G108" s="5"/>
      <c r="H108" s="5"/>
    </row>
    <row r="109" spans="1:8" s="6" customFormat="1" x14ac:dyDescent="0.35">
      <c r="A109" s="5"/>
      <c r="E109" s="5"/>
      <c r="F109" s="5"/>
      <c r="G109" s="5"/>
      <c r="H109" s="5"/>
    </row>
    <row r="110" spans="1:8" s="6" customFormat="1" x14ac:dyDescent="0.35">
      <c r="A110" s="5"/>
      <c r="E110" s="5"/>
      <c r="F110" s="5"/>
      <c r="G110" s="5"/>
      <c r="H110" s="5"/>
    </row>
    <row r="111" spans="1:8" s="6" customFormat="1" x14ac:dyDescent="0.35">
      <c r="A111" s="5"/>
      <c r="E111" s="5"/>
      <c r="F111" s="5"/>
      <c r="G111" s="5"/>
      <c r="H111" s="5"/>
    </row>
    <row r="112" spans="1:8" s="6" customFormat="1" x14ac:dyDescent="0.35">
      <c r="A112" s="5"/>
      <c r="E112" s="5"/>
      <c r="F112" s="5"/>
      <c r="G112" s="5"/>
      <c r="H112" s="5"/>
    </row>
    <row r="113" spans="1:8" s="6" customFormat="1" x14ac:dyDescent="0.35">
      <c r="A113" s="5"/>
      <c r="E113" s="5"/>
      <c r="F113" s="5"/>
      <c r="G113" s="5"/>
      <c r="H113" s="5"/>
    </row>
    <row r="114" spans="1:8" s="6" customFormat="1" x14ac:dyDescent="0.35">
      <c r="A114" s="5"/>
      <c r="E114" s="5"/>
      <c r="F114" s="5"/>
      <c r="G114" s="5"/>
      <c r="H114" s="5"/>
    </row>
    <row r="115" spans="1:8" s="6" customFormat="1" x14ac:dyDescent="0.35">
      <c r="A115" s="5"/>
      <c r="E115" s="5"/>
      <c r="F115" s="5"/>
      <c r="G115" s="5"/>
      <c r="H115" s="5"/>
    </row>
    <row r="116" spans="1:8" s="6" customFormat="1" x14ac:dyDescent="0.35">
      <c r="A116" s="5"/>
      <c r="E116" s="5"/>
      <c r="F116" s="5"/>
      <c r="G116" s="5"/>
      <c r="H116" s="5"/>
    </row>
    <row r="117" spans="1:8" s="6" customFormat="1" x14ac:dyDescent="0.35">
      <c r="A117" s="5"/>
      <c r="E117" s="5"/>
      <c r="F117" s="5"/>
      <c r="G117" s="5"/>
      <c r="H117" s="5"/>
    </row>
    <row r="118" spans="1:8" s="6" customFormat="1" x14ac:dyDescent="0.35">
      <c r="A118" s="5"/>
      <c r="E118" s="5"/>
      <c r="F118" s="5"/>
      <c r="G118" s="5"/>
      <c r="H118" s="5"/>
    </row>
    <row r="119" spans="1:8" s="6" customFormat="1" x14ac:dyDescent="0.35">
      <c r="A119" s="5"/>
      <c r="E119" s="5"/>
      <c r="F119" s="5"/>
      <c r="G119" s="5"/>
      <c r="H119" s="5"/>
    </row>
    <row r="120" spans="1:8" s="6" customFormat="1" x14ac:dyDescent="0.35">
      <c r="A120" s="5"/>
      <c r="E120" s="5"/>
      <c r="F120" s="5"/>
      <c r="G120" s="5"/>
      <c r="H120" s="5"/>
    </row>
    <row r="121" spans="1:8" s="6" customFormat="1" x14ac:dyDescent="0.35">
      <c r="A121" s="5"/>
      <c r="E121" s="5"/>
      <c r="F121" s="5"/>
      <c r="G121" s="5"/>
      <c r="H121" s="5"/>
    </row>
    <row r="122" spans="1:8" s="6" customFormat="1" x14ac:dyDescent="0.35">
      <c r="A122" s="5"/>
      <c r="E122" s="5"/>
      <c r="F122" s="5"/>
      <c r="G122" s="5"/>
      <c r="H122" s="5"/>
    </row>
    <row r="123" spans="1:8" s="6" customFormat="1" x14ac:dyDescent="0.35">
      <c r="A123" s="5"/>
      <c r="E123" s="5"/>
      <c r="F123" s="5"/>
      <c r="G123" s="5"/>
      <c r="H123" s="5"/>
    </row>
    <row r="124" spans="1:8" s="6" customFormat="1" x14ac:dyDescent="0.35">
      <c r="A124" s="5"/>
      <c r="E124" s="5"/>
      <c r="F124" s="5"/>
      <c r="G124" s="5"/>
      <c r="H124" s="5"/>
    </row>
    <row r="125" spans="1:8" s="6" customFormat="1" x14ac:dyDescent="0.35">
      <c r="A125" s="5"/>
      <c r="E125" s="5"/>
      <c r="F125" s="5"/>
      <c r="G125" s="5"/>
      <c r="H125" s="5"/>
    </row>
    <row r="126" spans="1:8" s="6" customFormat="1" x14ac:dyDescent="0.35">
      <c r="A126" s="5"/>
      <c r="E126" s="5"/>
      <c r="F126" s="5"/>
      <c r="G126" s="5"/>
      <c r="H126" s="5"/>
    </row>
    <row r="127" spans="1:8" s="6" customFormat="1" x14ac:dyDescent="0.35">
      <c r="A127" s="5"/>
      <c r="E127" s="5"/>
      <c r="F127" s="5"/>
      <c r="G127" s="5"/>
      <c r="H127" s="5"/>
    </row>
    <row r="128" spans="1:8" s="6" customFormat="1" x14ac:dyDescent="0.35">
      <c r="A128" s="5"/>
      <c r="E128" s="5"/>
      <c r="F128" s="5"/>
      <c r="G128" s="5"/>
      <c r="H128" s="5"/>
    </row>
    <row r="129" spans="1:8" s="6" customFormat="1" x14ac:dyDescent="0.35">
      <c r="A129" s="5"/>
      <c r="E129" s="5"/>
      <c r="F129" s="5"/>
      <c r="G129" s="5"/>
      <c r="H129" s="5"/>
    </row>
    <row r="130" spans="1:8" s="6" customFormat="1" x14ac:dyDescent="0.35">
      <c r="A130" s="5"/>
      <c r="E130" s="5"/>
      <c r="F130" s="5"/>
      <c r="G130" s="5"/>
      <c r="H130" s="5"/>
    </row>
    <row r="131" spans="1:8" s="6" customFormat="1" x14ac:dyDescent="0.35">
      <c r="A131" s="5"/>
      <c r="E131" s="5"/>
      <c r="F131" s="5"/>
      <c r="G131" s="5"/>
      <c r="H131" s="5"/>
    </row>
    <row r="132" spans="1:8" s="6" customFormat="1" x14ac:dyDescent="0.35">
      <c r="A132" s="5"/>
      <c r="E132" s="5"/>
      <c r="F132" s="5"/>
      <c r="G132" s="5"/>
      <c r="H132" s="5"/>
    </row>
    <row r="133" spans="1:8" s="6" customFormat="1" x14ac:dyDescent="0.35">
      <c r="A133" s="5"/>
      <c r="E133" s="5"/>
      <c r="F133" s="5"/>
      <c r="G133" s="5"/>
      <c r="H133" s="5"/>
    </row>
    <row r="134" spans="1:8" s="6" customFormat="1" x14ac:dyDescent="0.35">
      <c r="A134" s="5"/>
      <c r="E134" s="5"/>
      <c r="F134" s="5"/>
      <c r="G134" s="5"/>
      <c r="H134" s="5"/>
    </row>
    <row r="135" spans="1:8" s="6" customFormat="1" x14ac:dyDescent="0.35">
      <c r="A135" s="5"/>
      <c r="E135" s="5"/>
      <c r="F135" s="5"/>
      <c r="G135" s="5"/>
      <c r="H135" s="5"/>
    </row>
    <row r="136" spans="1:8" s="6" customFormat="1" x14ac:dyDescent="0.35">
      <c r="A136" s="5"/>
      <c r="E136" s="5"/>
      <c r="F136" s="5"/>
      <c r="G136" s="5"/>
      <c r="H136" s="5"/>
    </row>
    <row r="137" spans="1:8" s="6" customFormat="1" x14ac:dyDescent="0.35">
      <c r="A137" s="5"/>
      <c r="E137" s="5"/>
      <c r="F137" s="5"/>
      <c r="G137" s="5"/>
      <c r="H137" s="5"/>
    </row>
    <row r="138" spans="1:8" s="6" customFormat="1" x14ac:dyDescent="0.35">
      <c r="A138" s="5"/>
      <c r="E138" s="5"/>
      <c r="F138" s="5"/>
      <c r="G138" s="5"/>
      <c r="H138" s="5"/>
    </row>
    <row r="139" spans="1:8" s="6" customFormat="1" x14ac:dyDescent="0.35">
      <c r="A139" s="5"/>
      <c r="E139" s="5"/>
      <c r="F139" s="5"/>
      <c r="G139" s="5"/>
      <c r="H139" s="5"/>
    </row>
    <row r="140" spans="1:8" s="6" customFormat="1" x14ac:dyDescent="0.35">
      <c r="A140" s="5"/>
      <c r="E140" s="5"/>
      <c r="F140" s="5"/>
      <c r="G140" s="5"/>
      <c r="H140" s="5"/>
    </row>
    <row r="141" spans="1:8" s="6" customFormat="1" x14ac:dyDescent="0.35">
      <c r="A141" s="5"/>
      <c r="E141" s="5"/>
      <c r="F141" s="5"/>
      <c r="G141" s="5"/>
      <c r="H141" s="5"/>
    </row>
    <row r="142" spans="1:8" s="6" customFormat="1" x14ac:dyDescent="0.35">
      <c r="A142" s="5"/>
      <c r="E142" s="5"/>
      <c r="F142" s="5"/>
      <c r="G142" s="5"/>
      <c r="H142" s="5"/>
    </row>
    <row r="143" spans="1:8" s="6" customFormat="1" x14ac:dyDescent="0.35">
      <c r="A143" s="5"/>
      <c r="E143" s="5"/>
      <c r="F143" s="5"/>
      <c r="G143" s="5"/>
      <c r="H143" s="5"/>
    </row>
    <row r="144" spans="1:8" s="6" customFormat="1" x14ac:dyDescent="0.35">
      <c r="A144" s="5"/>
      <c r="E144" s="5"/>
      <c r="F144" s="5"/>
      <c r="G144" s="5"/>
      <c r="H144" s="5"/>
    </row>
    <row r="145" spans="1:8" s="6" customFormat="1" x14ac:dyDescent="0.35">
      <c r="A145" s="5"/>
      <c r="E145" s="5"/>
      <c r="F145" s="5"/>
      <c r="G145" s="5"/>
      <c r="H145" s="5"/>
    </row>
    <row r="146" spans="1:8" s="6" customFormat="1" x14ac:dyDescent="0.35">
      <c r="A146" s="5"/>
      <c r="E146" s="5"/>
      <c r="F146" s="5"/>
      <c r="G146" s="5"/>
      <c r="H146" s="5"/>
    </row>
    <row r="147" spans="1:8" s="6" customFormat="1" x14ac:dyDescent="0.35">
      <c r="A147" s="5"/>
      <c r="E147" s="5"/>
      <c r="F147" s="5"/>
      <c r="G147" s="5"/>
      <c r="H147" s="5"/>
    </row>
    <row r="148" spans="1:8" s="6" customFormat="1" x14ac:dyDescent="0.35">
      <c r="A148" s="5"/>
      <c r="E148" s="5"/>
      <c r="F148" s="5"/>
      <c r="G148" s="5"/>
      <c r="H148" s="5"/>
    </row>
    <row r="149" spans="1:8" s="6" customFormat="1" x14ac:dyDescent="0.35">
      <c r="A149" s="5"/>
      <c r="E149" s="5"/>
      <c r="F149" s="5"/>
      <c r="G149" s="5"/>
      <c r="H149" s="5"/>
    </row>
    <row r="150" spans="1:8" s="6" customFormat="1" x14ac:dyDescent="0.35">
      <c r="A150" s="5"/>
      <c r="E150" s="5"/>
      <c r="F150" s="5"/>
      <c r="G150" s="5"/>
      <c r="H150" s="5"/>
    </row>
    <row r="151" spans="1:8" s="6" customFormat="1" x14ac:dyDescent="0.35">
      <c r="A151" s="5"/>
      <c r="E151" s="5"/>
      <c r="F151" s="5"/>
      <c r="G151" s="5"/>
      <c r="H151" s="5"/>
    </row>
    <row r="152" spans="1:8" s="6" customFormat="1" x14ac:dyDescent="0.35">
      <c r="A152" s="5"/>
      <c r="E152" s="5"/>
      <c r="F152" s="5"/>
      <c r="G152" s="5"/>
      <c r="H152" s="5"/>
    </row>
    <row r="153" spans="1:8" s="6" customFormat="1" x14ac:dyDescent="0.35">
      <c r="A153" s="5"/>
      <c r="E153" s="5"/>
      <c r="F153" s="5"/>
      <c r="G153" s="5"/>
      <c r="H153" s="5"/>
    </row>
    <row r="154" spans="1:8" s="6" customFormat="1" x14ac:dyDescent="0.35">
      <c r="A154" s="5"/>
      <c r="E154" s="5"/>
      <c r="F154" s="5"/>
      <c r="G154" s="5"/>
      <c r="H154" s="5"/>
    </row>
    <row r="155" spans="1:8" s="6" customFormat="1" x14ac:dyDescent="0.35">
      <c r="A155" s="5"/>
      <c r="E155" s="5"/>
      <c r="F155" s="5"/>
      <c r="G155" s="5"/>
      <c r="H155" s="5"/>
    </row>
    <row r="156" spans="1:8" s="6" customFormat="1" x14ac:dyDescent="0.35">
      <c r="A156" s="5"/>
      <c r="E156" s="5"/>
      <c r="F156" s="5"/>
      <c r="G156" s="5"/>
      <c r="H156" s="5"/>
    </row>
    <row r="157" spans="1:8" s="6" customFormat="1" x14ac:dyDescent="0.35">
      <c r="A157" s="5"/>
      <c r="E157" s="5"/>
      <c r="F157" s="5"/>
      <c r="G157" s="5"/>
      <c r="H157" s="5"/>
    </row>
    <row r="158" spans="1:8" s="6" customFormat="1" x14ac:dyDescent="0.35">
      <c r="A158" s="5"/>
      <c r="E158" s="5"/>
      <c r="F158" s="5"/>
      <c r="G158" s="5"/>
      <c r="H158" s="5"/>
    </row>
    <row r="159" spans="1:8" s="6" customFormat="1" x14ac:dyDescent="0.35">
      <c r="A159" s="5"/>
      <c r="E159" s="5"/>
      <c r="F159" s="5"/>
      <c r="G159" s="5"/>
      <c r="H159" s="5"/>
    </row>
    <row r="160" spans="1:8" s="6" customFormat="1" x14ac:dyDescent="0.35">
      <c r="A160" s="5"/>
      <c r="E160" s="5"/>
      <c r="F160" s="5"/>
      <c r="G160" s="5"/>
      <c r="H160" s="5"/>
    </row>
    <row r="161" spans="1:8" s="6" customFormat="1" x14ac:dyDescent="0.35">
      <c r="A161" s="5"/>
      <c r="E161" s="5"/>
      <c r="F161" s="5"/>
      <c r="G161" s="5"/>
      <c r="H161" s="5"/>
    </row>
    <row r="162" spans="1:8" s="6" customFormat="1" x14ac:dyDescent="0.35">
      <c r="A162" s="5"/>
      <c r="E162" s="5"/>
      <c r="F162" s="5"/>
      <c r="G162" s="5"/>
      <c r="H162" s="5"/>
    </row>
    <row r="163" spans="1:8" s="6" customFormat="1" x14ac:dyDescent="0.35">
      <c r="A163" s="5"/>
      <c r="E163" s="5"/>
      <c r="F163" s="5"/>
      <c r="G163" s="5"/>
      <c r="H163" s="5"/>
    </row>
    <row r="164" spans="1:8" s="6" customFormat="1" x14ac:dyDescent="0.35">
      <c r="A164" s="5"/>
      <c r="E164" s="5"/>
      <c r="F164" s="5"/>
      <c r="G164" s="5"/>
      <c r="H164" s="5"/>
    </row>
    <row r="165" spans="1:8" s="6" customFormat="1" x14ac:dyDescent="0.35">
      <c r="A165" s="5"/>
      <c r="E165" s="5"/>
      <c r="F165" s="5"/>
      <c r="G165" s="5"/>
      <c r="H165" s="5"/>
    </row>
    <row r="166" spans="1:8" s="6" customFormat="1" x14ac:dyDescent="0.35">
      <c r="A166" s="5"/>
      <c r="E166" s="5"/>
      <c r="F166" s="5"/>
      <c r="G166" s="5"/>
      <c r="H166" s="5"/>
    </row>
    <row r="167" spans="1:8" s="6" customFormat="1" x14ac:dyDescent="0.35">
      <c r="A167" s="5"/>
      <c r="E167" s="5"/>
      <c r="F167" s="5"/>
      <c r="G167" s="5"/>
      <c r="H167" s="5"/>
    </row>
    <row r="168" spans="1:8" s="6" customFormat="1" x14ac:dyDescent="0.35">
      <c r="A168" s="5"/>
      <c r="E168" s="5"/>
      <c r="F168" s="5"/>
      <c r="G168" s="5"/>
      <c r="H168" s="5"/>
    </row>
  </sheetData>
  <mergeCells count="2">
    <mergeCell ref="B37:F37"/>
    <mergeCell ref="B38:F38"/>
  </mergeCells>
  <pageMargins left="0.7" right="0.7" top="0.75" bottom="0.75" header="0.3" footer="0.3"/>
  <pageSetup orientation="portrait"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1. HQLA</vt:lpstr>
      <vt:lpstr>2.Outflows</vt:lpstr>
      <vt:lpstr>3.Inflows</vt:lpstr>
      <vt:lpstr>4.LCR calculation</vt:lpstr>
      <vt:lpstr>5. HQLA-SC1</vt:lpstr>
      <vt:lpstr>6.Outflows-SC1</vt:lpstr>
      <vt:lpstr>7.Inflows-SC1</vt:lpstr>
      <vt:lpstr>8.LCR calculation-SC1</vt:lpstr>
      <vt:lpstr>9. HQLA-SC2</vt:lpstr>
      <vt:lpstr>10.Outflows-SC2</vt:lpstr>
      <vt:lpstr>11.Inflows-SC2</vt:lpstr>
      <vt:lpstr>12.LCR calculation-SC2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crisale</dc:creator>
  <cp:lastModifiedBy>Michelle Melville</cp:lastModifiedBy>
  <dcterms:created xsi:type="dcterms:W3CDTF">2021-08-12T18:09:15Z</dcterms:created>
  <dcterms:modified xsi:type="dcterms:W3CDTF">2022-11-21T17:50:19Z</dcterms:modified>
</cp:coreProperties>
</file>