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28440" windowHeight="5085" tabRatio="598"/>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19"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C.6.1'!$A$1:$M$282</definedName>
    <definedName name="page_30" localSheetId="7">'Table C.6.2'!$A$1:$I$252</definedName>
    <definedName name="page_30" localSheetId="8">'Table C.6.2 (CONT''D)'!$A$1:$M$250</definedName>
    <definedName name="page_32" localSheetId="11">'Table C.9 '!$A$1:$N$58</definedName>
    <definedName name="page_33" localSheetId="12">'Table C.9.1'!$A$1:$N$72</definedName>
    <definedName name="page_34" localSheetId="13">'Table C.10'!$A$1:$F$235</definedName>
    <definedName name="_xlnm.Print_Area" localSheetId="0">'Table C.1'!$A$1:$M$64</definedName>
    <definedName name="_xlnm.Print_Area" localSheetId="13">'Table C.10'!$A$1:$J$73</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(CONT''D)'!$A$1:$G$41</definedName>
    <definedName name="_xlnm.Print_Area" localSheetId="9">'Table C.7'!$A$1:$I$46</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C.7'!$A$1:$H$46</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C.7'!$A$1:$H$46</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C.7'!$A$1:$H$46</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C.10'!$A$1:$J$73</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(CONT''D)'!$A$1:$G$41</definedName>
    <definedName name="Z_2D94A871_EE3A_476B_9EB3_7E292F91BDEE_.wvu.PrintArea" localSheetId="9" hidden="1">'Table C.7'!$A$1:$I$46</definedName>
    <definedName name="Z_2D94A871_EE3A_476B_9EB3_7E292F91BDEE_.wvu.PrintArea" localSheetId="10" hidden="1">'Table C.8'!$A$1:$H$20</definedName>
    <definedName name="Z_2D94A871_EE3A_476B_9EB3_7E292F91BDEE_.wvu.PrintArea" localSheetId="11" hidden="1">'Table C.9 '!$A$1:$K$44</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C.14'!#REF!</definedName>
    <definedName name="Z_5C35A80A_C755_4928_A35B_588506EA0B9D_.wvu.Cols" localSheetId="9" hidden="1">'Table C.7'!#REF!,'Table C.7'!#REF!</definedName>
    <definedName name="Z_5C96B3E5_9EAF_4DA4_BE61_E892BD1EE2C2_.wvu.PrintArea" localSheetId="9" hidden="1">'Table C.7'!$A$1:$H$46</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C.10'!$A$1:$J$73</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C.10'!$A$1:$J$73</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C.7'!$A$1:$H$46</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C.7'!$A$1:$L$46</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C.7'!$A$1:$H$46</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C.10'!$A$1:$J$73</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C.7'!$A$1:$H$46</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C.7'!$A$1:$H$46</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C.14'!#REF!</definedName>
    <definedName name="Z_C91F1D74_3DBB_4E70_89E0_6D980A5A3771_.wvu.Rows" localSheetId="9" hidden="1">'Table C.7'!$4:$4</definedName>
    <definedName name="Z_C95C0EAF_8789_4E13_85FD_58A3804728F1_.wvu.Rows" localSheetId="17" hidden="1">'Table C.14'!#REF!</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C.10'!$A$1:$J$73</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(CONT''D)'!$A$1:$G$41</definedName>
    <definedName name="Z_CF5A155D_0946_463C_A625_7E288FCAB939_.wvu.PrintArea" localSheetId="9" hidden="1">'Table C.7'!$A$1:$H$46</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C.14'!#REF!</definedName>
    <definedName name="Z_D0B7238D_227A_4593_8DC6_FAFDF79BB54D_.wvu.PrintArea" localSheetId="9" hidden="1">'Table C.7'!$A$1:$H$46</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C.10'!$A$1:$J$73</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C.10'!$A$1:$J$73</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(CONT''D)'!$A$1:$G$41</definedName>
    <definedName name="Z_D62E2EE7_E87C_41F4_A243_332E64DD72AD_.wvu.PrintArea" localSheetId="9" hidden="1">'Table C.7'!$A$1:$I$46</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C.14'!#REF!</definedName>
    <definedName name="Z_DFD43025_E9E3_4843_AC2B_F650B990DBED_.wvu.PrintArea" localSheetId="0" hidden="1">'Table C.1'!$A$1:$M$63</definedName>
    <definedName name="Z_DFD43025_E9E3_4843_AC2B_F650B990DBED_.wvu.PrintArea" localSheetId="13" hidden="1">'Table C.10'!$A$1:$J$73</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C.10'!$A$1:$J$73</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C.7'!$A$1:$H$46</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C.10'!$A$1:$J$73</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45621"/>
  <customWorkbookViews>
    <customWorkbookView name="jgroome - Personal View" guid="{A7CAF2C5-39F9-42DB-8D54-87F1C45428C1}" mergeInterval="0" personalView="1" maximized="1" xWindow="1" yWindow="1" windowWidth="1676" windowHeight="754" activeSheetId="1"/>
    <customWorkbookView name="Sean Reid - Personal View" guid="{D5D9EAF4-7BA9-49E3-BE1A-B3C48A27549A}" mergeInterval="0" personalView="1" maximized="1" windowWidth="1435" windowHeight="825" activeSheetId="14"/>
    <customWorkbookView name="ccelestine - Personal View (2)" guid="{E6060216-00C8-46FF-98E3-81B4F8C2F5D4}" mergeInterval="0" personalView="1" maximized="1" xWindow="1" yWindow="1" windowWidth="1020" windowHeight="479" activeSheetId="5"/>
    <customWorkbookView name="ccelestine - Personal View" guid="{DFD43025-E9E3-4843-AC2B-F650B990DBED}" mergeInterval="0" personalView="1" maximized="1" xWindow="1" yWindow="1" windowWidth="1020" windowHeight="479" activeSheetId="5"/>
    <customWorkbookView name="Shanta - Personal View" guid="{7E99A118-CF9C-4DA4-93C3-66837DF09715}" mergeInterval="0" personalView="1" maximized="1" xWindow="1" yWindow="1" windowWidth="1362" windowHeight="496" activeSheetId="13"/>
    <customWorkbookView name="sdhoray - Personal View" guid="{F84C4122-9287-413C-B343-7D23815E91BD}" mergeInterval="0" personalView="1" maximized="1" xWindow="1" yWindow="1" windowWidth="1020" windowHeight="483" activeSheetId="14"/>
    <customWorkbookView name="Shalane Lewis - Personal View" guid="{7D0DA75E-CE30-4207-8E0D-B057D58B8072}" mergeInterval="0" personalView="1" maximized="1" windowWidth="1676" windowHeight="785" tabRatio="598" activeSheetId="16"/>
    <customWorkbookView name="Vishana Jagessar - Personal View" guid="{CF5A155D-0946-463C-A625-7E288FCAB939}" mergeInterval="0" personalView="1" maximized="1" windowWidth="1916" windowHeight="895" tabRatio="598" activeSheetId="10" showComments="commIndAndComment"/>
    <customWorkbookView name="Krishendath Ramlochan - Personal View" guid="{D62E2EE7-E87C-41F4-A243-332E64DD72AD}" mergeInterval="0" personalView="1" maximized="1" windowWidth="1676" windowHeight="719" tabRatio="598" activeSheetId="18"/>
    <customWorkbookView name="Leah Burnett - Personal View" guid="{2D94A871-EE3A-476B-9EB3-7E292F91BDEE}" mergeInterval="0" personalView="1" maximized="1" windowWidth="1916" windowHeight="855" tabRatio="598" activeSheetId="10"/>
  </customWorkbookViews>
</workbook>
</file>

<file path=xl/calcChain.xml><?xml version="1.0" encoding="utf-8"?>
<calcChain xmlns="http://schemas.openxmlformats.org/spreadsheetml/2006/main">
  <c r="I35" i="15" l="1"/>
  <c r="H35" i="15"/>
  <c r="J35" i="15" s="1"/>
  <c r="G35" i="15"/>
  <c r="I34" i="15"/>
  <c r="H34" i="15"/>
  <c r="J34" i="15" s="1"/>
  <c r="G34" i="15"/>
  <c r="I33" i="15"/>
  <c r="H33" i="15"/>
  <c r="J33" i="15" s="1"/>
  <c r="G33" i="15"/>
  <c r="D35" i="15"/>
  <c r="D34" i="15"/>
  <c r="D33" i="15"/>
  <c r="G22" i="15" l="1"/>
  <c r="G23" i="15"/>
  <c r="G24" i="15"/>
  <c r="G25" i="15"/>
  <c r="G26" i="15"/>
  <c r="G27" i="15"/>
  <c r="G28" i="15"/>
  <c r="G29" i="15"/>
  <c r="G30" i="15"/>
  <c r="G31" i="15"/>
  <c r="G32" i="15"/>
  <c r="D22" i="15"/>
  <c r="D23" i="15"/>
  <c r="D24" i="15"/>
  <c r="D25" i="15"/>
  <c r="D26" i="15"/>
  <c r="D27" i="15"/>
  <c r="D28" i="15"/>
  <c r="D29" i="15"/>
  <c r="D30" i="15"/>
  <c r="D31" i="15"/>
  <c r="D32" i="15"/>
  <c r="H22" i="15"/>
  <c r="I22" i="15"/>
  <c r="H23" i="15"/>
  <c r="I23" i="15"/>
  <c r="H24" i="15"/>
  <c r="I24" i="15"/>
  <c r="H25" i="15"/>
  <c r="I25" i="15"/>
  <c r="H26" i="15"/>
  <c r="I26" i="15"/>
  <c r="H27" i="15"/>
  <c r="I27" i="15"/>
  <c r="J27" i="15"/>
  <c r="H28" i="15"/>
  <c r="I28" i="15"/>
  <c r="H29" i="15"/>
  <c r="J29" i="15" s="1"/>
  <c r="I29" i="15"/>
  <c r="H30" i="15"/>
  <c r="I30" i="15"/>
  <c r="H31" i="15"/>
  <c r="I31" i="15"/>
  <c r="H32" i="15"/>
  <c r="I32" i="15"/>
  <c r="J23" i="15" l="1"/>
  <c r="J25" i="15"/>
  <c r="J28" i="15"/>
  <c r="J31" i="15"/>
  <c r="J30" i="15"/>
  <c r="J26" i="15"/>
  <c r="J24" i="15"/>
  <c r="J22" i="15"/>
  <c r="J32" i="15"/>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c r="F61" i="5"/>
  <c r="H61" i="5" s="1"/>
  <c r="G60" i="5"/>
  <c r="F60" i="5"/>
  <c r="H60" i="5"/>
  <c r="O16" i="13"/>
  <c r="P16" i="13"/>
  <c r="Q16" i="13"/>
  <c r="S16" i="13"/>
  <c r="O17" i="13"/>
  <c r="P17" i="13"/>
  <c r="Q17" i="13"/>
  <c r="S17" i="13"/>
  <c r="O18" i="13"/>
  <c r="P18" i="13"/>
  <c r="Q18" i="13"/>
  <c r="S18" i="13"/>
  <c r="O19" i="13"/>
  <c r="P19" i="13"/>
  <c r="Q19" i="13"/>
  <c r="S19" i="13"/>
  <c r="O20" i="13"/>
  <c r="P20" i="13"/>
  <c r="Q20" i="13"/>
  <c r="S20" i="13"/>
  <c r="O21" i="13"/>
  <c r="P21" i="13"/>
  <c r="Q21" i="13"/>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s="1"/>
  <c r="Z8" i="7" s="1"/>
  <c r="AD7" i="7"/>
  <c r="AA7" i="7" s="1"/>
  <c r="Z7" i="7" s="1"/>
  <c r="O7" i="7"/>
  <c r="L7" i="7"/>
  <c r="F7" i="7"/>
  <c r="E7" i="7" s="1"/>
  <c r="B7" i="7"/>
  <c r="L8" i="7"/>
  <c r="L9" i="7"/>
  <c r="F8" i="7"/>
  <c r="E8" i="7" s="1"/>
  <c r="B8" i="7"/>
  <c r="AD9" i="7"/>
  <c r="AA9" i="7" s="1"/>
  <c r="Z9" i="7" s="1"/>
  <c r="O9" i="7"/>
  <c r="F9" i="7"/>
  <c r="E9" i="7" s="1"/>
  <c r="B9" i="7"/>
  <c r="AD10" i="7"/>
  <c r="AA10" i="7" s="1"/>
  <c r="Z10" i="7" s="1"/>
  <c r="O10" i="7"/>
  <c r="L10" i="7"/>
  <c r="E10" i="7"/>
  <c r="B10" i="7"/>
  <c r="AD11" i="7"/>
  <c r="AA11" i="7" s="1"/>
  <c r="Z11" i="7" s="1"/>
  <c r="O11" i="7"/>
  <c r="L11" i="7"/>
  <c r="E11" i="7"/>
  <c r="E12" i="7"/>
  <c r="B11" i="7"/>
  <c r="O12" i="7"/>
  <c r="L12" i="7"/>
  <c r="B12" i="7"/>
  <c r="AA12" i="7"/>
  <c r="Z12" i="7" s="1"/>
  <c r="I21" i="15"/>
  <c r="H21" i="15"/>
  <c r="G21" i="15"/>
  <c r="D21" i="15"/>
  <c r="I20" i="15"/>
  <c r="H20" i="15"/>
  <c r="G20" i="15"/>
  <c r="D20" i="15"/>
  <c r="I19" i="15"/>
  <c r="H19" i="15"/>
  <c r="G19" i="15"/>
  <c r="D19" i="15"/>
  <c r="I18" i="15"/>
  <c r="H18" i="15"/>
  <c r="G18" i="15"/>
  <c r="D18" i="15"/>
  <c r="I17" i="15"/>
  <c r="H17" i="15"/>
  <c r="G17" i="15"/>
  <c r="D17" i="15"/>
  <c r="I16" i="15"/>
  <c r="H16" i="15"/>
  <c r="G16" i="15"/>
  <c r="D16" i="15"/>
  <c r="I15" i="15"/>
  <c r="H15" i="15"/>
  <c r="G15" i="15"/>
  <c r="D15" i="15"/>
  <c r="I14" i="15"/>
  <c r="H14" i="15"/>
  <c r="G14" i="15"/>
  <c r="D14" i="15"/>
  <c r="I13" i="15"/>
  <c r="H13" i="15"/>
  <c r="G13" i="15"/>
  <c r="D13" i="15"/>
  <c r="I12" i="15"/>
  <c r="H12" i="15"/>
  <c r="G12" i="15"/>
  <c r="D12" i="15"/>
  <c r="I11" i="15"/>
  <c r="H11" i="15"/>
  <c r="G11" i="15"/>
  <c r="D11" i="15"/>
  <c r="I10" i="15"/>
  <c r="J10" i="15" s="1"/>
  <c r="H10" i="15"/>
  <c r="G10" i="15"/>
  <c r="D10" i="15"/>
  <c r="I9" i="15"/>
  <c r="H9" i="15"/>
  <c r="G9" i="15"/>
  <c r="D9" i="15"/>
  <c r="I8" i="15"/>
  <c r="J8" i="15" s="1"/>
  <c r="H8" i="15"/>
  <c r="G8" i="15"/>
  <c r="D8" i="15"/>
  <c r="I7" i="15"/>
  <c r="H7" i="15"/>
  <c r="G7" i="15"/>
  <c r="AD31" i="7"/>
  <c r="AA31" i="7"/>
  <c r="Z31" i="7" s="1"/>
  <c r="O31" i="7"/>
  <c r="L31" i="7"/>
  <c r="E31" i="7"/>
  <c r="B31" i="7"/>
  <c r="AD30" i="7"/>
  <c r="AA30" i="7" s="1"/>
  <c r="Z30" i="7" s="1"/>
  <c r="O30" i="7"/>
  <c r="L30" i="7"/>
  <c r="E30" i="7"/>
  <c r="B30" i="7"/>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c r="Z25" i="7" s="1"/>
  <c r="O25" i="7"/>
  <c r="L25" i="7"/>
  <c r="E25" i="7"/>
  <c r="B25" i="7"/>
  <c r="AD24" i="7"/>
  <c r="AA24" i="7" s="1"/>
  <c r="Z24" i="7" s="1"/>
  <c r="O24" i="7"/>
  <c r="L24" i="7"/>
  <c r="E24" i="7"/>
  <c r="B24" i="7"/>
  <c r="AD23" i="7"/>
  <c r="AA23" i="7" s="1"/>
  <c r="Z23" i="7" s="1"/>
  <c r="O23" i="7"/>
  <c r="L23" i="7"/>
  <c r="E23" i="7"/>
  <c r="B23" i="7"/>
  <c r="AD22" i="7"/>
  <c r="AA22" i="7" s="1"/>
  <c r="Z22" i="7" s="1"/>
  <c r="O22" i="7"/>
  <c r="L22" i="7"/>
  <c r="E22" i="7"/>
  <c r="B22" i="7"/>
  <c r="AD21" i="7"/>
  <c r="AA21" i="7" s="1"/>
  <c r="Z21" i="7" s="1"/>
  <c r="O21" i="7"/>
  <c r="L21" i="7"/>
  <c r="E21" i="7"/>
  <c r="B21" i="7"/>
  <c r="AD20" i="7"/>
  <c r="AA20" i="7"/>
  <c r="Z20" i="7" s="1"/>
  <c r="O20" i="7"/>
  <c r="L20" i="7"/>
  <c r="E20" i="7"/>
  <c r="B20" i="7"/>
  <c r="AD19" i="7"/>
  <c r="AA19" i="7" s="1"/>
  <c r="Z19" i="7" s="1"/>
  <c r="O19" i="7"/>
  <c r="L19" i="7"/>
  <c r="E19" i="7"/>
  <c r="B19" i="7"/>
  <c r="AD18" i="7"/>
  <c r="AA18" i="7"/>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3" i="7" s="1"/>
  <c r="J7" i="15"/>
  <c r="J16" i="15"/>
  <c r="R30" i="7" l="1"/>
  <c r="J12" i="15"/>
  <c r="J14" i="15"/>
  <c r="J18" i="15"/>
  <c r="R21" i="7"/>
  <c r="R20" i="7"/>
  <c r="R23" i="7"/>
  <c r="S23" i="7" s="1"/>
  <c r="Y23" i="7" s="1"/>
  <c r="J9" i="15"/>
  <c r="J11" i="15"/>
  <c r="J13" i="15"/>
  <c r="R12" i="7"/>
  <c r="R14" i="7"/>
  <c r="S14" i="7" s="1"/>
  <c r="Y14" i="7" s="1"/>
  <c r="R10" i="7"/>
  <c r="R28" i="7"/>
  <c r="S28" i="7" s="1"/>
  <c r="Y28" i="7" s="1"/>
  <c r="R31" i="7"/>
  <c r="S31" i="7" s="1"/>
  <c r="Y31" i="7" s="1"/>
  <c r="J15" i="15"/>
  <c r="J17" i="15"/>
  <c r="J19" i="15"/>
  <c r="J21" i="15"/>
  <c r="R7" i="7"/>
  <c r="R27" i="7"/>
  <c r="R19" i="7"/>
  <c r="S19" i="7" s="1"/>
  <c r="Y19" i="7" s="1"/>
  <c r="R22" i="7"/>
  <c r="S22" i="7" s="1"/>
  <c r="Y22" i="7" s="1"/>
  <c r="J20" i="15"/>
  <c r="S13" i="7"/>
  <c r="Y13" i="7" s="1"/>
  <c r="R29" i="7"/>
  <c r="R21" i="13"/>
  <c r="T21" i="13" s="1"/>
  <c r="U21" i="13" s="1"/>
  <c r="R24" i="7"/>
  <c r="S24" i="7" s="1"/>
  <c r="Y24" i="7" s="1"/>
  <c r="R26" i="7"/>
  <c r="S26" i="7" s="1"/>
  <c r="Y26" i="7" s="1"/>
  <c r="S7" i="7"/>
  <c r="Y7" i="7" s="1"/>
  <c r="S21" i="7"/>
  <c r="Y21" i="7" s="1"/>
  <c r="S30" i="7"/>
  <c r="Y30" i="7" s="1"/>
  <c r="R9" i="7"/>
  <c r="S9" i="7" s="1"/>
  <c r="Y9" i="7" s="1"/>
  <c r="S27" i="7"/>
  <c r="Y27" i="7" s="1"/>
  <c r="S10" i="7"/>
  <c r="Y10" i="7" s="1"/>
  <c r="S20" i="7"/>
  <c r="Y20" i="7" s="1"/>
  <c r="R11" i="7"/>
  <c r="S11" i="7" s="1"/>
  <c r="Y11" i="7" s="1"/>
  <c r="S17" i="7"/>
  <c r="Y17" i="7" s="1"/>
  <c r="R15" i="7"/>
  <c r="S15" i="7" s="1"/>
  <c r="Y15" i="7" s="1"/>
  <c r="R16" i="7"/>
  <c r="S16" i="7" s="1"/>
  <c r="Y16" i="7" s="1"/>
  <c r="R17" i="7"/>
  <c r="R18" i="7"/>
  <c r="S18" i="7" s="1"/>
  <c r="Y18" i="7" s="1"/>
  <c r="S29" i="7"/>
  <c r="Y29" i="7" s="1"/>
  <c r="R25" i="7"/>
  <c r="S25" i="7" s="1"/>
  <c r="Y25" i="7" s="1"/>
  <c r="R8" i="7"/>
  <c r="S8" i="7" s="1"/>
  <c r="Y8" i="7" s="1"/>
  <c r="S12" i="7"/>
  <c r="Y12" i="7" s="1"/>
  <c r="R19" i="13"/>
  <c r="T19" i="13" s="1"/>
  <c r="U19" i="13" s="1"/>
  <c r="R18" i="13"/>
  <c r="T18" i="13" s="1"/>
  <c r="U18" i="13" s="1"/>
  <c r="R17" i="13"/>
  <c r="T17" i="13" s="1"/>
  <c r="U17" i="13" s="1"/>
  <c r="R22" i="13"/>
  <c r="T22" i="13" s="1"/>
  <c r="U22" i="13" s="1"/>
  <c r="R20" i="13"/>
  <c r="T20" i="13" s="1"/>
  <c r="U20" i="13" s="1"/>
  <c r="R16" i="13"/>
  <c r="T16" i="13" s="1"/>
  <c r="U16"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<sst xmlns="http://schemas.openxmlformats.org/spreadsheetml/2006/main" count="1001" uniqueCount="448">
  <si>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</si>
  <si>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</si>
  <si>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</si>
  <si>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</si>
  <si>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</si>
  <si>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</si>
  <si>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</si>
  <si>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</si>
  <si>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</si>
  <si>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</si>
  <si>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</si>
  <si>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</si>
  <si>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</si>
  <si>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</si>
  <si>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</si>
  <si>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</si>
  <si>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</si>
  <si>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</si>
  <si>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</si>
  <si>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</si>
  <si>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</si>
  <si>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</si>
  <si>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</si>
  <si>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</si>
  <si>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</si>
  <si>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</si>
  <si>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</si>
  <si>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</si>
  <si>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</si>
  <si>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</si>
  <si>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</si>
  <si>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</si>
  <si>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</si>
  <si>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</si>
  <si>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</si>
  <si>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</si>
  <si>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</si>
  <si>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</si>
  <si>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</si>
  <si>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</si>
  <si>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</si>
  <si>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</si>
  <si>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</si>
  <si>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</si>
  <si>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</si>
  <si>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</si>
  <si>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</si>
  <si>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</si>
  <si>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</si>
  <si>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</si>
  <si>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</si>
  <si>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</si>
  <si>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</si>
  <si>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</si>
  <si>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</si>
  <si>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</si>
  <si>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</si>
  <si>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</si>
  <si>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</si>
  <si>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</si>
  <si>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</si>
  <si>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</si>
  <si>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</si>
  <si>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</si>
  <si>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</si>
  <si>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</si>
  <si>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</si>
  <si>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</si>
  <si>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</si>
  <si>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</si>
  <si>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</si>
  <si>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</si>
  <si>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</si>
  <si>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</si>
  <si>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</si>
  <si>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</si>
  <si>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</si>
  <si>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</si>
  <si>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</si>
  <si>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</si>
  <si>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</si>
  <si>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</si>
  <si>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</si>
  <si>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</si>
  <si>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</si>
  <si>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</si>
  <si>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</si>
  <si>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</si>
  <si>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</si>
  <si>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</si>
  <si>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</si>
  <si>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</si>
  <si>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</si>
  <si>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</si>
  <si>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</si>
  <si>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</si>
  <si>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</si>
  <si>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</si>
  <si>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</si>
  <si>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</si>
  <si>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</si>
  <si>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</si>
  <si>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</si>
  <si>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</si>
  <si>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</si>
  <si>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</si>
  <si>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</si>
  <si>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</si>
  <si>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</si>
  <si>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</si>
  <si>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</si>
  <si>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</si>
  <si>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</si>
  <si>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</si>
  <si>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</si>
  <si>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</si>
  <si>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</si>
  <si>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</si>
  <si>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</si>
  <si>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</si>
  <si>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</si>
  <si>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</si>
  <si>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</si>
  <si>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</si>
  <si>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</si>
  <si>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</si>
  <si>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</si>
  <si>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</si>
  <si>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</si>
  <si>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</si>
  <si>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</si>
  <si>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</si>
  <si>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</si>
  <si>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</si>
  <si>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</si>
  <si>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</si>
  <si>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</si>
  <si>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</si>
  <si>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</si>
  <si>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</si>
  <si>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</si>
  <si>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</si>
  <si>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</si>
  <si>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</si>
  <si>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</si>
  <si>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</si>
  <si>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</si>
  <si>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</si>
  <si>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</si>
  <si>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</si>
  <si>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</si>
  <si>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</si>
  <si>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</si>
  <si>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</si>
  <si>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</si>
  <si>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</si>
  <si>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</si>
  <si>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</si>
  <si>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</si>
  <si>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</si>
  <si>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</si>
  <si>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</si>
  <si>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</si>
  <si>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</si>
  <si>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</si>
  <si>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</si>
  <si>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</si>
  <si>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</si>
  <si>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</si>
  <si>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</si>
  <si>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</si>
  <si>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</si>
  <si>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</si>
  <si>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</si>
  <si>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</si>
  <si>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</si>
  <si>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</si>
  <si>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</si>
  <si>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</si>
  <si>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</si>
  <si>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</si>
  <si>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</si>
  <si>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DIRECT INVESTMENT: NET INCURRENCE OF LIABILITIES (BY SECTOR)</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</si>
  <si>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</si>
  <si>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</si>
  <si>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</si>
  <si>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</si>
  <si>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</si>
  <si>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</si>
  <si>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</si>
  <si>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PURCHASES AND SALES OF FOREIGN CURRENCIES - AUTHORISED DEALERS</t>
  </si>
  <si>
    <t>Table C.9.1</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</si>
  <si>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</si>
  <si>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</si>
  <si>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</si>
  <si>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</si>
  <si>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</si>
  <si>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</si>
  <si>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</si>
  <si>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</si>
  <si>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</si>
  <si>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</si>
  <si>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</si>
  <si>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</si>
  <si>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</si>
  <si>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</si>
  <si>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</si>
  <si>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</si>
  <si>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</si>
  <si>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</si>
  <si>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</si>
  <si>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</si>
  <si>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</si>
  <si>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</si>
  <si>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</si>
  <si>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</si>
  <si>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</si>
  <si>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Barbados</t>
  </si>
  <si>
    <t>Netherlands</t>
  </si>
  <si>
    <t>St. Lucia</t>
  </si>
  <si>
    <t>Other*</t>
  </si>
  <si>
    <t>*    Data for the period 2011-2015 include Barbados, Netherlands and St. Lucia.</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</si>
  <si>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</si>
  <si>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</si>
  <si>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</si>
  <si>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</si>
  <si>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</si>
  <si>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</si>
  <si>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</si>
  <si>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</si>
  <si>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</si>
  <si>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</si>
  <si>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</si>
  <si>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</si>
  <si>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</si>
  <si>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</si>
  <si>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</si>
  <si>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</si>
  <si>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</si>
  <si>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</si>
  <si>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</si>
  <si>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</si>
  <si>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</si>
  <si>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</si>
  <si>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</si>
  <si>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</si>
  <si>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</si>
  <si>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</si>
  <si>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</si>
  <si>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</si>
  <si>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</si>
  <si>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</si>
  <si>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</si>
  <si>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t xml:space="preserve">   Exports**</t>
  </si>
  <si>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</si>
  <si>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</si>
  <si>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</si>
  <si>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</si>
  <si>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</si>
  <si>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</si>
  <si>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</si>
  <si>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</si>
  <si>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</si>
  <si>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</si>
  <si>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</si>
  <si>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</si>
  <si>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</si>
  <si>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</si>
  <si>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</si>
  <si>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</si>
  <si>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</si>
  <si>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</si>
  <si>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</si>
  <si>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</si>
  <si>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</si>
  <si>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</si>
  <si>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</si>
  <si>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</si>
  <si>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</si>
  <si>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</si>
  <si>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</si>
  <si>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</si>
  <si>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</si>
  <si>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</si>
  <si>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</si>
  <si>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</si>
  <si>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</si>
  <si>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</si>
  <si>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</si>
  <si>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</si>
  <si>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</si>
  <si>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</si>
  <si>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</si>
  <si>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</si>
  <si>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</si>
  <si>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</si>
  <si>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</si>
  <si>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</si>
  <si>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</si>
  <si>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</si>
  <si>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</si>
  <si>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</si>
  <si>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</si>
  <si>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</si>
  <si>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</si>
  <si>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</si>
  <si>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</si>
  <si>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</si>
  <si>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</si>
  <si>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</si>
  <si>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</si>
  <si>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</si>
  <si>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</si>
  <si>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</si>
  <si>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</si>
  <si>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</si>
  <si>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</si>
  <si>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</si>
  <si>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</si>
  <si>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</si>
  <si>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</si>
  <si>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</si>
  <si>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</si>
  <si>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</si>
  <si>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</si>
  <si>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</si>
  <si>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</si>
  <si>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</si>
  <si>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</si>
  <si>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</si>
  <si>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</si>
  <si>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</si>
  <si>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</si>
  <si>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</si>
  <si>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</si>
  <si>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</si>
  <si>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</si>
  <si>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</si>
  <si>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</si>
  <si>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</si>
  <si>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</si>
  <si>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</si>
  <si>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</si>
  <si>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</si>
  <si>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</si>
  <si>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</si>
  <si>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</si>
  <si>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</si>
  <si>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</si>
  <si>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</si>
  <si>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</si>
  <si>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</si>
  <si>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</si>
  <si>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</si>
  <si>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</si>
  <si>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</si>
  <si>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</si>
  <si>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</si>
  <si>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</si>
  <si>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</si>
  <si>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</si>
  <si>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</si>
  <si>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</si>
  <si>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</si>
  <si>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</si>
  <si>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</si>
  <si>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</si>
  <si>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</si>
  <si>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</si>
  <si>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</si>
  <si>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</si>
  <si>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</si>
  <si>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</si>
  <si>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</si>
  <si>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</si>
  <si>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</si>
  <si>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</si>
  <si>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</si>
  <si>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</si>
  <si>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</si>
  <si>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</si>
  <si>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</si>
  <si>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r      Revised.</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</si>
  <si>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</si>
  <si>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</si>
  <si>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</si>
  <si>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</si>
  <si>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</si>
  <si>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</si>
  <si>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</si>
  <si>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</si>
  <si>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</si>
  <si>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</si>
  <si>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</si>
  <si>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</si>
  <si>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</si>
  <si>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</si>
  <si>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</si>
  <si>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</si>
  <si>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</si>
  <si>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Note: This table is presented in accordance with the IMF’s Balance of Payments Manual, Fifth Edition (BPM5). A net inflow in the capital and financial account is represented with a positive sign.  Conversely, a net outflow in the capital and financial account is represented with a negative sign.</t>
  </si>
  <si>
    <t>Petrochemicals</t>
  </si>
  <si>
    <t>Mining, Exploration and Production and Refineries</t>
  </si>
  <si>
    <t>Service Contractors and Marketing and Distribution</t>
  </si>
  <si>
    <t>Notes:</t>
  </si>
  <si>
    <t xml:space="preserve">***     Includes petroleum, petroleum products and related materials. </t>
  </si>
  <si>
    <t xml:space="preserve">3    Energy goods data comprise estimates by the Central Bank of Trinidad and Tobago.  Exports and imports are reported on a FOB (Free on Board) basis.  </t>
  </si>
  <si>
    <t xml:space="preserve">Note: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</si>
  <si>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     Other investment comprise currency and deposits, loans, insurance, pension, and standardised guarantee schemes, trade credit and advances, other accounts receivable/payable and special drawing rights (liabilities).  </t>
  </si>
  <si>
    <t xml:space="preserve">   Other Investment*</t>
  </si>
  <si>
    <t xml:space="preserve">**       Exports and imports are reported on a FOB (Free on Board) basis.  Energy exports include exports of petroleum, petroleum products and related materials and the exports of petrochemicals. </t>
  </si>
  <si>
    <t xml:space="preserve">*         Energy goods data comprise estimates by the Central Bank of Trinidad and Tobago.  </t>
  </si>
  <si>
    <t>Mining and Quarrying</t>
  </si>
  <si>
    <t>Manufacturing</t>
  </si>
  <si>
    <t>Wholesale and Retail Trade</t>
  </si>
  <si>
    <t>Financial and insurance activities</t>
  </si>
  <si>
    <t>Other Sectors</t>
  </si>
  <si>
    <t>Memorandum Items:</t>
  </si>
  <si>
    <t>Energy</t>
  </si>
  <si>
    <t>Non-Energy</t>
  </si>
  <si>
    <t>Table C.12.1</t>
  </si>
  <si>
    <t>Table C.12.2</t>
  </si>
  <si>
    <r>
      <t xml:space="preserve">BALANCE OF PAYMENTS STANDARD PRESENTATION - 2011-2020 </t>
    </r>
    <r>
      <rPr>
        <b/>
        <vertAlign val="superscript"/>
        <sz val="10"/>
        <color theme="1"/>
        <rFont val="Times New Roman"/>
        <family val="1"/>
      </rPr>
      <t>1,2</t>
    </r>
  </si>
  <si>
    <r>
      <t>BALANCE OF PAYMENTS STANDARD PRESENTATION - 2011-2020</t>
    </r>
    <r>
      <rPr>
        <b/>
        <vertAlign val="superscript"/>
        <sz val="10"/>
        <color theme="1"/>
        <rFont val="Times New Roman"/>
        <family val="1"/>
      </rPr>
      <t>1,2</t>
    </r>
  </si>
  <si>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</si>
  <si>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1    "All Other Sectors" include Textiles, Garments, Footwear, Headwear, Printing, Publishing and Paper Converters, Wood and Related Products, Miscellaneous Manufacturing, Electricity and Water, Construction, Hotels and </t>
  </si>
  <si>
    <t xml:space="preserve">   Guest Houses, Transportation, Communication and Storage, Finance, Insurance, Real Estate and Business Services, Educational and Cultural Community Services, Personal Services and Other sectors.</t>
  </si>
  <si>
    <t>Note: Data in this table are presented on an asset/liability basis and shows net changes (increases less decreases) in direct investment liabilities (direct investment in Trinidad and Tobago).  A net decrease in liabilities (outflow) is represented with a negative sign. A net increase in liabilities (inflow) is represented with a positive sign.</t>
  </si>
  <si>
    <t xml:space="preserve">Note: Data in this table are presented on an asset/liability basis and show net changes (increases less decreases) in direct investment liabilities (direct investment in Trinidad and Tobago).  A net decrease in liabilities (outflow) is represented with a negative sign. A net increase in liabilities (inflow) is represented with a positive sign. Data are presented in accordance with the International Monetary Fund's Balance of Payments and International Investment Position Manual, Sixth Edition (BPM6) which prescribes that geographical distribution of direct investment is based on the immediate investing country.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</si>
  <si>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1      Data in this table are presented on an asset/liability basis and show net changes (increases less decreases) in direct investment liabilities (direct investment in Trinidad and Tobago).  A net decrease in liabilities (outflow) is 
        represented with a negative sign. A net increase in liabilities (inflow) is represented with a positive sign.</t>
  </si>
  <si>
    <t>2      Effective 2020 data, the industry breakdown now conforms to the International Standard Industrial Classification of All Economic Activities, Revision 4 (ISIC. Rev 4).</t>
  </si>
  <si>
    <t>3     "Other Sectors" include Agriculture, forestry and fishing, Electric power generation, transmission and distribution, Construction, Transportation and storage, Manufacture of gas; distribution of gaseous fuels through mains, 
        Steam and air conditioning supply, Water supply; sewerage, waste management and remediation activities, Accommodation and food service activities, Information and communication, Real estate activities, Professional, 
        scientific and technical activities, Administrative and support service activities, Public administration and defence; compulsory social security, Education, Human health and social work activities, Arts, entertainment and    
        recreation and Other service activities.</t>
  </si>
  <si>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</si>
  <si>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t>
  </si>
  <si>
    <t xml:space="preserve">3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</si>
  <si>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 xml:space="preserve">1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</si>
  <si>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4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</si>
  <si>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r>
      <t>2020</t>
    </r>
    <r>
      <rPr>
        <b/>
        <vertAlign val="superscript"/>
        <sz val="10"/>
        <color theme="1"/>
        <rFont val="Times New Roman"/>
        <family val="1"/>
      </rPr>
      <t>r</t>
    </r>
  </si>
  <si>
    <t>2         GDP prior to 2021  are sourced from the CSO and that for 2020 are Ministry of Finance estimates sourced from 2021/22 original budget.</t>
  </si>
  <si>
    <t xml:space="preserve"> Other Investment^</t>
  </si>
  <si>
    <t>Gross Official Reserves^^</t>
  </si>
  <si>
    <t>Import Cover (months)^^</t>
  </si>
  <si>
    <t xml:space="preserve">^         Other investment comprise currency and deposits, loans, insurance, pension, and standardised guarantee schemes, trade credit and advances, other accounts receivable/payable and special drawing rights (liabilities).  </t>
  </si>
  <si>
    <t xml:space="preserve">^^       End of Period. </t>
  </si>
  <si>
    <t>r   Revised.</t>
  </si>
  <si>
    <t>r    Revised.</t>
  </si>
  <si>
    <t>NET FOREIGN RESERVES - 1991-2020</t>
  </si>
  <si>
    <r>
      <t>TT DOLLAR EXCHANGE RATES FOR SELECTED CURRENCIES - 1955-2021</t>
    </r>
    <r>
      <rPr>
        <b/>
        <vertAlign val="superscript"/>
        <sz val="10"/>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</si>
</sst>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00"/>
    <numFmt numFmtId="167" formatCode="0.0"/>
    <numFmt numFmtId="168" formatCode="General_)"/>
    <numFmt numFmtId="169" formatCode="0.0000"/>
    <numFmt numFmtId="170" formatCode="0.000"/>
    <numFmt numFmtId="171" formatCode="&quot;   &quot;@"/>
    <numFmt numFmtId="172" formatCode="&quot;      &quot;@"/>
    <numFmt numFmtId="173" formatCode="[$-409]mmm\-yy;@"/>
    <numFmt numFmtId="174" formatCode="&quot;         &quot;@"/>
    <numFmt numFmtId="175" formatCode="&quot;            &quot;@"/>
    <numFmt numFmtId="176" formatCode="&quot;               &quot;@"/>
    <numFmt numFmtId="177" formatCode="mmmm\ d\,\ yyyy"/>
    <numFmt numFmtId="178" formatCode="_([$€-2]* #,##0.00_);_([$€-2]* \(#,##0.00\);_([$€-2]* &quot;-&quot;??_)"/>
    <numFmt numFmtId="179" formatCode="#.##000"/>
    <numFmt numFmtId="180" formatCode="d/m/yy\ h:mm\ \a\.m\./\p\.m\."/>
    <numFmt numFmtId="181" formatCode="0.000000"/>
    <numFmt numFmtId="182" formatCode="_-* #,##0\ _$_-;\-* #,##0\ _$_-;_-* &quot;-&quot;\ _$_-;_-@_-"/>
    <numFmt numFmtId="183" formatCode="_-* #,##0.00\ _$_-;\-* #,##0.00\ _$_-;_-* &quot;-&quot;??\ _$_-;_-@_-"/>
    <numFmt numFmtId="184" formatCode="_-* #,##0\ &quot;$&quot;_-;\-* #,##0\ &quot;$&quot;_-;_-* &quot;-&quot;\ &quot;$&quot;_-;_-@_-"/>
    <numFmt numFmtId="185" formatCode="_-* #,##0.00\ &quot;$&quot;_-;\-* #,##0.00\ &quot;$&quot;_-;_-* &quot;-&quot;??\ &quot;$&quot;_-;_-@_-"/>
    <numFmt numFmtId="186" formatCode="_-* #,##0.0000\ _P_t_s_-;\-* #,##0.0000\ _P_t_s_-;_-* &quot;-&quot;\ _P_t_s_-;_-@_-"/>
    <numFmt numFmtId="187" formatCode="#,##0.000;\-#,##0.000"/>
    <numFmt numFmtId="188" formatCode="#,##0.0_);\(#,##0.0\)"/>
    <numFmt numFmtId="189" formatCode="[&gt;=0.05]#,##0.0;[&lt;=-0.05]\-#,##0.0;?0.0"/>
    <numFmt numFmtId="190" formatCode="[Black]#,##0.0;[Black]\-#,##0.0;;"/>
    <numFmt numFmtId="191" formatCode="[Black][&gt;0.05]#,##0.0;[Black][&lt;-0.05]\-#,##0.0;;"/>
    <numFmt numFmtId="192" formatCode="[Black][&gt;0.5]#,##0;[Black][&lt;-0.5]\-#,##0;;"/>
    <numFmt numFmtId="193" formatCode="#,##0.000\ _P_t_s;\-#,##0.000\ _P_t_s"/>
    <numFmt numFmtId="194" formatCode="#,##0.0____"/>
    <numFmt numFmtId="195" formatCode="_-* #,##0.000\ _P_t_s_-;\-* #,##0.000\ _P_t_s_-;_-* &quot;-&quot;\ _P_t_s_-;_-@_-"/>
    <numFmt numFmtId="196" formatCode="_-* #,##0.00\ _P_t_a_-;\-* #,##0.00\ _P_t_a_-;_-* &quot;-&quot;??\ _P_t_a_-;_-@_-"/>
    <numFmt numFmtId="197" formatCode="\$#,##0.00\ ;\(\$#,##0.00\)"/>
    <numFmt numFmtId="198" formatCode="_(* #,##0.0_);_(* \(#,##0.0\);_(* &quot;-&quot;??_);_(@_)"/>
    <numFmt numFmtId="199" formatCode="_(&quot;TT$&quot;* #,##0.00_);_(&quot;TT$&quot;* \(#,##0.00\);_(&quot;TT$&quot;* &quot;-&quot;??_);_(@_)"/>
  </numFmts>
  <fonts count="85">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1"/>
      <name val="Times New Roman"/>
      <family val="1"/>
    </font>
    <font>
      <sz val="10"/>
      <color indexed="8"/>
      <name val="Arial"/>
      <family val="2"/>
    </font>
    <font>
      <sz val="10"/>
      <color theme="4" tint="-0.249977111117893"/>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68" fontId="3" fillId="0" borderId="0"/>
    <xf numFmtId="0" fontId="5" fillId="0" borderId="0"/>
    <xf numFmtId="168" fontId="3" fillId="0" borderId="0"/>
    <xf numFmtId="168" fontId="3" fillId="0" borderId="0"/>
    <xf numFmtId="165" fontId="35" fillId="33" borderId="25" applyFont="0"/>
    <xf numFmtId="171" fontId="18" fillId="0" borderId="0" applyFont="0" applyFill="0" applyBorder="0" applyAlignment="0" applyProtection="0"/>
    <xf numFmtId="172" fontId="18"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6" fontId="18" fillId="0" borderId="0" applyFont="0" applyFill="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0" fontId="37" fillId="44"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0" fontId="37" fillId="41"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0" fontId="37" fillId="42"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0" fontId="37" fillId="45"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0" fontId="37" fillId="46"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0" fontId="37" fillId="47"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0" fontId="37" fillId="48"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0" fontId="37" fillId="4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0" fontId="37" fillId="50"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0" fontId="37" fillId="45"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0" fontId="37" fillId="46"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7" fillId="51"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39" fillId="0" borderId="1">
      <protection hidden="1"/>
    </xf>
    <xf numFmtId="173" fontId="39" fillId="0" borderId="1">
      <protection hidden="1"/>
    </xf>
    <xf numFmtId="0" fontId="40" fillId="52" borderId="1" applyNumberFormat="0" applyFont="0" applyBorder="0" applyAlignment="0" applyProtection="0">
      <protection hidden="1"/>
    </xf>
    <xf numFmtId="173" fontId="40" fillId="52" borderId="1" applyNumberFormat="0" applyFont="0" applyBorder="0" applyAlignment="0" applyProtection="0">
      <protection hidden="1"/>
    </xf>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1" fillId="35"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2" fillId="0" borderId="0">
      <protection locked="0"/>
    </xf>
    <xf numFmtId="0" fontId="42" fillId="0" borderId="0">
      <protection locked="0"/>
    </xf>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0" fontId="43" fillId="52" borderId="26" applyNumberFormat="0" applyAlignment="0" applyProtection="0"/>
    <xf numFmtId="173" fontId="29" fillId="6" borderId="19"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0" fontId="44" fillId="53" borderId="27"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0" fontId="38" fillId="0" borderId="0"/>
    <xf numFmtId="44" fontId="38" fillId="0" borderId="0" applyFont="0" applyFill="0" applyBorder="0" applyAlignment="0" applyProtection="0"/>
    <xf numFmtId="44" fontId="38" fillId="0" borderId="0" applyFont="0" applyFill="0" applyBorder="0" applyAlignment="0" applyProtection="0"/>
    <xf numFmtId="5" fontId="38" fillId="0" borderId="0" applyFill="0" applyBorder="0" applyAlignment="0" applyProtection="0"/>
    <xf numFmtId="5" fontId="38"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67" fontId="2" fillId="0" borderId="0" applyBorder="0"/>
    <xf numFmtId="167" fontId="2" fillId="0" borderId="4"/>
    <xf numFmtId="178" fontId="2" fillId="0" borderId="0" applyFont="0" applyFill="0" applyBorder="0" applyAlignment="0" applyProtection="0"/>
    <xf numFmtId="173" fontId="2" fillId="0" borderId="0" applyFont="0" applyFill="0" applyBorder="0" applyAlignment="0" applyProtection="0"/>
    <xf numFmtId="168" fontId="46" fillId="0" borderId="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0" fontId="47"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9" fontId="48" fillId="0" borderId="0">
      <protection locked="0"/>
    </xf>
    <xf numFmtId="179" fontId="48" fillId="0" borderId="0">
      <protection locked="0"/>
    </xf>
    <xf numFmtId="179" fontId="49" fillId="0" borderId="0">
      <protection locked="0"/>
    </xf>
    <xf numFmtId="179" fontId="50" fillId="0" borderId="0">
      <protection locked="0"/>
    </xf>
    <xf numFmtId="179" fontId="50" fillId="0" borderId="0">
      <protection locked="0"/>
    </xf>
    <xf numFmtId="179" fontId="50" fillId="0" borderId="0">
      <protection locked="0"/>
    </xf>
    <xf numFmtId="179" fontId="49" fillId="0" borderId="0">
      <protection locked="0"/>
    </xf>
    <xf numFmtId="0" fontId="38" fillId="0" borderId="0">
      <protection locked="0"/>
    </xf>
    <xf numFmtId="180" fontId="38" fillId="0" borderId="0">
      <protection locked="0"/>
    </xf>
    <xf numFmtId="2" fontId="38" fillId="0" borderId="0" applyFill="0" applyBorder="0" applyAlignment="0" applyProtection="0"/>
    <xf numFmtId="2" fontId="38" fillId="0" borderId="0" applyFill="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0" fontId="51" fillId="36"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38" fontId="52" fillId="54" borderId="0" applyNumberFormat="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4" fillId="0" borderId="0" applyNumberFormat="0" applyFill="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6" fillId="0" borderId="0" applyNumberFormat="0" applyFill="0" applyBorder="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0" fontId="57" fillId="0" borderId="30"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57"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42" fillId="0" borderId="0">
      <protection locked="0"/>
    </xf>
    <xf numFmtId="0" fontId="42"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5" fontId="18" fillId="0" borderId="0" applyFont="0" applyFill="0" applyBorder="0" applyAlignment="0" applyProtection="0"/>
    <xf numFmtId="3" fontId="1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0" fontId="62" fillId="39" borderId="26" applyNumberFormat="0" applyAlignment="0" applyProtection="0"/>
    <xf numFmtId="173" fontId="27" fillId="5" borderId="19"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81" fontId="46" fillId="0" borderId="0" applyFont="0" applyFill="0" applyBorder="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3" fillId="0" borderId="3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4" fillId="0" borderId="1">
      <alignment horizontal="left"/>
      <protection locked="0"/>
    </xf>
    <xf numFmtId="173" fontId="64" fillId="0" borderId="1">
      <alignment horizontal="left"/>
      <protection locked="0"/>
    </xf>
    <xf numFmtId="182"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183" fontId="3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42" fontId="65" fillId="0" borderId="0" applyFont="0" applyFill="0" applyBorder="0" applyAlignment="0" applyProtection="0"/>
    <xf numFmtId="44" fontId="65" fillId="0" borderId="0" applyFont="0" applyFill="0" applyBorder="0" applyAlignment="0" applyProtection="0"/>
    <xf numFmtId="186" fontId="38" fillId="0" borderId="0">
      <protection locked="0"/>
    </xf>
    <xf numFmtId="187" fontId="38" fillId="0" borderId="0">
      <protection locked="0"/>
    </xf>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66" fillId="55"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3" fillId="0" borderId="0"/>
    <xf numFmtId="173" fontId="3" fillId="0" borderId="0"/>
    <xf numFmtId="0" fontId="67" fillId="0" borderId="0"/>
    <xf numFmtId="173" fontId="67" fillId="0" borderId="0"/>
    <xf numFmtId="0" fontId="68" fillId="0" borderId="0"/>
    <xf numFmtId="173" fontId="68" fillId="0" borderId="0"/>
    <xf numFmtId="0" fontId="68" fillId="0" borderId="0"/>
    <xf numFmtId="173" fontId="68" fillId="0" borderId="0"/>
    <xf numFmtId="0" fontId="68" fillId="0" borderId="0"/>
    <xf numFmtId="173" fontId="68" fillId="0" borderId="0"/>
    <xf numFmtId="0" fontId="38" fillId="0" borderId="0"/>
    <xf numFmtId="0" fontId="38" fillId="0" borderId="0"/>
    <xf numFmtId="0" fontId="5" fillId="0" borderId="0"/>
    <xf numFmtId="0" fontId="38" fillId="0" borderId="0"/>
    <xf numFmtId="173" fontId="38" fillId="0" borderId="0"/>
    <xf numFmtId="0" fontId="2" fillId="0" borderId="0"/>
    <xf numFmtId="0" fontId="38" fillId="0" borderId="0"/>
    <xf numFmtId="0" fontId="5" fillId="0" borderId="0"/>
    <xf numFmtId="0" fontId="38" fillId="0" borderId="0"/>
    <xf numFmtId="173" fontId="38" fillId="0" borderId="0"/>
    <xf numFmtId="0" fontId="5" fillId="0" borderId="0"/>
    <xf numFmtId="0" fontId="38" fillId="0" borderId="0"/>
    <xf numFmtId="0" fontId="5" fillId="0" borderId="0"/>
    <xf numFmtId="0" fontId="5" fillId="0" borderId="0"/>
    <xf numFmtId="173" fontId="38" fillId="0" borderId="0"/>
    <xf numFmtId="0" fontId="5" fillId="0" borderId="0"/>
    <xf numFmtId="0" fontId="38"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5" fillId="0" borderId="0"/>
    <xf numFmtId="173" fontId="38" fillId="0" borderId="0"/>
    <xf numFmtId="0" fontId="5" fillId="0" borderId="0"/>
    <xf numFmtId="173" fontId="38" fillId="0" borderId="0"/>
    <xf numFmtId="0" fontId="2" fillId="0" borderId="0"/>
    <xf numFmtId="0" fontId="5" fillId="0" borderId="0"/>
    <xf numFmtId="173" fontId="38" fillId="0" borderId="0"/>
    <xf numFmtId="0"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173" fontId="38" fillId="0" borderId="0"/>
    <xf numFmtId="0" fontId="38" fillId="0" borderId="0"/>
    <xf numFmtId="173" fontId="38" fillId="0" borderId="0"/>
    <xf numFmtId="173" fontId="38" fillId="0" borderId="0"/>
    <xf numFmtId="173" fontId="38" fillId="0" borderId="0"/>
    <xf numFmtId="0" fontId="2" fillId="0" borderId="0"/>
    <xf numFmtId="173" fontId="38" fillId="0" borderId="0"/>
    <xf numFmtId="0" fontId="38" fillId="0" borderId="0"/>
    <xf numFmtId="0" fontId="38" fillId="0" borderId="0"/>
    <xf numFmtId="0" fontId="5" fillId="0" borderId="0"/>
    <xf numFmtId="0" fontId="5" fillId="0" borderId="0"/>
    <xf numFmtId="173"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188" fontId="3" fillId="0" borderId="0"/>
    <xf numFmtId="173" fontId="38" fillId="0" borderId="0"/>
    <xf numFmtId="0" fontId="38" fillId="0" borderId="0"/>
    <xf numFmtId="173" fontId="38" fillId="0" borderId="0"/>
    <xf numFmtId="173" fontId="38" fillId="0" borderId="0"/>
    <xf numFmtId="173" fontId="5" fillId="0" borderId="0"/>
    <xf numFmtId="0" fontId="38" fillId="0" borderId="0"/>
    <xf numFmtId="173" fontId="38"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173" fontId="38" fillId="0" borderId="0"/>
    <xf numFmtId="0" fontId="5" fillId="0" borderId="0"/>
    <xf numFmtId="0" fontId="5" fillId="0" borderId="0"/>
    <xf numFmtId="0" fontId="5" fillId="0" borderId="0"/>
    <xf numFmtId="0" fontId="38" fillId="0" borderId="0"/>
    <xf numFmtId="173" fontId="38" fillId="0" borderId="0"/>
    <xf numFmtId="0" fontId="38" fillId="0" borderId="0" applyFont="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5" fillId="0" borderId="0"/>
    <xf numFmtId="173" fontId="38" fillId="0" borderId="0"/>
    <xf numFmtId="0" fontId="2" fillId="0" borderId="0"/>
    <xf numFmtId="173" fontId="38" fillId="0" borderId="0"/>
    <xf numFmtId="0" fontId="5" fillId="0" borderId="0"/>
    <xf numFmtId="0" fontId="2"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2" fillId="0" borderId="0"/>
    <xf numFmtId="173" fontId="38" fillId="0" borderId="0"/>
    <xf numFmtId="168" fontId="3" fillId="0" borderId="0"/>
    <xf numFmtId="168" fontId="3" fillId="0" borderId="0"/>
    <xf numFmtId="0" fontId="38" fillId="0" borderId="0"/>
    <xf numFmtId="0" fontId="38" fillId="0" borderId="0"/>
    <xf numFmtId="168" fontId="3" fillId="0" borderId="0"/>
    <xf numFmtId="0" fontId="2" fillId="0" borderId="0"/>
    <xf numFmtId="0" fontId="38" fillId="0" borderId="0"/>
    <xf numFmtId="168" fontId="3" fillId="0" borderId="0"/>
    <xf numFmtId="0" fontId="38" fillId="0" borderId="0"/>
    <xf numFmtId="168" fontId="3" fillId="0" borderId="0"/>
    <xf numFmtId="0" fontId="38" fillId="0" borderId="0"/>
    <xf numFmtId="168" fontId="3" fillId="0" borderId="0"/>
    <xf numFmtId="168" fontId="3" fillId="0" borderId="0"/>
    <xf numFmtId="168" fontId="3" fillId="0" borderId="0"/>
    <xf numFmtId="168" fontId="3" fillId="0" borderId="0"/>
    <xf numFmtId="173" fontId="38" fillId="0" borderId="0"/>
    <xf numFmtId="0" fontId="5" fillId="0" borderId="0"/>
    <xf numFmtId="168" fontId="3"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5" fillId="0" borderId="0"/>
    <xf numFmtId="173" fontId="5" fillId="0" borderId="0"/>
    <xf numFmtId="0" fontId="38" fillId="0" borderId="0" applyFont="0"/>
    <xf numFmtId="0" fontId="38" fillId="0" borderId="0" applyFont="0"/>
    <xf numFmtId="0" fontId="36" fillId="0" borderId="0"/>
    <xf numFmtId="0" fontId="38" fillId="0" borderId="0"/>
    <xf numFmtId="168" fontId="3" fillId="0" borderId="0"/>
    <xf numFmtId="0" fontId="38" fillId="0" borderId="0"/>
    <xf numFmtId="168" fontId="3" fillId="0" borderId="0"/>
    <xf numFmtId="0" fontId="38" fillId="0" borderId="0" applyFont="0"/>
    <xf numFmtId="0" fontId="38" fillId="0" borderId="0" applyFont="0"/>
    <xf numFmtId="168" fontId="3" fillId="0" borderId="0"/>
    <xf numFmtId="168" fontId="3" fillId="0" borderId="0"/>
    <xf numFmtId="168" fontId="3" fillId="0" borderId="0"/>
    <xf numFmtId="168" fontId="3" fillId="0" borderId="0"/>
    <xf numFmtId="173" fontId="38" fillId="0" borderId="0"/>
    <xf numFmtId="0" fontId="38" fillId="0" borderId="0"/>
    <xf numFmtId="173" fontId="5" fillId="0" borderId="0"/>
    <xf numFmtId="0" fontId="38" fillId="0" borderId="0"/>
    <xf numFmtId="173"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173" fontId="5" fillId="0" borderId="0"/>
    <xf numFmtId="0" fontId="5" fillId="0" borderId="0"/>
    <xf numFmtId="0" fontId="45" fillId="0" borderId="0"/>
    <xf numFmtId="0" fontId="38" fillId="0" borderId="0"/>
    <xf numFmtId="0" fontId="5" fillId="0" borderId="0"/>
    <xf numFmtId="0" fontId="38" fillId="0" borderId="0"/>
    <xf numFmtId="0" fontId="5" fillId="0" borderId="0"/>
    <xf numFmtId="0" fontId="5" fillId="0" borderId="0"/>
    <xf numFmtId="0" fontId="5" fillId="0" borderId="0"/>
    <xf numFmtId="173" fontId="38" fillId="0" borderId="0"/>
    <xf numFmtId="173" fontId="5" fillId="0" borderId="0"/>
    <xf numFmtId="0" fontId="5" fillId="0" borderId="0"/>
    <xf numFmtId="173" fontId="5" fillId="0" borderId="0"/>
    <xf numFmtId="0" fontId="5" fillId="0" borderId="0"/>
    <xf numFmtId="173" fontId="5" fillId="0" borderId="0"/>
    <xf numFmtId="0" fontId="38" fillId="0" borderId="0"/>
    <xf numFmtId="173" fontId="5" fillId="0" borderId="0"/>
    <xf numFmtId="0" fontId="38"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0" fontId="5" fillId="0" borderId="0"/>
    <xf numFmtId="0" fontId="5" fillId="0" borderId="0"/>
    <xf numFmtId="173" fontId="5" fillId="0" borderId="0"/>
    <xf numFmtId="0" fontId="5" fillId="0" borderId="0"/>
    <xf numFmtId="0" fontId="38" fillId="0" borderId="0"/>
    <xf numFmtId="0" fontId="2" fillId="0" borderId="0"/>
    <xf numFmtId="0" fontId="38"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173" fontId="38" fillId="0" borderId="0"/>
    <xf numFmtId="0" fontId="38"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168" fontId="3" fillId="0" borderId="0"/>
    <xf numFmtId="173" fontId="38" fillId="0" borderId="0"/>
    <xf numFmtId="0" fontId="2" fillId="0" borderId="0"/>
    <xf numFmtId="0" fontId="5" fillId="0" borderId="0"/>
    <xf numFmtId="0" fontId="38" fillId="0" borderId="0"/>
    <xf numFmtId="0" fontId="5" fillId="0" borderId="0"/>
    <xf numFmtId="0" fontId="69" fillId="0" borderId="0"/>
    <xf numFmtId="0" fontId="38" fillId="0" borderId="0"/>
    <xf numFmtId="0" fontId="5" fillId="0" borderId="0"/>
    <xf numFmtId="0" fontId="38" fillId="0" borderId="0"/>
    <xf numFmtId="173" fontId="38" fillId="0" borderId="0"/>
    <xf numFmtId="0" fontId="38" fillId="0" borderId="0"/>
    <xf numFmtId="0" fontId="38" fillId="0" borderId="0"/>
    <xf numFmtId="0" fontId="5" fillId="0" borderId="0"/>
    <xf numFmtId="0" fontId="38" fillId="0" borderId="0"/>
    <xf numFmtId="173" fontId="38" fillId="0" borderId="0"/>
    <xf numFmtId="189" fontId="2" fillId="0" borderId="0" applyFill="0" applyBorder="0" applyAlignment="0" applyProtection="0">
      <alignment horizontal="right"/>
    </xf>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18" fillId="0" borderId="0">
      <alignment horizontal="left"/>
    </xf>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0" fontId="70" fillId="52" borderId="33" applyNumberFormat="0" applyAlignment="0" applyProtection="0"/>
    <xf numFmtId="173" fontId="28" fillId="6" borderId="20"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0" fontId="2"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38" fillId="0" borderId="0">
      <protection locked="0"/>
    </xf>
    <xf numFmtId="9" fontId="38" fillId="0" borderId="0" applyFont="0" applyFill="0" applyBorder="0" applyAlignment="0" applyProtection="0"/>
    <xf numFmtId="194" fontId="2" fillId="0" borderId="0" applyFill="0" applyBorder="0" applyAlignment="0">
      <alignment horizontal="centerContinuous"/>
    </xf>
    <xf numFmtId="0" fontId="71" fillId="0" borderId="0" applyNumberFormat="0" applyFont="0" applyFill="0" applyBorder="0" applyAlignment="0" applyProtection="0">
      <alignment horizontal="left"/>
    </xf>
    <xf numFmtId="173" fontId="71" fillId="0" borderId="0" applyNumberFormat="0" applyFont="0" applyFill="0" applyBorder="0" applyAlignment="0" applyProtection="0">
      <alignment horizontal="left"/>
    </xf>
    <xf numFmtId="0" fontId="18" fillId="0" borderId="0"/>
    <xf numFmtId="173" fontId="18" fillId="0" borderId="0"/>
    <xf numFmtId="195" fontId="38" fillId="0" borderId="0">
      <protection locked="0"/>
    </xf>
    <xf numFmtId="196" fontId="38" fillId="0" borderId="0">
      <protection locked="0"/>
    </xf>
    <xf numFmtId="0" fontId="72" fillId="0" borderId="1" applyNumberFormat="0" applyFill="0" applyBorder="0" applyAlignment="0" applyProtection="0">
      <protection hidden="1"/>
    </xf>
    <xf numFmtId="173" fontId="72" fillId="0" borderId="1" applyNumberFormat="0" applyFill="0" applyBorder="0" applyAlignment="0" applyProtection="0">
      <protection hidden="1"/>
    </xf>
    <xf numFmtId="39" fontId="52" fillId="0" borderId="14" applyFill="0">
      <alignment horizontal="left"/>
    </xf>
    <xf numFmtId="0" fontId="2" fillId="0" borderId="13">
      <alignment horizontal="center" vertical="center"/>
    </xf>
    <xf numFmtId="0" fontId="46" fillId="0" borderId="0"/>
    <xf numFmtId="173" fontId="46" fillId="0" borderId="0"/>
    <xf numFmtId="0" fontId="73" fillId="0" borderId="0"/>
    <xf numFmtId="0" fontId="38" fillId="0" borderId="0" applyNumberFormat="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4"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5" fillId="0" borderId="0"/>
    <xf numFmtId="0" fontId="76" fillId="52" borderId="1"/>
    <xf numFmtId="173" fontId="76" fillId="52" borderId="1"/>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38" fillId="0" borderId="35"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8"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9" fillId="0" borderId="0" applyProtection="0"/>
    <xf numFmtId="197" fontId="79" fillId="0" borderId="0" applyProtection="0"/>
    <xf numFmtId="0" fontId="80" fillId="0" borderId="0" applyProtection="0"/>
    <xf numFmtId="0" fontId="81" fillId="0" borderId="0" applyProtection="0"/>
    <xf numFmtId="0" fontId="79" fillId="0" borderId="36" applyProtection="0"/>
    <xf numFmtId="0" fontId="2" fillId="0" borderId="0"/>
    <xf numFmtId="10" fontId="79" fillId="0" borderId="0" applyProtection="0"/>
    <xf numFmtId="0" fontId="79" fillId="0" borderId="0"/>
    <xf numFmtId="2" fontId="79" fillId="0" borderId="0" applyProtection="0"/>
    <xf numFmtId="4" fontId="79" fillId="0" borderId="0" applyProtection="0"/>
    <xf numFmtId="43" fontId="5"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0" fontId="71"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4" fontId="3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5" fillId="0" borderId="0"/>
    <xf numFmtId="0" fontId="38" fillId="0" borderId="0"/>
    <xf numFmtId="0" fontId="38" fillId="0" borderId="0"/>
    <xf numFmtId="0" fontId="38" fillId="0" borderId="0"/>
    <xf numFmtId="0" fontId="38"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3" fillId="0" borderId="0"/>
    <xf numFmtId="0" fontId="5" fillId="0" borderId="0"/>
    <xf numFmtId="0" fontId="5" fillId="0" borderId="0"/>
    <xf numFmtId="0" fontId="5" fillId="0" borderId="0"/>
    <xf numFmtId="188" fontId="3" fillId="0" borderId="0"/>
    <xf numFmtId="173" fontId="5" fillId="0" borderId="0"/>
    <xf numFmtId="173" fontId="5" fillId="0" borderId="0"/>
    <xf numFmtId="173" fontId="5" fillId="0" borderId="0"/>
    <xf numFmtId="168" fontId="3"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38" fillId="0" borderId="0"/>
    <xf numFmtId="37"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8" fillId="0" borderId="0"/>
    <xf numFmtId="188"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5" fillId="0" borderId="0"/>
    <xf numFmtId="173" fontId="5" fillId="0" borderId="0"/>
    <xf numFmtId="0" fontId="5" fillId="0" borderId="0"/>
    <xf numFmtId="173" fontId="5" fillId="0" borderId="0"/>
    <xf numFmtId="173" fontId="5" fillId="0" borderId="0"/>
    <xf numFmtId="0" fontId="5" fillId="0" borderId="0"/>
    <xf numFmtId="173" fontId="5" fillId="0" borderId="0"/>
    <xf numFmtId="173" fontId="5" fillId="0" borderId="0"/>
    <xf numFmtId="0" fontId="38" fillId="0" borderId="0"/>
    <xf numFmtId="173" fontId="5" fillId="0" borderId="0"/>
    <xf numFmtId="173" fontId="5" fillId="0" borderId="0"/>
    <xf numFmtId="0" fontId="38"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173" fontId="5"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5" fillId="0" borderId="0"/>
    <xf numFmtId="0" fontId="5" fillId="0" borderId="0"/>
    <xf numFmtId="0" fontId="69"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0" fontId="83" fillId="0" borderId="0">
      <alignment vertical="top"/>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cellStyleXfs>
  <cellXfs count="414">
    <xf numFmtId="0" fontId="0" fillId="0" borderId="0" xfId="0"/>
    <xf numFmtId="0" fontId="7" fillId="0" borderId="0" xfId="0" applyFont="1"/>
    <xf numFmtId="0" fontId="8" fillId="0" borderId="1" xfId="0" applyFont="1" applyBorder="1" applyAlignment="1">
      <alignment horizontal="center"/>
    </xf>
    <xf numFmtId="0" fontId="7" fillId="0" borderId="0" xfId="0" applyFont="1" applyFill="1" applyBorder="1" applyAlignment="1">
      <alignment horizontal="center" vertical="center" wrapText="1"/>
    </xf>
    <xf numFmtId="165" fontId="7" fillId="0" borderId="0" xfId="0" applyNumberFormat="1" applyFont="1"/>
    <xf numFmtId="0" fontId="8" fillId="0" borderId="4" xfId="0" applyFont="1" applyFill="1" applyBorder="1" applyAlignment="1">
      <alignment horizontal="center"/>
    </xf>
    <xf numFmtId="165" fontId="7" fillId="0" borderId="0" xfId="0" quotePrefix="1" applyNumberFormat="1"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center"/>
    </xf>
    <xf numFmtId="165" fontId="7" fillId="0" borderId="1" xfId="0" quotePrefix="1" applyNumberFormat="1" applyFont="1" applyFill="1" applyBorder="1" applyAlignment="1">
      <alignment horizontal="center" vertical="center"/>
    </xf>
    <xf numFmtId="165" fontId="7" fillId="0" borderId="1" xfId="0" applyNumberFormat="1" applyFont="1" applyFill="1" applyBorder="1" applyAlignment="1">
      <alignment horizontal="right" indent="1"/>
    </xf>
    <xf numFmtId="165" fontId="7" fillId="0" borderId="1" xfId="0" applyNumberFormat="1" applyFont="1" applyFill="1" applyBorder="1" applyAlignment="1">
      <alignment horizontal="right" indent="2"/>
    </xf>
    <xf numFmtId="165" fontId="7"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1"/>
    </xf>
    <xf numFmtId="165" fontId="11" fillId="0" borderId="1" xfId="0" applyNumberFormat="1" applyFont="1" applyFill="1" applyBorder="1" applyAlignment="1">
      <alignment horizontal="right" indent="2"/>
    </xf>
    <xf numFmtId="165" fontId="7" fillId="0" borderId="1" xfId="0" applyNumberFormat="1" applyFont="1" applyFill="1" applyBorder="1" applyAlignment="1">
      <alignment horizontal="right" vertical="center" indent="1"/>
    </xf>
    <xf numFmtId="165" fontId="7" fillId="0" borderId="1" xfId="0" applyNumberFormat="1" applyFont="1" applyFill="1" applyBorder="1" applyAlignment="1">
      <alignment horizontal="right" vertical="center" indent="2"/>
    </xf>
    <xf numFmtId="165" fontId="7" fillId="0" borderId="1" xfId="0" quotePrefix="1" applyNumberFormat="1" applyFont="1" applyFill="1" applyBorder="1" applyAlignment="1">
      <alignment horizontal="right" vertical="center" indent="2"/>
    </xf>
    <xf numFmtId="165" fontId="7" fillId="0" borderId="2" xfId="0" quotePrefix="1" applyNumberFormat="1" applyFont="1" applyFill="1" applyBorder="1" applyAlignment="1">
      <alignment horizontal="right" vertical="center" indent="2"/>
    </xf>
    <xf numFmtId="165" fontId="7" fillId="0" borderId="5" xfId="0" applyNumberFormat="1" applyFont="1" applyFill="1" applyBorder="1" applyAlignment="1">
      <alignment horizontal="right" indent="2"/>
    </xf>
    <xf numFmtId="0" fontId="8" fillId="0" borderId="9" xfId="0" applyFont="1" applyBorder="1" applyAlignment="1">
      <alignment horizontal="center" vertical="center" wrapText="1"/>
    </xf>
    <xf numFmtId="165" fontId="2" fillId="0" borderId="1" xfId="0" applyNumberFormat="1" applyFont="1" applyFill="1" applyBorder="1" applyAlignment="1">
      <alignment horizontal="right" indent="3"/>
    </xf>
    <xf numFmtId="0" fontId="8" fillId="0" borderId="1" xfId="0" applyFont="1" applyFill="1" applyBorder="1" applyAlignment="1">
      <alignment horizontal="center"/>
    </xf>
    <xf numFmtId="165"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0" fontId="8" fillId="0" borderId="0" xfId="0" applyFont="1" applyAlignment="1">
      <alignment horizontal="center"/>
    </xf>
    <xf numFmtId="0" fontId="8" fillId="0" borderId="3" xfId="0" applyFont="1" applyBorder="1" applyAlignment="1">
      <alignment horizontal="center" vertical="center" wrapText="1"/>
    </xf>
    <xf numFmtId="0" fontId="7" fillId="0" borderId="0" xfId="0" applyFont="1" applyFill="1"/>
    <xf numFmtId="165" fontId="7" fillId="0" borderId="5" xfId="0" applyNumberFormat="1" applyFont="1" applyFill="1" applyBorder="1" applyAlignment="1">
      <alignment horizontal="right" vertical="center" indent="1"/>
    </xf>
    <xf numFmtId="165" fontId="7" fillId="0" borderId="2" xfId="0" applyNumberFormat="1" applyFont="1" applyFill="1" applyBorder="1" applyAlignment="1">
      <alignment horizontal="right" indent="3"/>
    </xf>
    <xf numFmtId="0" fontId="8" fillId="0" borderId="4" xfId="0" applyFont="1" applyBorder="1" applyAlignment="1">
      <alignment horizontal="center"/>
    </xf>
    <xf numFmtId="165" fontId="7" fillId="0" borderId="1" xfId="0" applyNumberFormat="1" applyFont="1" applyFill="1" applyBorder="1" applyAlignment="1">
      <alignment horizontal="right" vertical="center" indent="3"/>
    </xf>
    <xf numFmtId="0" fontId="7" fillId="0" borderId="0" xfId="0" applyFont="1" applyFill="1" applyBorder="1"/>
    <xf numFmtId="165" fontId="7" fillId="0" borderId="0" xfId="0" applyNumberFormat="1" applyFont="1" applyFill="1" applyBorder="1"/>
    <xf numFmtId="165" fontId="7" fillId="0" borderId="0" xfId="0" applyNumberFormat="1" applyFont="1" applyFill="1"/>
    <xf numFmtId="0" fontId="11" fillId="0" borderId="0" xfId="0" applyFont="1" applyFill="1"/>
    <xf numFmtId="165" fontId="7" fillId="0" borderId="0" xfId="0" applyNumberFormat="1" applyFont="1" applyFill="1" applyBorder="1" applyAlignment="1">
      <alignment horizontal="right" indent="4"/>
    </xf>
    <xf numFmtId="165" fontId="7" fillId="0" borderId="0" xfId="0" applyNumberFormat="1" applyFont="1" applyFill="1" applyBorder="1" applyAlignment="1">
      <alignment horizontal="right" indent="3"/>
    </xf>
    <xf numFmtId="165" fontId="7" fillId="0" borderId="11" xfId="0" applyNumberFormat="1" applyFont="1" applyFill="1" applyBorder="1" applyAlignment="1">
      <alignment horizontal="right" indent="3"/>
    </xf>
    <xf numFmtId="165" fontId="7" fillId="0" borderId="11" xfId="0" applyNumberFormat="1" applyFont="1" applyFill="1" applyBorder="1" applyAlignment="1">
      <alignment horizontal="right" indent="1"/>
    </xf>
    <xf numFmtId="165" fontId="7" fillId="0" borderId="11" xfId="0" applyNumberFormat="1" applyFont="1" applyFill="1" applyBorder="1" applyAlignment="1">
      <alignment horizontal="right" indent="2"/>
    </xf>
    <xf numFmtId="165" fontId="7" fillId="0" borderId="15" xfId="0" applyNumberFormat="1" applyFont="1" applyFill="1" applyBorder="1" applyAlignment="1">
      <alignment horizontal="right" indent="3"/>
    </xf>
    <xf numFmtId="165" fontId="7" fillId="0" borderId="0" xfId="0" applyNumberFormat="1" applyFont="1" applyFill="1" applyBorder="1" applyAlignment="1">
      <alignment horizontal="right" indent="1"/>
    </xf>
    <xf numFmtId="165" fontId="7" fillId="0" borderId="0" xfId="0" applyNumberFormat="1" applyFont="1" applyFill="1" applyBorder="1" applyAlignment="1">
      <alignment horizontal="right" indent="2"/>
    </xf>
    <xf numFmtId="165" fontId="7" fillId="0" borderId="5" xfId="0" applyNumberFormat="1" applyFont="1" applyFill="1" applyBorder="1" applyAlignment="1">
      <alignment horizontal="right" indent="3"/>
    </xf>
    <xf numFmtId="165" fontId="7" fillId="0" borderId="0" xfId="0" applyNumberFormat="1" applyFont="1" applyFill="1" applyBorder="1" applyAlignment="1">
      <alignment horizontal="center"/>
    </xf>
    <xf numFmtId="165" fontId="7" fillId="0" borderId="4" xfId="0" applyNumberFormat="1" applyFont="1" applyFill="1" applyBorder="1" applyAlignment="1">
      <alignment horizontal="right" indent="1"/>
    </xf>
    <xf numFmtId="165" fontId="7" fillId="0" borderId="4" xfId="0" applyNumberFormat="1" applyFont="1" applyFill="1" applyBorder="1" applyAlignment="1">
      <alignment horizontal="right" indent="2"/>
    </xf>
    <xf numFmtId="165" fontId="7" fillId="0" borderId="5" xfId="0" applyNumberFormat="1" applyFont="1" applyFill="1" applyBorder="1" applyAlignment="1">
      <alignment horizontal="right" indent="1"/>
    </xf>
    <xf numFmtId="165" fontId="7" fillId="0" borderId="5" xfId="0" applyNumberFormat="1" applyFont="1" applyFill="1" applyBorder="1" applyAlignment="1">
      <alignment horizontal="center"/>
    </xf>
    <xf numFmtId="165" fontId="7" fillId="0" borderId="2" xfId="0" applyNumberFormat="1" applyFont="1" applyFill="1" applyBorder="1" applyAlignment="1">
      <alignment horizontal="right" indent="2"/>
    </xf>
    <xf numFmtId="0" fontId="13" fillId="0" borderId="0" xfId="0" applyFont="1"/>
    <xf numFmtId="0" fontId="8" fillId="0" borderId="1" xfId="0" applyFont="1" applyFill="1" applyBorder="1" applyAlignment="1">
      <alignment horizontal="left" indent="2"/>
    </xf>
    <xf numFmtId="165" fontId="7" fillId="0" borderId="1" xfId="0" applyNumberFormat="1" applyFont="1" applyFill="1" applyBorder="1" applyAlignment="1">
      <alignment horizontal="right" vertical="center" wrapText="1" indent="2"/>
    </xf>
    <xf numFmtId="0" fontId="15" fillId="0" borderId="0" xfId="0" applyFont="1" applyFill="1" applyBorder="1"/>
    <xf numFmtId="0" fontId="8" fillId="0" borderId="7" xfId="0" applyFont="1" applyFill="1" applyBorder="1" applyAlignment="1">
      <alignment horizontal="left" vertical="center" wrapText="1"/>
    </xf>
    <xf numFmtId="0" fontId="7" fillId="0" borderId="4" xfId="0" applyFont="1" applyFill="1" applyBorder="1"/>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65" fontId="7" fillId="0" borderId="6" xfId="0" applyNumberFormat="1" applyFont="1" applyFill="1" applyBorder="1" applyAlignment="1">
      <alignment horizontal="right" indent="2"/>
    </xf>
    <xf numFmtId="165" fontId="7" fillId="0" borderId="6" xfId="0" applyNumberFormat="1" applyFont="1" applyFill="1" applyBorder="1" applyAlignment="1">
      <alignment horizontal="center"/>
    </xf>
    <xf numFmtId="165" fontId="7" fillId="0" borderId="6" xfId="0" applyNumberFormat="1" applyFont="1" applyFill="1" applyBorder="1" applyAlignment="1">
      <alignment horizontal="right" indent="3"/>
    </xf>
    <xf numFmtId="165" fontId="7" fillId="0" borderId="1" xfId="0" applyNumberFormat="1" applyFont="1" applyFill="1" applyBorder="1" applyAlignment="1">
      <alignment horizontal="center"/>
    </xf>
    <xf numFmtId="165" fontId="0" fillId="0" borderId="0" xfId="0" applyNumberFormat="1" applyFill="1"/>
    <xf numFmtId="0" fontId="12" fillId="0" borderId="0" xfId="0" applyFont="1" applyFill="1" applyBorder="1" applyAlignment="1">
      <alignment vertical="center"/>
    </xf>
    <xf numFmtId="0" fontId="16" fillId="0" borderId="0" xfId="0" applyFont="1" applyFill="1" applyBorder="1" applyAlignment="1">
      <alignment vertical="center"/>
    </xf>
    <xf numFmtId="165"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0" xfId="0" applyFont="1" applyFill="1" applyAlignment="1">
      <alignment vertical="center"/>
    </xf>
    <xf numFmtId="0" fontId="15" fillId="0" borderId="0" xfId="0" applyFont="1" applyFill="1" applyBorder="1" applyAlignment="1">
      <alignment vertic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0" fontId="82" fillId="0" borderId="0" xfId="0" applyFont="1" applyFill="1"/>
    <xf numFmtId="165" fontId="82" fillId="0" borderId="0" xfId="0" applyNumberFormat="1" applyFont="1" applyFill="1"/>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8" fillId="0" borderId="0" xfId="0" applyFont="1" applyFill="1"/>
    <xf numFmtId="165" fontId="18" fillId="0" borderId="0" xfId="0" applyNumberFormat="1" applyFont="1" applyFill="1"/>
    <xf numFmtId="0" fontId="12" fillId="0" borderId="0" xfId="0" applyFont="1" applyFill="1" applyBorder="1" applyAlignment="1">
      <alignment horizontal="left" vertical="center"/>
    </xf>
    <xf numFmtId="0" fontId="1" fillId="0" borderId="3" xfId="0" applyFont="1" applyFill="1" applyBorder="1" applyAlignment="1">
      <alignment horizontal="center" vertical="center" wrapText="1"/>
    </xf>
    <xf numFmtId="198" fontId="1" fillId="0" borderId="3" xfId="0" applyNumberFormat="1" applyFont="1" applyFill="1" applyBorder="1" applyAlignment="1">
      <alignment horizontal="center" vertical="center" wrapText="1"/>
    </xf>
    <xf numFmtId="198" fontId="7" fillId="0" borderId="0" xfId="0" applyNumberFormat="1" applyFont="1" applyFill="1" applyBorder="1"/>
    <xf numFmtId="0" fontId="8" fillId="0" borderId="4" xfId="0" applyFont="1" applyFill="1" applyBorder="1"/>
    <xf numFmtId="0" fontId="7" fillId="0" borderId="4" xfId="0" applyFont="1" applyFill="1" applyBorder="1" applyAlignment="1">
      <alignment horizontal="left" indent="1"/>
    </xf>
    <xf numFmtId="3" fontId="7" fillId="0" borderId="0" xfId="0" applyNumberFormat="1" applyFont="1"/>
    <xf numFmtId="165" fontId="7" fillId="0" borderId="6" xfId="0" applyNumberFormat="1" applyFont="1" applyFill="1" applyBorder="1" applyAlignment="1">
      <alignment horizontal="right" indent="1"/>
    </xf>
    <xf numFmtId="0" fontId="8" fillId="0" borderId="2" xfId="0" applyFont="1" applyFill="1" applyBorder="1" applyAlignment="1">
      <alignment horizontal="center"/>
    </xf>
    <xf numFmtId="165" fontId="7" fillId="0" borderId="2" xfId="0" applyNumberFormat="1" applyFont="1" applyFill="1" applyBorder="1" applyAlignment="1">
      <alignment horizontal="right" indent="1"/>
    </xf>
    <xf numFmtId="165" fontId="1" fillId="0" borderId="1" xfId="0" applyNumberFormat="1" applyFont="1" applyFill="1" applyBorder="1" applyAlignment="1">
      <alignment horizontal="right" indent="1"/>
    </xf>
    <xf numFmtId="165" fontId="2" fillId="0" borderId="1" xfId="0" applyNumberFormat="1" applyFont="1" applyFill="1" applyBorder="1" applyAlignment="1">
      <alignment horizontal="right" indent="1"/>
    </xf>
    <xf numFmtId="165" fontId="2" fillId="0" borderId="2" xfId="0" applyNumberFormat="1" applyFont="1" applyFill="1" applyBorder="1" applyAlignment="1">
      <alignment horizontal="right" indent="1"/>
    </xf>
    <xf numFmtId="3" fontId="0" fillId="0" borderId="0" xfId="0" applyNumberFormat="1"/>
    <xf numFmtId="0" fontId="8" fillId="0" borderId="1" xfId="0" applyFont="1" applyFill="1" applyBorder="1" applyAlignment="1">
      <alignment horizontal="left" vertical="center" indent="1"/>
    </xf>
    <xf numFmtId="165"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65"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5"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167" fontId="7" fillId="0" borderId="0" xfId="0" applyNumberFormat="1" applyFont="1" applyFill="1"/>
    <xf numFmtId="0" fontId="12" fillId="0" borderId="0" xfId="0" applyFont="1" applyBorder="1" applyAlignment="1"/>
    <xf numFmtId="198" fontId="7" fillId="0" borderId="0" xfId="1902" applyNumberFormat="1" applyFont="1" applyFill="1"/>
    <xf numFmtId="198" fontId="7" fillId="0" borderId="0" xfId="0" applyNumberFormat="1" applyFont="1" applyFill="1"/>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11" xfId="0" applyFont="1" applyFill="1" applyBorder="1" applyAlignment="1"/>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18" fillId="0" borderId="0" xfId="0" applyFont="1" applyFill="1" applyAlignment="1">
      <alignment horizontal="left"/>
    </xf>
    <xf numFmtId="0" fontId="7" fillId="0" borderId="0" xfId="0" applyFont="1" applyFill="1" applyBorder="1" applyAlignment="1">
      <alignment horizontal="right" indent="2"/>
    </xf>
    <xf numFmtId="0" fontId="8" fillId="0" borderId="1" xfId="0" applyFont="1" applyFill="1" applyBorder="1" applyAlignment="1">
      <alignment horizontal="center" vertical="center" wrapText="1"/>
    </xf>
    <xf numFmtId="165" fontId="8" fillId="0" borderId="1" xfId="0" quotePrefix="1" applyNumberFormat="1" applyFont="1" applyFill="1" applyBorder="1" applyAlignment="1">
      <alignment horizontal="right" vertical="center" wrapText="1" indent="3"/>
    </xf>
    <xf numFmtId="165" fontId="7" fillId="0" borderId="1" xfId="0" applyNumberFormat="1" applyFont="1" applyFill="1" applyBorder="1" applyAlignment="1">
      <alignment horizontal="right" vertical="center" wrapText="1" indent="1"/>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1"/>
    </xf>
    <xf numFmtId="165" fontId="7" fillId="0" borderId="2" xfId="0" applyNumberFormat="1" applyFont="1" applyFill="1" applyBorder="1" applyAlignment="1">
      <alignment horizontal="right" vertical="center" indent="3"/>
    </xf>
    <xf numFmtId="0" fontId="7" fillId="0" borderId="0" xfId="0" applyFont="1" applyFill="1" applyAlignment="1">
      <alignment horizontal="right" wrapText="1" indent="2"/>
    </xf>
    <xf numFmtId="165" fontId="7" fillId="0" borderId="0" xfId="0" applyNumberFormat="1" applyFont="1" applyFill="1" applyAlignment="1">
      <alignment horizontal="center" vertical="center"/>
    </xf>
    <xf numFmtId="0" fontId="1" fillId="0" borderId="0" xfId="1" applyFont="1" applyFill="1" applyAlignment="1" applyProtection="1"/>
    <xf numFmtId="165" fontId="7" fillId="0" borderId="1" xfId="0" applyNumberFormat="1" applyFont="1" applyFill="1" applyBorder="1" applyAlignment="1">
      <alignment horizontal="right" vertical="center" wrapText="1" indent="4"/>
    </xf>
    <xf numFmtId="0" fontId="8" fillId="0" borderId="1" xfId="0" applyFont="1" applyFill="1" applyBorder="1" applyAlignment="1">
      <alignment horizontal="center" vertical="center"/>
    </xf>
    <xf numFmtId="165" fontId="7" fillId="0" borderId="1" xfId="0" applyNumberFormat="1" applyFont="1" applyFill="1" applyBorder="1" applyAlignment="1">
      <alignment horizontal="right" vertical="center" indent="4"/>
    </xf>
    <xf numFmtId="0" fontId="8" fillId="0" borderId="1" xfId="0" applyFont="1" applyFill="1" applyBorder="1" applyAlignment="1">
      <alignment horizontal="center" vertical="top" wrapText="1"/>
    </xf>
    <xf numFmtId="0" fontId="15" fillId="0" borderId="11" xfId="1" applyFont="1" applyFill="1" applyBorder="1" applyAlignment="1" applyProtection="1">
      <alignment vertical="center"/>
    </xf>
    <xf numFmtId="0" fontId="12" fillId="0" borderId="11" xfId="0" applyFont="1" applyFill="1" applyBorder="1" applyAlignment="1">
      <alignment vertical="center"/>
    </xf>
    <xf numFmtId="4" fontId="7" fillId="0" borderId="0" xfId="0" applyNumberFormat="1" applyFont="1" applyFill="1"/>
    <xf numFmtId="0" fontId="8" fillId="0" borderId="0" xfId="0" applyFont="1" applyFill="1" applyBorder="1" applyAlignment="1"/>
    <xf numFmtId="0" fontId="8" fillId="0" borderId="2" xfId="0" applyFont="1" applyFill="1" applyBorder="1" applyAlignment="1">
      <alignment horizontal="center" vertical="center"/>
    </xf>
    <xf numFmtId="0" fontId="7" fillId="0" borderId="1" xfId="0" quotePrefix="1" applyFont="1" applyFill="1" applyBorder="1" applyAlignment="1">
      <alignment horizontal="center"/>
    </xf>
    <xf numFmtId="167" fontId="7" fillId="0" borderId="1" xfId="0" applyNumberFormat="1" applyFont="1" applyFill="1" applyBorder="1" applyAlignment="1">
      <alignment horizontal="right" indent="2"/>
    </xf>
    <xf numFmtId="0" fontId="8" fillId="0" borderId="1" xfId="0" applyFont="1" applyFill="1" applyBorder="1" applyAlignment="1">
      <alignment horizontal="left" vertical="center" wrapText="1" indent="2"/>
    </xf>
    <xf numFmtId="165" fontId="7" fillId="0" borderId="1" xfId="0" applyNumberFormat="1" applyFont="1" applyFill="1" applyBorder="1" applyAlignment="1">
      <alignment horizontal="right" indent="4"/>
    </xf>
    <xf numFmtId="0" fontId="10" fillId="0" borderId="3" xfId="0" applyFont="1" applyFill="1" applyBorder="1" applyAlignment="1">
      <alignment horizontal="center" vertical="center" wrapText="1"/>
    </xf>
    <xf numFmtId="165" fontId="11" fillId="0" borderId="1" xfId="0" applyNumberFormat="1" applyFont="1" applyFill="1" applyBorder="1" applyAlignment="1">
      <alignment horizontal="right" vertical="center" wrapText="1" indent="2"/>
    </xf>
    <xf numFmtId="0" fontId="7" fillId="0" borderId="0" xfId="0" applyFont="1" applyFill="1" applyAlignment="1">
      <alignment horizontal="left" vertical="top"/>
    </xf>
    <xf numFmtId="165" fontId="7" fillId="0" borderId="0" xfId="0" applyNumberFormat="1" applyFont="1" applyFill="1" applyAlignment="1">
      <alignment horizontal="center" vertical="top"/>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165" fontId="7" fillId="0" borderId="1" xfId="0" quotePrefix="1" applyNumberFormat="1" applyFont="1" applyFill="1" applyBorder="1" applyAlignment="1">
      <alignment horizontal="center"/>
    </xf>
    <xf numFmtId="165" fontId="7" fillId="0" borderId="5" xfId="0" quotePrefix="1"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65" fontId="7" fillId="0" borderId="7" xfId="0" applyNumberFormat="1" applyFont="1" applyFill="1" applyBorder="1" applyAlignment="1">
      <alignment horizontal="right" indent="2"/>
    </xf>
    <xf numFmtId="165" fontId="11" fillId="0" borderId="2" xfId="0" applyNumberFormat="1" applyFont="1" applyFill="1" applyBorder="1" applyAlignment="1">
      <alignment horizontal="right" indent="1"/>
    </xf>
    <xf numFmtId="165" fontId="11" fillId="0" borderId="2" xfId="0" applyNumberFormat="1" applyFont="1" applyFill="1" applyBorder="1" applyAlignment="1">
      <alignment horizontal="right" indent="2"/>
    </xf>
    <xf numFmtId="165" fontId="7" fillId="0" borderId="7" xfId="0" applyNumberFormat="1" applyFont="1" applyFill="1" applyBorder="1" applyAlignment="1">
      <alignment horizontal="right" vertical="center" indent="1"/>
    </xf>
    <xf numFmtId="0" fontId="11" fillId="0" borderId="0" xfId="0" applyFont="1" applyFill="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vertical="center"/>
    </xf>
    <xf numFmtId="0" fontId="7" fillId="0" borderId="0" xfId="0" applyFont="1" applyFill="1" applyBorder="1" applyAlignment="1">
      <alignment vertical="center"/>
    </xf>
    <xf numFmtId="165" fontId="8" fillId="0" borderId="13"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left" indent="2"/>
    </xf>
    <xf numFmtId="165" fontId="7" fillId="0" borderId="14" xfId="0" applyNumberFormat="1" applyFont="1" applyFill="1" applyBorder="1" applyAlignment="1">
      <alignment horizontal="right" indent="2"/>
    </xf>
    <xf numFmtId="165" fontId="7" fillId="0" borderId="15" xfId="0" applyNumberFormat="1" applyFont="1" applyFill="1" applyBorder="1" applyAlignment="1">
      <alignment horizontal="right" indent="2"/>
    </xf>
    <xf numFmtId="165" fontId="7" fillId="0" borderId="14" xfId="0" applyNumberFormat="1" applyFont="1" applyFill="1" applyBorder="1" applyAlignment="1">
      <alignment horizontal="right" indent="1"/>
    </xf>
    <xf numFmtId="165" fontId="7" fillId="0" borderId="11" xfId="0" applyNumberFormat="1" applyFont="1" applyFill="1" applyBorder="1" applyAlignment="1">
      <alignment horizontal="center"/>
    </xf>
    <xf numFmtId="165" fontId="7" fillId="0" borderId="15" xfId="0" applyNumberFormat="1" applyFont="1" applyFill="1" applyBorder="1" applyAlignment="1">
      <alignment horizontal="center"/>
    </xf>
    <xf numFmtId="165" fontId="7" fillId="0" borderId="0" xfId="0" applyNumberFormat="1" applyFont="1" applyFill="1" applyBorder="1" applyAlignment="1">
      <alignment vertical="center"/>
    </xf>
    <xf numFmtId="165" fontId="7" fillId="0" borderId="0" xfId="0" quotePrefix="1" applyNumberFormat="1" applyFont="1" applyFill="1" applyBorder="1" applyAlignment="1">
      <alignment horizontal="right" indent="2"/>
    </xf>
    <xf numFmtId="0" fontId="8" fillId="0" borderId="2" xfId="0" applyFont="1" applyFill="1" applyBorder="1" applyAlignment="1">
      <alignment horizontal="left" indent="2"/>
    </xf>
    <xf numFmtId="165" fontId="7" fillId="0" borderId="13" xfId="0" applyNumberFormat="1" applyFont="1" applyFill="1" applyBorder="1" applyAlignment="1">
      <alignment horizontal="center"/>
    </xf>
    <xf numFmtId="165" fontId="7" fillId="0" borderId="7" xfId="0" applyNumberFormat="1" applyFont="1" applyFill="1" applyBorder="1" applyAlignment="1">
      <alignment horizontal="center"/>
    </xf>
    <xf numFmtId="165" fontId="7" fillId="0" borderId="12" xfId="0" applyNumberFormat="1" applyFont="1" applyFill="1" applyBorder="1" applyAlignment="1">
      <alignment horizontal="right" indent="1"/>
    </xf>
    <xf numFmtId="165" fontId="7" fillId="0" borderId="13" xfId="0" applyNumberFormat="1" applyFont="1" applyFill="1" applyBorder="1" applyAlignment="1">
      <alignment horizontal="right" indent="2"/>
    </xf>
    <xf numFmtId="165" fontId="7" fillId="0" borderId="13" xfId="0" applyNumberFormat="1" applyFont="1" applyFill="1" applyBorder="1" applyAlignment="1">
      <alignment horizontal="right" indent="1"/>
    </xf>
    <xf numFmtId="165" fontId="7" fillId="0" borderId="13" xfId="0" applyNumberFormat="1" applyFont="1" applyFill="1" applyBorder="1" applyAlignment="1">
      <alignment horizontal="right" indent="4"/>
    </xf>
    <xf numFmtId="165" fontId="7" fillId="0" borderId="13" xfId="0" applyNumberFormat="1" applyFont="1" applyFill="1" applyBorder="1" applyAlignment="1">
      <alignment horizontal="right" indent="3"/>
    </xf>
    <xf numFmtId="165" fontId="7" fillId="0" borderId="12" xfId="0" applyNumberFormat="1" applyFont="1" applyFill="1" applyBorder="1" applyAlignment="1">
      <alignment horizontal="right" indent="2"/>
    </xf>
    <xf numFmtId="165" fontId="7" fillId="0" borderId="7" xfId="0" applyNumberFormat="1" applyFont="1" applyFill="1" applyBorder="1" applyAlignment="1">
      <alignment horizontal="right" indent="1"/>
    </xf>
    <xf numFmtId="165" fontId="7" fillId="0" borderId="7" xfId="0" applyNumberFormat="1" applyFont="1" applyFill="1" applyBorder="1" applyAlignment="1">
      <alignment horizontal="right" indent="3"/>
    </xf>
    <xf numFmtId="0" fontId="12" fillId="0" borderId="0" xfId="0" applyFont="1" applyFill="1" applyBorder="1" applyAlignment="1">
      <alignment horizontal="left"/>
    </xf>
    <xf numFmtId="165" fontId="13" fillId="0" borderId="0" xfId="0" applyNumberFormat="1" applyFont="1" applyFill="1" applyBorder="1" applyAlignment="1">
      <alignment horizontal="center"/>
    </xf>
    <xf numFmtId="165" fontId="13" fillId="0" borderId="0" xfId="0" applyNumberFormat="1" applyFont="1" applyFill="1" applyAlignment="1">
      <alignment horizontal="center"/>
    </xf>
    <xf numFmtId="165" fontId="7" fillId="0" borderId="0" xfId="0" quotePrefix="1" applyNumberFormat="1" applyFont="1" applyFill="1" applyBorder="1" applyAlignment="1">
      <alignment horizontal="center"/>
    </xf>
    <xf numFmtId="4" fontId="8" fillId="0" borderId="0" xfId="0" applyNumberFormat="1" applyFont="1" applyFill="1" applyAlignment="1">
      <alignment horizontal="center"/>
    </xf>
    <xf numFmtId="0" fontId="8" fillId="0" borderId="0" xfId="0" applyFont="1" applyFill="1" applyAlignment="1"/>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center"/>
    </xf>
    <xf numFmtId="0" fontId="7" fillId="0" borderId="15" xfId="0" applyFont="1" applyFill="1" applyBorder="1"/>
    <xf numFmtId="0" fontId="7" fillId="0" borderId="5" xfId="0" applyFont="1" applyFill="1" applyBorder="1"/>
    <xf numFmtId="0" fontId="7" fillId="0" borderId="7" xfId="0" applyFont="1" applyFill="1" applyBorder="1"/>
    <xf numFmtId="0" fontId="8" fillId="0" borderId="0" xfId="0" applyFont="1" applyFill="1" applyAlignment="1">
      <alignment horizontal="center" vertical="center"/>
    </xf>
    <xf numFmtId="0" fontId="8" fillId="0" borderId="10" xfId="0" applyFont="1" applyFill="1" applyBorder="1" applyAlignment="1">
      <alignment vertical="center"/>
    </xf>
    <xf numFmtId="165" fontId="8" fillId="0" borderId="3" xfId="0" applyNumberFormat="1" applyFont="1" applyFill="1" applyBorder="1" applyAlignment="1">
      <alignment horizontal="right" indent="1"/>
    </xf>
    <xf numFmtId="0" fontId="7" fillId="0" borderId="5" xfId="0" applyFont="1" applyFill="1" applyBorder="1" applyAlignment="1">
      <alignment horizontal="left" indent="1"/>
    </xf>
    <xf numFmtId="0" fontId="8" fillId="0" borderId="2" xfId="0" applyFont="1" applyFill="1" applyBorder="1" applyAlignment="1">
      <alignment vertical="center" wrapText="1"/>
    </xf>
    <xf numFmtId="0" fontId="8" fillId="0" borderId="7" xfId="0" applyFont="1" applyFill="1" applyBorder="1" applyAlignment="1">
      <alignment vertical="center"/>
    </xf>
    <xf numFmtId="165" fontId="8" fillId="0" borderId="2" xfId="0" applyNumberFormat="1" applyFont="1" applyFill="1" applyBorder="1" applyAlignment="1">
      <alignment horizontal="right" vertical="center" indent="1"/>
    </xf>
    <xf numFmtId="0" fontId="13" fillId="0" borderId="0" xfId="0" applyFont="1" applyFill="1" applyBorder="1"/>
    <xf numFmtId="0" fontId="8" fillId="0" borderId="0"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xf>
    <xf numFmtId="165" fontId="1" fillId="0" borderId="0" xfId="0" applyNumberFormat="1" applyFont="1" applyFill="1" applyBorder="1" applyAlignment="1">
      <alignment horizontal="right" indent="1"/>
    </xf>
    <xf numFmtId="0" fontId="2" fillId="0" borderId="4" xfId="0" applyFont="1" applyFill="1" applyBorder="1" applyAlignment="1">
      <alignment horizontal="left"/>
    </xf>
    <xf numFmtId="165" fontId="2" fillId="0" borderId="0" xfId="0" applyNumberFormat="1" applyFont="1" applyFill="1" applyBorder="1" applyAlignment="1">
      <alignment horizontal="right" indent="1"/>
    </xf>
    <xf numFmtId="0" fontId="1" fillId="0" borderId="1" xfId="0" applyFont="1" applyFill="1" applyBorder="1" applyAlignment="1">
      <alignment horizontal="left" vertical="center"/>
    </xf>
    <xf numFmtId="165" fontId="1" fillId="0" borderId="1" xfId="0" applyNumberFormat="1" applyFont="1" applyFill="1" applyBorder="1" applyAlignment="1">
      <alignment horizontal="right" vertical="center" indent="1"/>
    </xf>
    <xf numFmtId="0" fontId="1" fillId="0" borderId="4" xfId="0" applyFont="1" applyFill="1" applyBorder="1" applyAlignment="1">
      <alignment vertical="center"/>
    </xf>
    <xf numFmtId="165" fontId="1" fillId="0" borderId="0" xfId="0" applyNumberFormat="1" applyFont="1" applyFill="1" applyBorder="1" applyAlignment="1">
      <alignment horizontal="right" vertical="center" indent="1"/>
    </xf>
    <xf numFmtId="165" fontId="1" fillId="0" borderId="2" xfId="0" applyNumberFormat="1" applyFont="1" applyFill="1" applyBorder="1" applyAlignment="1">
      <alignment horizontal="right" vertical="center" indent="1"/>
    </xf>
    <xf numFmtId="0" fontId="1" fillId="0" borderId="1" xfId="0" applyFont="1" applyFill="1" applyBorder="1" applyAlignment="1">
      <alignment horizontal="left"/>
    </xf>
    <xf numFmtId="0" fontId="2" fillId="0" borderId="1" xfId="0" applyFont="1" applyFill="1" applyBorder="1" applyAlignment="1">
      <alignment horizontal="left"/>
    </xf>
    <xf numFmtId="165" fontId="2" fillId="0" borderId="5" xfId="0" applyNumberFormat="1" applyFont="1" applyFill="1" applyBorder="1" applyAlignment="1">
      <alignment horizontal="right" indent="1"/>
    </xf>
    <xf numFmtId="0" fontId="1" fillId="0" borderId="2" xfId="0" applyFont="1" applyFill="1" applyBorder="1" applyAlignment="1">
      <alignment horizontal="left"/>
    </xf>
    <xf numFmtId="165" fontId="1" fillId="0" borderId="13" xfId="0" applyNumberFormat="1" applyFont="1" applyFill="1" applyBorder="1" applyAlignment="1">
      <alignment horizontal="right" indent="1"/>
    </xf>
    <xf numFmtId="165" fontId="1" fillId="0" borderId="2" xfId="0" applyNumberFormat="1" applyFont="1" applyFill="1" applyBorder="1" applyAlignment="1">
      <alignment horizontal="right" indent="1"/>
    </xf>
    <xf numFmtId="165" fontId="1" fillId="0" borderId="7" xfId="0" applyNumberFormat="1" applyFont="1" applyFill="1" applyBorder="1" applyAlignment="1">
      <alignment horizontal="right" indent="1"/>
    </xf>
    <xf numFmtId="0" fontId="2" fillId="0" borderId="0" xfId="0" applyFont="1" applyFill="1" applyBorder="1" applyAlignment="1">
      <alignment horizontal="right" vertical="center" indent="1"/>
    </xf>
    <xf numFmtId="0" fontId="2" fillId="0" borderId="1" xfId="0" applyFont="1" applyFill="1" applyBorder="1" applyAlignment="1">
      <alignment horizontal="right" vertical="center" indent="1"/>
    </xf>
    <xf numFmtId="0" fontId="2" fillId="0" borderId="5" xfId="0" applyFont="1" applyFill="1" applyBorder="1" applyAlignment="1">
      <alignment horizontal="right" vertical="center" indent="1"/>
    </xf>
    <xf numFmtId="0" fontId="2" fillId="0" borderId="2" xfId="0" applyFont="1" applyFill="1" applyBorder="1" applyAlignment="1">
      <alignment horizontal="left"/>
    </xf>
    <xf numFmtId="165" fontId="2" fillId="0" borderId="13" xfId="0" applyNumberFormat="1" applyFont="1" applyFill="1" applyBorder="1" applyAlignment="1">
      <alignment horizontal="right" indent="1"/>
    </xf>
    <xf numFmtId="165" fontId="2" fillId="0" borderId="7" xfId="0" applyNumberFormat="1" applyFont="1" applyFill="1" applyBorder="1" applyAlignment="1">
      <alignment horizontal="right" indent="1"/>
    </xf>
    <xf numFmtId="0" fontId="13" fillId="0" borderId="0" xfId="0" applyFont="1" applyFill="1" applyAlignment="1"/>
    <xf numFmtId="0" fontId="7" fillId="0" borderId="3" xfId="0" applyFont="1" applyFill="1" applyBorder="1" applyAlignment="1"/>
    <xf numFmtId="0" fontId="8" fillId="0" borderId="3" xfId="0" applyFont="1" applyFill="1" applyBorder="1" applyAlignment="1"/>
    <xf numFmtId="0" fontId="8" fillId="0" borderId="3" xfId="0" applyFont="1" applyFill="1" applyBorder="1" applyAlignment="1">
      <alignment horizontal="center" wrapText="1"/>
    </xf>
    <xf numFmtId="0" fontId="8" fillId="0" borderId="3" xfId="0" applyFont="1" applyFill="1" applyBorder="1" applyAlignment="1">
      <alignment wrapText="1"/>
    </xf>
    <xf numFmtId="166" fontId="7" fillId="0" borderId="1" xfId="0" quotePrefix="1" applyNumberFormat="1" applyFont="1" applyFill="1" applyBorder="1" applyAlignment="1">
      <alignment horizontal="center" vertical="center"/>
    </xf>
    <xf numFmtId="165" fontId="7" fillId="0" borderId="2" xfId="0" applyNumberFormat="1" applyFont="1" applyFill="1" applyBorder="1" applyAlignment="1">
      <alignment horizontal="right" indent="4"/>
    </xf>
    <xf numFmtId="169" fontId="7" fillId="0" borderId="6" xfId="0" applyNumberFormat="1" applyFont="1" applyFill="1" applyBorder="1" applyAlignment="1">
      <alignment horizontal="center" vertical="center"/>
    </xf>
    <xf numFmtId="169" fontId="7" fillId="0" borderId="6" xfId="0" applyNumberFormat="1" applyFont="1" applyFill="1" applyBorder="1" applyAlignment="1">
      <alignment horizontal="right" vertical="center" indent="2"/>
    </xf>
    <xf numFmtId="169" fontId="7" fillId="0" borderId="6" xfId="0" quotePrefix="1"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169" fontId="7" fillId="0" borderId="1" xfId="0" applyNumberFormat="1" applyFont="1" applyFill="1" applyBorder="1" applyAlignment="1">
      <alignment horizontal="right" vertical="center" indent="2"/>
    </xf>
    <xf numFmtId="169" fontId="7" fillId="0" borderId="1" xfId="0" quotePrefix="1" applyNumberFormat="1" applyFont="1" applyFill="1" applyBorder="1" applyAlignment="1">
      <alignment horizontal="center" vertical="center"/>
    </xf>
    <xf numFmtId="0" fontId="7" fillId="0" borderId="0" xfId="0" applyFont="1" applyFill="1" applyAlignment="1">
      <alignment vertical="top"/>
    </xf>
    <xf numFmtId="169" fontId="7" fillId="0" borderId="0" xfId="0" applyNumberFormat="1" applyFont="1" applyFill="1"/>
    <xf numFmtId="169" fontId="7" fillId="0" borderId="1" xfId="0" applyNumberFormat="1" applyFont="1" applyFill="1" applyBorder="1" applyAlignment="1">
      <alignment horizontal="center"/>
    </xf>
    <xf numFmtId="169" fontId="7" fillId="0" borderId="1" xfId="0" applyNumberFormat="1" applyFont="1" applyFill="1" applyBorder="1" applyAlignment="1">
      <alignment horizontal="right" indent="2"/>
    </xf>
    <xf numFmtId="170" fontId="0" fillId="0" borderId="0" xfId="0" applyNumberFormat="1" applyFill="1"/>
    <xf numFmtId="0" fontId="11" fillId="0" borderId="0" xfId="0" applyFont="1" applyFill="1" applyBorder="1" applyAlignment="1"/>
    <xf numFmtId="165" fontId="8" fillId="0" borderId="7" xfId="0" applyNumberFormat="1" applyFont="1" applyFill="1" applyBorder="1" applyAlignment="1">
      <alignment horizontal="right" vertical="center" indent="1"/>
    </xf>
    <xf numFmtId="0" fontId="2" fillId="0" borderId="0" xfId="0" applyFont="1" applyFill="1"/>
    <xf numFmtId="165" fontId="2" fillId="0" borderId="0" xfId="0" applyNumberFormat="1" applyFont="1" applyFill="1"/>
    <xf numFmtId="0" fontId="1" fillId="0" borderId="0" xfId="0" applyFont="1" applyFill="1" applyBorder="1" applyAlignment="1">
      <alignment horizontal="center"/>
    </xf>
    <xf numFmtId="0" fontId="1" fillId="0" borderId="3" xfId="0" applyFont="1" applyFill="1" applyBorder="1" applyAlignment="1">
      <alignment horizontal="left" vertical="center" indent="1"/>
    </xf>
    <xf numFmtId="0" fontId="2" fillId="0" borderId="0" xfId="0" applyFont="1" applyFill="1" applyAlignment="1"/>
    <xf numFmtId="165" fontId="2" fillId="0" borderId="0" xfId="0" applyNumberFormat="1" applyFont="1" applyFill="1" applyAlignment="1"/>
    <xf numFmtId="0" fontId="2" fillId="0" borderId="1" xfId="0" applyFont="1" applyFill="1" applyBorder="1" applyAlignment="1">
      <alignment horizontal="left" indent="1"/>
    </xf>
    <xf numFmtId="165" fontId="2" fillId="0" borderId="1" xfId="0" applyNumberFormat="1" applyFont="1" applyFill="1" applyBorder="1" applyAlignment="1">
      <alignment horizontal="right" vertical="center" indent="1"/>
    </xf>
    <xf numFmtId="165" fontId="2" fillId="0" borderId="1" xfId="0" quotePrefix="1" applyNumberFormat="1" applyFont="1" applyFill="1" applyBorder="1" applyAlignment="1">
      <alignment horizontal="right" vertical="center" indent="2"/>
    </xf>
    <xf numFmtId="0" fontId="1" fillId="0" borderId="2" xfId="0" applyFont="1" applyFill="1" applyBorder="1" applyAlignment="1">
      <alignment horizontal="left" vertical="center" indent="1"/>
    </xf>
    <xf numFmtId="0" fontId="18" fillId="0" borderId="0" xfId="0" applyFont="1" applyFill="1" applyAlignment="1"/>
    <xf numFmtId="165" fontId="7" fillId="0" borderId="4" xfId="0" applyNumberFormat="1" applyFont="1" applyFill="1" applyBorder="1"/>
    <xf numFmtId="0" fontId="1" fillId="0" borderId="4" xfId="0" applyFont="1" applyFill="1" applyBorder="1"/>
    <xf numFmtId="0" fontId="2" fillId="0" borderId="4" xfId="0" applyFont="1" applyFill="1" applyBorder="1" applyAlignment="1">
      <alignment horizontal="left" indent="1"/>
    </xf>
    <xf numFmtId="0" fontId="2" fillId="0" borderId="4" xfId="0" applyFont="1" applyFill="1" applyBorder="1"/>
    <xf numFmtId="0" fontId="84" fillId="0" borderId="4" xfId="0" applyFont="1" applyFill="1" applyBorder="1"/>
    <xf numFmtId="0" fontId="2" fillId="0" borderId="12" xfId="0" applyFont="1" applyFill="1" applyBorder="1" applyAlignment="1">
      <alignment horizontal="left" indent="1"/>
    </xf>
    <xf numFmtId="0" fontId="2" fillId="0" borderId="0" xfId="0" applyFont="1" applyFill="1" applyBorder="1" applyAlignment="1">
      <alignment wrapText="1"/>
    </xf>
    <xf numFmtId="0" fontId="13" fillId="0" borderId="0" xfId="0" applyFont="1" applyFill="1" applyAlignment="1">
      <alignment horizontal="left"/>
    </xf>
    <xf numFmtId="3" fontId="7" fillId="0" borderId="2" xfId="0" applyNumberFormat="1" applyFont="1" applyFill="1" applyBorder="1" applyAlignment="1">
      <alignment horizontal="right" vertical="center" indent="1"/>
    </xf>
    <xf numFmtId="3" fontId="7" fillId="0" borderId="2" xfId="0" applyNumberFormat="1" applyFont="1" applyBorder="1" applyAlignment="1">
      <alignment horizontal="right" vertical="center" indent="1"/>
    </xf>
    <xf numFmtId="3" fontId="7" fillId="0" borderId="7" xfId="0" applyNumberFormat="1" applyFont="1" applyBorder="1" applyAlignment="1">
      <alignment horizontal="right" vertical="center" indent="1"/>
    </xf>
    <xf numFmtId="0" fontId="13" fillId="0" borderId="0" xfId="0" applyFont="1" applyFill="1" applyAlignment="1">
      <alignment vertical="center"/>
    </xf>
    <xf numFmtId="0" fontId="8" fillId="0" borderId="0" xfId="0" applyFont="1" applyFill="1" applyBorder="1" applyAlignment="1">
      <alignment horizontal="left" vertical="center"/>
    </xf>
    <xf numFmtId="0" fontId="13" fillId="0" borderId="0" xfId="0" applyFont="1" applyFill="1" applyAlignment="1">
      <alignment horizontal="left" vertical="top" wrapText="1"/>
    </xf>
    <xf numFmtId="0" fontId="8"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165" fontId="7" fillId="0" borderId="0" xfId="0" applyNumberFormat="1"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center" vertical="center"/>
    </xf>
    <xf numFmtId="165" fontId="10"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3"/>
    </xf>
    <xf numFmtId="165" fontId="11" fillId="0" borderId="2" xfId="0" applyNumberFormat="1" applyFont="1" applyFill="1" applyBorder="1" applyAlignment="1">
      <alignment horizontal="right" indent="3"/>
    </xf>
    <xf numFmtId="165" fontId="13" fillId="0" borderId="0" xfId="0" applyNumberFormat="1" applyFont="1"/>
    <xf numFmtId="0" fontId="13" fillId="0" borderId="0" xfId="0" applyFont="1" applyAlignment="1">
      <alignment vertical="top"/>
    </xf>
    <xf numFmtId="0" fontId="13" fillId="0" borderId="0" xfId="0" applyFont="1" applyFill="1" applyAlignment="1">
      <alignment vertical="top"/>
    </xf>
    <xf numFmtId="165" fontId="13" fillId="0" borderId="0" xfId="0" applyNumberFormat="1" applyFont="1" applyFill="1"/>
    <xf numFmtId="0" fontId="13" fillId="0" borderId="0" xfId="0" applyFont="1" applyAlignment="1">
      <alignment vertical="center"/>
    </xf>
    <xf numFmtId="165" fontId="1" fillId="0" borderId="5" xfId="0" applyNumberFormat="1" applyFont="1" applyFill="1" applyBorder="1" applyAlignment="1">
      <alignment horizontal="right" inden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0" xfId="0" applyFont="1" applyFill="1" applyAlignment="1">
      <alignment vertical="center"/>
    </xf>
    <xf numFmtId="0" fontId="11" fillId="0" borderId="0" xfId="0" applyFont="1" applyFill="1" applyBorder="1" applyAlignment="1">
      <alignment horizontal="center"/>
    </xf>
    <xf numFmtId="0" fontId="8" fillId="0" borderId="3" xfId="0" applyFont="1" applyFill="1" applyBorder="1" applyAlignment="1">
      <alignment horizontal="center" vertical="center"/>
    </xf>
    <xf numFmtId="165" fontId="8" fillId="0" borderId="3" xfId="0" applyNumberFormat="1" applyFont="1" applyFill="1" applyBorder="1" applyAlignment="1">
      <alignment horizontal="right" indent="2"/>
    </xf>
    <xf numFmtId="165" fontId="8" fillId="0" borderId="2" xfId="0" applyNumberFormat="1" applyFont="1" applyFill="1" applyBorder="1" applyAlignment="1">
      <alignment horizontal="right" vertical="center" indent="2"/>
    </xf>
    <xf numFmtId="165" fontId="7" fillId="0" borderId="6" xfId="0" applyNumberFormat="1" applyFont="1" applyFill="1" applyBorder="1" applyAlignment="1">
      <alignment horizontal="right" vertical="center" indent="1"/>
    </xf>
    <xf numFmtId="165" fontId="7" fillId="0" borderId="15" xfId="0" applyNumberFormat="1" applyFont="1" applyFill="1" applyBorder="1" applyAlignment="1">
      <alignment horizontal="right" vertical="center" indent="1"/>
    </xf>
    <xf numFmtId="165" fontId="7" fillId="0" borderId="15" xfId="0" applyNumberFormat="1" applyFont="1" applyFill="1" applyBorder="1" applyAlignment="1">
      <alignment horizontal="right" indent="1"/>
    </xf>
    <xf numFmtId="165" fontId="8" fillId="0" borderId="1" xfId="0" applyNumberFormat="1" applyFont="1" applyFill="1" applyBorder="1" applyAlignment="1">
      <alignment horizontal="right" vertical="center" indent="1"/>
    </xf>
    <xf numFmtId="165" fontId="8" fillId="0" borderId="5" xfId="0" applyNumberFormat="1" applyFont="1" applyFill="1" applyBorder="1" applyAlignment="1">
      <alignment horizontal="right" vertical="center" indent="1"/>
    </xf>
    <xf numFmtId="0" fontId="7" fillId="0" borderId="1" xfId="0" applyFont="1" applyFill="1" applyBorder="1" applyAlignment="1">
      <alignment horizontal="left" indent="1"/>
    </xf>
    <xf numFmtId="0" fontId="13" fillId="0" borderId="0" xfId="0" applyFont="1" applyFill="1" applyAlignment="1">
      <alignment horizontal="left" vertical="center" indent="1"/>
    </xf>
    <xf numFmtId="165" fontId="8" fillId="0" borderId="1" xfId="0" applyNumberFormat="1" applyFont="1" applyFill="1" applyBorder="1" applyAlignment="1">
      <alignment horizontal="right" vertical="center" indent="2"/>
    </xf>
    <xf numFmtId="165" fontId="8" fillId="0" borderId="5" xfId="0" applyNumberFormat="1" applyFont="1" applyFill="1" applyBorder="1" applyAlignment="1">
      <alignment horizontal="right" vertical="center" indent="2"/>
    </xf>
    <xf numFmtId="165" fontId="8" fillId="0" borderId="1" xfId="0" applyNumberFormat="1" applyFont="1" applyFill="1" applyBorder="1" applyAlignment="1">
      <alignment horizontal="right" indent="2"/>
    </xf>
    <xf numFmtId="0" fontId="7" fillId="0" borderId="14" xfId="0" applyFont="1" applyFill="1" applyBorder="1" applyAlignment="1">
      <alignment horizontal="left" indent="1"/>
    </xf>
    <xf numFmtId="0" fontId="7" fillId="0" borderId="4" xfId="0" applyFont="1" applyFill="1" applyBorder="1" applyAlignment="1">
      <alignment horizontal="left" indent="2"/>
    </xf>
    <xf numFmtId="0" fontId="8" fillId="0" borderId="4" xfId="0" applyFont="1" applyFill="1" applyBorder="1" applyAlignment="1">
      <alignment horizontal="left" vertical="center" indent="1"/>
    </xf>
    <xf numFmtId="0" fontId="7" fillId="0" borderId="1" xfId="0" applyFont="1" applyFill="1" applyBorder="1" applyAlignment="1">
      <alignment horizontal="left" indent="2"/>
    </xf>
    <xf numFmtId="0" fontId="7" fillId="0" borderId="2" xfId="0" applyFont="1" applyFill="1" applyBorder="1" applyAlignment="1">
      <alignment horizontal="left" indent="2"/>
    </xf>
    <xf numFmtId="0" fontId="7" fillId="0" borderId="6" xfId="0" applyFont="1" applyFill="1" applyBorder="1" applyAlignment="1">
      <alignment horizontal="left" indent="1"/>
    </xf>
    <xf numFmtId="0" fontId="8" fillId="0" borderId="1" xfId="0" applyFont="1" applyFill="1" applyBorder="1" applyAlignment="1">
      <alignment horizontal="left" indent="1"/>
    </xf>
    <xf numFmtId="0" fontId="18" fillId="0" borderId="0" xfId="0" applyFont="1" applyFill="1" applyAlignment="1">
      <alignment horizontal="justify"/>
    </xf>
    <xf numFmtId="0" fontId="7" fillId="0" borderId="0" xfId="0" applyFont="1" applyAlignment="1">
      <alignment horizontal="justify"/>
    </xf>
    <xf numFmtId="165" fontId="8" fillId="0" borderId="1" xfId="0" applyNumberFormat="1" applyFont="1" applyFill="1" applyBorder="1" applyAlignment="1">
      <alignment horizontal="right" indent="1"/>
    </xf>
    <xf numFmtId="0" fontId="18" fillId="0" borderId="0" xfId="0" applyFont="1" applyFill="1" applyBorder="1" applyAlignment="1">
      <alignment vertical="center" wrapText="1"/>
    </xf>
    <xf numFmtId="165" fontId="7" fillId="0" borderId="1" xfId="0" quotePrefix="1" applyNumberFormat="1" applyFont="1" applyFill="1" applyBorder="1" applyAlignment="1">
      <alignment horizontal="right" indent="1"/>
    </xf>
    <xf numFmtId="165" fontId="7" fillId="0" borderId="1" xfId="1902" applyNumberFormat="1" applyFont="1" applyFill="1" applyBorder="1" applyAlignment="1">
      <alignment horizontal="right" indent="1"/>
    </xf>
    <xf numFmtId="0" fontId="13" fillId="0" borderId="0" xfId="0" applyFont="1" applyFill="1" applyAlignment="1">
      <alignment vertical="center"/>
    </xf>
    <xf numFmtId="165" fontId="7" fillId="0" borderId="2"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xf>
    <xf numFmtId="169" fontId="0" fillId="0" borderId="0" xfId="0" applyNumberFormat="1" applyFill="1"/>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13" fillId="0" borderId="0" xfId="0" applyFont="1" applyFill="1" applyAlignment="1"/>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left" vertical="top"/>
    </xf>
    <xf numFmtId="0" fontId="1" fillId="0" borderId="0" xfId="1" applyFont="1" applyFill="1" applyAlignment="1" applyProtection="1">
      <alignment horizontal="left"/>
    </xf>
    <xf numFmtId="0" fontId="8" fillId="0" borderId="1" xfId="0" applyFont="1" applyFill="1" applyBorder="1" applyAlignment="1">
      <alignment horizontal="center" vertical="center" wrapText="1"/>
    </xf>
    <xf numFmtId="0" fontId="8" fillId="0" borderId="0" xfId="0" applyFont="1" applyFill="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left" vertical="center" wrapText="1"/>
    </xf>
    <xf numFmtId="0" fontId="13" fillId="0" borderId="0" xfId="0" applyFont="1" applyFill="1" applyAlignment="1">
      <alignment horizontal="left"/>
    </xf>
    <xf numFmtId="0" fontId="12" fillId="0" borderId="11"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0" xfId="0" applyFont="1" applyFill="1" applyAlignment="1">
      <alignment vertical="center"/>
    </xf>
    <xf numFmtId="165" fontId="8" fillId="0" borderId="8" xfId="0" applyNumberFormat="1" applyFont="1" applyFill="1" applyBorder="1" applyAlignment="1">
      <alignment horizontal="center" vertical="center"/>
    </xf>
    <xf numFmtId="165" fontId="8" fillId="0" borderId="9"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18" fillId="0" borderId="0" xfId="0" applyFont="1" applyFill="1" applyAlignment="1">
      <alignment horizontal="left"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8" fillId="0" borderId="0" xfId="0" applyFont="1" applyFill="1" applyAlignment="1">
      <alignment horizontal="left" vertical="top" wrapText="1"/>
    </xf>
    <xf numFmtId="0" fontId="13"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wrapText="1"/>
    </xf>
    <xf numFmtId="0" fontId="8" fillId="0" borderId="13" xfId="0" applyFont="1" applyFill="1" applyBorder="1" applyAlignment="1">
      <alignment horizontal="left" vertical="top"/>
    </xf>
    <xf numFmtId="0" fontId="13" fillId="0" borderId="0" xfId="0" applyFont="1" applyFill="1" applyAlignment="1">
      <alignment horizontal="left" vertical="center"/>
    </xf>
    <xf numFmtId="0" fontId="1" fillId="0" borderId="0" xfId="0" applyFont="1" applyFill="1" applyBorder="1" applyAlignment="1">
      <alignment horizontal="left"/>
    </xf>
    <xf numFmtId="0" fontId="1" fillId="0" borderId="10"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8" fillId="0" borderId="0" xfId="0" applyFont="1" applyFill="1" applyBorder="1" applyAlignment="1">
      <alignment horizontal="left" vertical="top"/>
    </xf>
    <xf numFmtId="0" fontId="13" fillId="0" borderId="0" xfId="0" applyFont="1" applyBorder="1" applyAlignment="1">
      <alignment horizontal="left" vertical="top" wrapText="1"/>
    </xf>
    <xf numFmtId="0" fontId="12" fillId="0" borderId="11" xfId="0" applyFont="1" applyFill="1" applyBorder="1" applyAlignment="1">
      <alignment horizontal="left" vertic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xf numFmtId="0" fontId="7" fillId="0" borderId="9" xfId="0" applyFont="1" applyFill="1" applyBorder="1" applyAlignme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8" fillId="0" borderId="0" xfId="0" applyFont="1" applyFill="1" applyAlignment="1">
      <alignment horizontal="justify" vertical="top"/>
    </xf>
    <xf numFmtId="0" fontId="11" fillId="0" borderId="0" xfId="0" applyFont="1" applyFill="1" applyBorder="1" applyAlignment="1">
      <alignment horizontal="center"/>
    </xf>
    <xf numFmtId="0" fontId="8" fillId="0" borderId="0" xfId="0" applyFont="1" applyFill="1" applyBorder="1" applyAlignment="1">
      <alignment horizontal="left"/>
    </xf>
    <xf numFmtId="0" fontId="18" fillId="0" borderId="0" xfId="0" applyFont="1" applyFill="1" applyAlignment="1">
      <alignment horizontal="justify" vertical="center" wrapText="1"/>
    </xf>
    <xf numFmtId="0" fontId="18" fillId="0" borderId="0" xfId="0" applyFont="1" applyFill="1" applyAlignment="1">
      <alignment horizontal="justify" vertical="top" wrapText="1"/>
    </xf>
    <xf numFmtId="0" fontId="8" fillId="0" borderId="9" xfId="0" applyFont="1" applyFill="1" applyBorder="1" applyAlignment="1">
      <alignment horizontal="center"/>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v>0</v>
          </cell>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tabSelected="1" zoomScaleNormal="90" workbookViewId="0">
      <pane xSplit="1" ySplit="6" topLeftCell="B31" activePane="bottomRight" state="frozen"/>
      <selection pane="topRight" activeCell="B1" sqref="B1"/>
      <selection pane="bottomLeft" activeCell="A7" sqref="A7"/>
      <selection pane="bottomRight" activeCell="B69" sqref="B69"/>
    </sheetView>
  </sheetViews>
  <sheetFormatPr defaultColWidth="9.140625" defaultRowHeight="12.75"/>
  <cols>
    <col min="1" max="1" width="13" style="27" customWidth="1"/>
    <col min="2" max="2" width="13.7109375" style="27" customWidth="1"/>
    <col min="3" max="3" width="13.7109375" style="91" customWidth="1"/>
    <col min="4" max="13" width="13.7109375" style="27" customWidth="1"/>
    <col min="14" max="16384" width="9.140625" style="27"/>
  </cols>
  <sheetData>
    <row r="1" spans="1:16">
      <c r="A1" s="345" t="s">
        <v>0</v>
      </c>
      <c r="B1" s="345"/>
      <c r="C1" s="345"/>
      <c r="D1" s="345"/>
      <c r="E1" s="345"/>
      <c r="F1" s="345"/>
      <c r="G1" s="345"/>
      <c r="H1" s="345"/>
      <c r="I1" s="345"/>
      <c r="J1" s="345"/>
      <c r="K1" s="345"/>
      <c r="L1" s="345"/>
      <c r="M1" s="345"/>
    </row>
    <row r="2" spans="1:16">
      <c r="A2" s="345" t="s">
        <v>1</v>
      </c>
      <c r="B2" s="345"/>
      <c r="C2" s="345"/>
      <c r="D2" s="345"/>
      <c r="E2" s="345"/>
      <c r="F2" s="345"/>
      <c r="G2" s="345"/>
      <c r="H2" s="345"/>
      <c r="I2" s="345"/>
      <c r="J2" s="345"/>
      <c r="K2" s="345"/>
      <c r="L2" s="345"/>
      <c r="M2" s="345"/>
    </row>
    <row r="3" spans="1:16">
      <c r="A3" s="346" t="s">
        <v>254</v>
      </c>
      <c r="B3" s="346"/>
      <c r="C3" s="346"/>
      <c r="D3" s="346"/>
      <c r="E3" s="346"/>
      <c r="F3" s="346"/>
      <c r="G3" s="346"/>
      <c r="H3" s="346"/>
      <c r="I3" s="346"/>
      <c r="J3" s="346"/>
      <c r="K3" s="346"/>
      <c r="L3" s="346"/>
      <c r="M3" s="346"/>
    </row>
    <row r="4" spans="1:16" ht="7.5" customHeight="1">
      <c r="A4" s="32"/>
      <c r="B4" s="32"/>
      <c r="C4" s="128"/>
      <c r="D4" s="32"/>
      <c r="E4" s="32"/>
      <c r="F4" s="32"/>
      <c r="G4" s="32"/>
      <c r="H4" s="32"/>
      <c r="I4" s="32"/>
      <c r="J4" s="32"/>
      <c r="K4" s="32"/>
      <c r="L4" s="32"/>
      <c r="M4" s="32"/>
    </row>
    <row r="5" spans="1:16">
      <c r="A5" s="342" t="s">
        <v>2</v>
      </c>
      <c r="B5" s="342" t="s">
        <v>151</v>
      </c>
      <c r="C5" s="343" t="s">
        <v>3</v>
      </c>
      <c r="D5" s="342" t="s">
        <v>4</v>
      </c>
      <c r="E5" s="342" t="s">
        <v>5</v>
      </c>
      <c r="F5" s="342" t="s">
        <v>6</v>
      </c>
      <c r="G5" s="342" t="s">
        <v>7</v>
      </c>
      <c r="H5" s="342" t="s">
        <v>8</v>
      </c>
      <c r="I5" s="342" t="s">
        <v>9</v>
      </c>
      <c r="J5" s="342" t="s">
        <v>10</v>
      </c>
      <c r="K5" s="342" t="s">
        <v>11</v>
      </c>
      <c r="L5" s="342" t="s">
        <v>12</v>
      </c>
      <c r="M5" s="340" t="s">
        <v>25</v>
      </c>
    </row>
    <row r="6" spans="1:16" ht="33.75" customHeight="1">
      <c r="A6" s="342"/>
      <c r="B6" s="342"/>
      <c r="C6" s="344"/>
      <c r="D6" s="342"/>
      <c r="E6" s="342"/>
      <c r="F6" s="342"/>
      <c r="G6" s="342"/>
      <c r="H6" s="342"/>
      <c r="I6" s="342"/>
      <c r="J6" s="342"/>
      <c r="K6" s="342"/>
      <c r="L6" s="342"/>
      <c r="M6" s="341"/>
    </row>
    <row r="7" spans="1:16" ht="13.5" customHeight="1">
      <c r="A7" s="129">
        <v>1955</v>
      </c>
      <c r="B7" s="130" t="s">
        <v>14</v>
      </c>
      <c r="C7" s="131">
        <v>284.89999999999998</v>
      </c>
      <c r="D7" s="53">
        <v>50</v>
      </c>
      <c r="E7" s="53">
        <v>2.1</v>
      </c>
      <c r="F7" s="53">
        <v>5.0999999999999996</v>
      </c>
      <c r="G7" s="53">
        <v>212.8</v>
      </c>
      <c r="H7" s="53">
        <v>0.7</v>
      </c>
      <c r="I7" s="53">
        <v>3.5</v>
      </c>
      <c r="J7" s="53">
        <v>5</v>
      </c>
      <c r="K7" s="53">
        <v>2.6</v>
      </c>
      <c r="L7" s="23">
        <v>1.8</v>
      </c>
      <c r="M7" s="23">
        <v>1.8</v>
      </c>
      <c r="N7" s="34"/>
      <c r="P7" s="34"/>
    </row>
    <row r="8" spans="1:16" ht="13.5" customHeight="1">
      <c r="A8" s="129">
        <v>1956</v>
      </c>
      <c r="B8" s="130" t="s">
        <v>14</v>
      </c>
      <c r="C8" s="131">
        <v>330.4</v>
      </c>
      <c r="D8" s="53">
        <v>43.2</v>
      </c>
      <c r="E8" s="53">
        <v>2.6</v>
      </c>
      <c r="F8" s="53">
        <v>4.4000000000000004</v>
      </c>
      <c r="G8" s="53">
        <v>262.39999999999998</v>
      </c>
      <c r="H8" s="53">
        <v>0.6</v>
      </c>
      <c r="I8" s="53">
        <v>3.4</v>
      </c>
      <c r="J8" s="53">
        <v>6.2</v>
      </c>
      <c r="K8" s="53">
        <v>3.7</v>
      </c>
      <c r="L8" s="23">
        <v>2</v>
      </c>
      <c r="M8" s="23">
        <v>1.9</v>
      </c>
      <c r="N8" s="34"/>
      <c r="P8" s="34"/>
    </row>
    <row r="9" spans="1:16" ht="13.5" customHeight="1">
      <c r="A9" s="129">
        <v>1957</v>
      </c>
      <c r="B9" s="130" t="s">
        <v>14</v>
      </c>
      <c r="C9" s="131">
        <v>393</v>
      </c>
      <c r="D9" s="53">
        <v>48</v>
      </c>
      <c r="E9" s="53">
        <v>2.9</v>
      </c>
      <c r="F9" s="53">
        <v>4.4000000000000004</v>
      </c>
      <c r="G9" s="53">
        <v>317.2</v>
      </c>
      <c r="H9" s="53">
        <v>1.2</v>
      </c>
      <c r="I9" s="53">
        <v>3.2</v>
      </c>
      <c r="J9" s="53">
        <v>6</v>
      </c>
      <c r="K9" s="53">
        <v>5.3</v>
      </c>
      <c r="L9" s="23">
        <v>2.5</v>
      </c>
      <c r="M9" s="23">
        <v>2.2999999999999998</v>
      </c>
      <c r="N9" s="34"/>
      <c r="P9" s="34"/>
    </row>
    <row r="10" spans="1:16" ht="13.5" customHeight="1">
      <c r="A10" s="129">
        <v>1958</v>
      </c>
      <c r="B10" s="130" t="s">
        <v>14</v>
      </c>
      <c r="C10" s="131">
        <v>425.4</v>
      </c>
      <c r="D10" s="53">
        <v>56.2</v>
      </c>
      <c r="E10" s="53">
        <v>3</v>
      </c>
      <c r="F10" s="53">
        <v>3.5</v>
      </c>
      <c r="G10" s="53">
        <v>341</v>
      </c>
      <c r="H10" s="53">
        <v>0.8</v>
      </c>
      <c r="I10" s="53">
        <v>3.4</v>
      </c>
      <c r="J10" s="53">
        <v>6.7</v>
      </c>
      <c r="K10" s="53">
        <v>6.3</v>
      </c>
      <c r="L10" s="23">
        <v>3.1</v>
      </c>
      <c r="M10" s="23">
        <v>1.4</v>
      </c>
      <c r="N10" s="34"/>
      <c r="P10" s="34"/>
    </row>
    <row r="11" spans="1:16" ht="13.5" customHeight="1">
      <c r="A11" s="129">
        <v>1959</v>
      </c>
      <c r="B11" s="130" t="s">
        <v>14</v>
      </c>
      <c r="C11" s="131">
        <v>449.5</v>
      </c>
      <c r="D11" s="53">
        <v>51.3</v>
      </c>
      <c r="E11" s="53">
        <v>3.4</v>
      </c>
      <c r="F11" s="53">
        <v>4.3</v>
      </c>
      <c r="G11" s="53">
        <v>364.7</v>
      </c>
      <c r="H11" s="53">
        <v>0.2</v>
      </c>
      <c r="I11" s="53">
        <v>4.2</v>
      </c>
      <c r="J11" s="53">
        <v>8.4</v>
      </c>
      <c r="K11" s="53">
        <v>7.4</v>
      </c>
      <c r="L11" s="23">
        <v>3.7</v>
      </c>
      <c r="M11" s="23">
        <v>1.9</v>
      </c>
      <c r="N11" s="34"/>
      <c r="P11" s="34"/>
    </row>
    <row r="12" spans="1:16" ht="13.5" customHeight="1">
      <c r="A12" s="129">
        <v>1960</v>
      </c>
      <c r="B12" s="130" t="s">
        <v>14</v>
      </c>
      <c r="C12" s="131">
        <v>491.8</v>
      </c>
      <c r="D12" s="53">
        <v>56.9</v>
      </c>
      <c r="E12" s="53">
        <v>3.5</v>
      </c>
      <c r="F12" s="53">
        <v>6.4</v>
      </c>
      <c r="G12" s="53">
        <v>393.5</v>
      </c>
      <c r="H12" s="53">
        <v>0.1</v>
      </c>
      <c r="I12" s="53">
        <v>10.5</v>
      </c>
      <c r="J12" s="53">
        <v>8.1</v>
      </c>
      <c r="K12" s="53">
        <v>5.9</v>
      </c>
      <c r="L12" s="23">
        <v>3.5</v>
      </c>
      <c r="M12" s="23">
        <v>3.4</v>
      </c>
      <c r="N12" s="34"/>
      <c r="P12" s="34"/>
    </row>
    <row r="13" spans="1:16" ht="13.5" customHeight="1">
      <c r="A13" s="129">
        <v>1961</v>
      </c>
      <c r="B13" s="130" t="s">
        <v>14</v>
      </c>
      <c r="C13" s="131">
        <v>593.9</v>
      </c>
      <c r="D13" s="53">
        <v>61.1</v>
      </c>
      <c r="E13" s="53">
        <v>3.7</v>
      </c>
      <c r="F13" s="53">
        <v>5.0999999999999996</v>
      </c>
      <c r="G13" s="53">
        <v>494.5</v>
      </c>
      <c r="H13" s="53">
        <v>0.2</v>
      </c>
      <c r="I13" s="53">
        <v>11.3</v>
      </c>
      <c r="J13" s="53">
        <v>5.9</v>
      </c>
      <c r="K13" s="53">
        <v>5.6</v>
      </c>
      <c r="L13" s="23">
        <v>4.0999999999999996</v>
      </c>
      <c r="M13" s="23">
        <v>2.4</v>
      </c>
      <c r="N13" s="34"/>
      <c r="P13" s="34"/>
    </row>
    <row r="14" spans="1:16" ht="13.5" customHeight="1">
      <c r="A14" s="129">
        <v>1962</v>
      </c>
      <c r="B14" s="130" t="s">
        <v>14</v>
      </c>
      <c r="C14" s="131">
        <v>592.70000000000005</v>
      </c>
      <c r="D14" s="53">
        <v>54.6</v>
      </c>
      <c r="E14" s="53">
        <v>3.2</v>
      </c>
      <c r="F14" s="53">
        <v>5</v>
      </c>
      <c r="G14" s="53">
        <v>494.8</v>
      </c>
      <c r="H14" s="53">
        <v>0.2</v>
      </c>
      <c r="I14" s="53">
        <v>15.7</v>
      </c>
      <c r="J14" s="53">
        <v>7.3</v>
      </c>
      <c r="K14" s="53">
        <v>5.6</v>
      </c>
      <c r="L14" s="23">
        <v>4.0999999999999996</v>
      </c>
      <c r="M14" s="23">
        <v>2.2000000000000002</v>
      </c>
      <c r="N14" s="34"/>
      <c r="P14" s="34"/>
    </row>
    <row r="15" spans="1:16" ht="13.5" customHeight="1">
      <c r="A15" s="129">
        <v>1963</v>
      </c>
      <c r="B15" s="130" t="s">
        <v>14</v>
      </c>
      <c r="C15" s="131">
        <v>641.5</v>
      </c>
      <c r="D15" s="53">
        <v>70.900000000000006</v>
      </c>
      <c r="E15" s="53">
        <v>2.8</v>
      </c>
      <c r="F15" s="53">
        <v>4.3</v>
      </c>
      <c r="G15" s="53">
        <v>526.79999999999995</v>
      </c>
      <c r="H15" s="53">
        <v>0.2</v>
      </c>
      <c r="I15" s="53">
        <v>13.5</v>
      </c>
      <c r="J15" s="53">
        <v>6.9</v>
      </c>
      <c r="K15" s="53">
        <v>6.5</v>
      </c>
      <c r="L15" s="23">
        <v>5.2</v>
      </c>
      <c r="M15" s="23">
        <v>4.4000000000000004</v>
      </c>
      <c r="N15" s="34"/>
      <c r="P15" s="34"/>
    </row>
    <row r="16" spans="1:16" ht="13.5" customHeight="1">
      <c r="A16" s="129">
        <v>1964</v>
      </c>
      <c r="B16" s="130" t="s">
        <v>14</v>
      </c>
      <c r="C16" s="131">
        <v>699.9</v>
      </c>
      <c r="D16" s="53">
        <v>66</v>
      </c>
      <c r="E16" s="53">
        <v>3.5</v>
      </c>
      <c r="F16" s="53">
        <v>5.2</v>
      </c>
      <c r="G16" s="53">
        <v>574.4</v>
      </c>
      <c r="H16" s="53">
        <v>0.2</v>
      </c>
      <c r="I16" s="53">
        <v>28</v>
      </c>
      <c r="J16" s="53">
        <v>7.3</v>
      </c>
      <c r="K16" s="53">
        <v>5</v>
      </c>
      <c r="L16" s="23">
        <v>6.2</v>
      </c>
      <c r="M16" s="23">
        <v>4.0999999999999996</v>
      </c>
      <c r="N16" s="34"/>
      <c r="P16" s="34"/>
    </row>
    <row r="17" spans="1:16" ht="13.5" customHeight="1">
      <c r="A17" s="129">
        <v>1965</v>
      </c>
      <c r="B17" s="130" t="s">
        <v>14</v>
      </c>
      <c r="C17" s="131">
        <v>691.3</v>
      </c>
      <c r="D17" s="53">
        <v>59.3</v>
      </c>
      <c r="E17" s="53">
        <v>3.4</v>
      </c>
      <c r="F17" s="53">
        <v>4.8</v>
      </c>
      <c r="G17" s="53">
        <v>563.9</v>
      </c>
      <c r="H17" s="53">
        <v>0.2</v>
      </c>
      <c r="I17" s="53">
        <v>37.299999999999997</v>
      </c>
      <c r="J17" s="53">
        <v>7.6</v>
      </c>
      <c r="K17" s="53">
        <v>4.9000000000000004</v>
      </c>
      <c r="L17" s="23">
        <v>6.7</v>
      </c>
      <c r="M17" s="23">
        <v>3.2</v>
      </c>
      <c r="N17" s="34"/>
      <c r="P17" s="34"/>
    </row>
    <row r="18" spans="1:16" ht="13.5" customHeight="1">
      <c r="A18" s="129">
        <v>1966</v>
      </c>
      <c r="B18" s="16">
        <v>366.8</v>
      </c>
      <c r="C18" s="15">
        <v>735.9</v>
      </c>
      <c r="D18" s="16">
        <v>56</v>
      </c>
      <c r="E18" s="16">
        <v>3.5</v>
      </c>
      <c r="F18" s="16">
        <v>5.4</v>
      </c>
      <c r="G18" s="16">
        <v>582.4</v>
      </c>
      <c r="H18" s="16">
        <v>0.2</v>
      </c>
      <c r="I18" s="16">
        <v>59</v>
      </c>
      <c r="J18" s="16">
        <v>9.6999999999999993</v>
      </c>
      <c r="K18" s="16">
        <v>7.6</v>
      </c>
      <c r="L18" s="31">
        <v>7.2</v>
      </c>
      <c r="M18" s="31">
        <v>4.9000000000000004</v>
      </c>
      <c r="N18" s="34"/>
      <c r="P18" s="34"/>
    </row>
    <row r="19" spans="1:16" ht="13.5" customHeight="1">
      <c r="A19" s="129">
        <v>1967</v>
      </c>
      <c r="B19" s="16">
        <v>417.8</v>
      </c>
      <c r="C19" s="15">
        <v>765.7</v>
      </c>
      <c r="D19" s="16">
        <v>58</v>
      </c>
      <c r="E19" s="16">
        <v>3.9</v>
      </c>
      <c r="F19" s="16">
        <v>5</v>
      </c>
      <c r="G19" s="16">
        <v>594.6</v>
      </c>
      <c r="H19" s="16">
        <v>0.2</v>
      </c>
      <c r="I19" s="16">
        <v>78.400000000000006</v>
      </c>
      <c r="J19" s="16">
        <v>10</v>
      </c>
      <c r="K19" s="16">
        <v>4.8</v>
      </c>
      <c r="L19" s="31">
        <v>7.8</v>
      </c>
      <c r="M19" s="31">
        <v>3</v>
      </c>
      <c r="P19" s="34"/>
    </row>
    <row r="20" spans="1:16" ht="13.5" customHeight="1">
      <c r="A20" s="129">
        <v>1968</v>
      </c>
      <c r="B20" s="16">
        <v>413.9</v>
      </c>
      <c r="C20" s="15">
        <v>945.6</v>
      </c>
      <c r="D20" s="16">
        <v>76.599999999999994</v>
      </c>
      <c r="E20" s="16">
        <v>2.4</v>
      </c>
      <c r="F20" s="16">
        <v>5.0999999999999996</v>
      </c>
      <c r="G20" s="16">
        <v>739.1</v>
      </c>
      <c r="H20" s="16">
        <v>0.5</v>
      </c>
      <c r="I20" s="16">
        <v>82.4</v>
      </c>
      <c r="J20" s="16">
        <v>11.3</v>
      </c>
      <c r="K20" s="16">
        <v>13.8</v>
      </c>
      <c r="L20" s="31">
        <v>11.7</v>
      </c>
      <c r="M20" s="31">
        <v>2.7</v>
      </c>
      <c r="P20" s="34"/>
    </row>
    <row r="21" spans="1:16" ht="13.5" customHeight="1">
      <c r="A21" s="129">
        <v>1969</v>
      </c>
      <c r="B21" s="16">
        <v>503.4</v>
      </c>
      <c r="C21" s="15">
        <v>950.3</v>
      </c>
      <c r="D21" s="16">
        <v>79</v>
      </c>
      <c r="E21" s="16">
        <v>2.5</v>
      </c>
      <c r="F21" s="16">
        <v>4.9000000000000004</v>
      </c>
      <c r="G21" s="16">
        <v>733.3</v>
      </c>
      <c r="H21" s="16">
        <v>1.3</v>
      </c>
      <c r="I21" s="16">
        <v>90.2</v>
      </c>
      <c r="J21" s="16">
        <v>14.4</v>
      </c>
      <c r="K21" s="16">
        <v>6</v>
      </c>
      <c r="L21" s="31">
        <v>15.9</v>
      </c>
      <c r="M21" s="31">
        <v>2.8</v>
      </c>
      <c r="P21" s="34"/>
    </row>
    <row r="22" spans="1:16" ht="13.5" customHeight="1">
      <c r="A22" s="129">
        <v>1970</v>
      </c>
      <c r="B22" s="16">
        <v>487.3</v>
      </c>
      <c r="C22" s="15">
        <v>963.3</v>
      </c>
      <c r="D22" s="16">
        <v>81.5</v>
      </c>
      <c r="E22" s="16">
        <v>2.8</v>
      </c>
      <c r="F22" s="16">
        <v>6.9</v>
      </c>
      <c r="G22" s="16">
        <v>744.2</v>
      </c>
      <c r="H22" s="16">
        <v>1</v>
      </c>
      <c r="I22" s="16">
        <v>76.2</v>
      </c>
      <c r="J22" s="16">
        <v>19.600000000000001</v>
      </c>
      <c r="K22" s="16">
        <v>9.4</v>
      </c>
      <c r="L22" s="31">
        <v>18.8</v>
      </c>
      <c r="M22" s="31">
        <v>2.9</v>
      </c>
      <c r="P22" s="34"/>
    </row>
    <row r="23" spans="1:16" ht="13.5" customHeight="1">
      <c r="A23" s="129">
        <v>1971</v>
      </c>
      <c r="B23" s="16">
        <v>467.9</v>
      </c>
      <c r="C23" s="15">
        <v>1041.5999999999999</v>
      </c>
      <c r="D23" s="16">
        <v>80.099999999999994</v>
      </c>
      <c r="E23" s="16">
        <v>3.2</v>
      </c>
      <c r="F23" s="16">
        <v>5.0999999999999996</v>
      </c>
      <c r="G23" s="16">
        <v>805.9</v>
      </c>
      <c r="H23" s="16">
        <v>0.4</v>
      </c>
      <c r="I23" s="16">
        <v>72.900000000000006</v>
      </c>
      <c r="J23" s="16">
        <v>20.3</v>
      </c>
      <c r="K23" s="16">
        <v>27.9</v>
      </c>
      <c r="L23" s="31">
        <v>22.6</v>
      </c>
      <c r="M23" s="31">
        <v>3.2</v>
      </c>
      <c r="N23" s="34"/>
      <c r="P23" s="34"/>
    </row>
    <row r="24" spans="1:16" ht="13.5" customHeight="1">
      <c r="A24" s="129">
        <v>1972</v>
      </c>
      <c r="B24" s="16">
        <v>524.79999999999995</v>
      </c>
      <c r="C24" s="15">
        <v>1071.5</v>
      </c>
      <c r="D24" s="16">
        <v>92.4</v>
      </c>
      <c r="E24" s="16">
        <v>3.9</v>
      </c>
      <c r="F24" s="16">
        <v>5.3</v>
      </c>
      <c r="G24" s="16">
        <v>833.1</v>
      </c>
      <c r="H24" s="16">
        <v>0.2</v>
      </c>
      <c r="I24" s="16">
        <v>77.900000000000006</v>
      </c>
      <c r="J24" s="16">
        <v>19.600000000000001</v>
      </c>
      <c r="K24" s="16">
        <v>9.1999999999999993</v>
      </c>
      <c r="L24" s="31">
        <v>26.7</v>
      </c>
      <c r="M24" s="31">
        <v>3.2</v>
      </c>
      <c r="P24" s="34"/>
    </row>
    <row r="25" spans="1:16" ht="13.5" customHeight="1">
      <c r="A25" s="129">
        <v>1973</v>
      </c>
      <c r="B25" s="16">
        <v>697.7</v>
      </c>
      <c r="C25" s="15">
        <v>1374.9</v>
      </c>
      <c r="D25" s="16">
        <v>87.8</v>
      </c>
      <c r="E25" s="16">
        <v>7.9</v>
      </c>
      <c r="F25" s="16">
        <v>6.8</v>
      </c>
      <c r="G25" s="16">
        <v>1130</v>
      </c>
      <c r="H25" s="16">
        <v>0.4</v>
      </c>
      <c r="I25" s="16">
        <v>75.599999999999994</v>
      </c>
      <c r="J25" s="16">
        <v>23.9</v>
      </c>
      <c r="K25" s="16">
        <v>9.4</v>
      </c>
      <c r="L25" s="31">
        <v>29.5</v>
      </c>
      <c r="M25" s="31">
        <v>3.6</v>
      </c>
      <c r="P25" s="34"/>
    </row>
    <row r="26" spans="1:16" ht="13.5" customHeight="1">
      <c r="A26" s="129">
        <v>1974</v>
      </c>
      <c r="B26" s="16">
        <v>1973.5</v>
      </c>
      <c r="C26" s="15">
        <v>4166.3</v>
      </c>
      <c r="D26" s="16">
        <v>158.80000000000001</v>
      </c>
      <c r="E26" s="16">
        <v>12.3</v>
      </c>
      <c r="F26" s="16">
        <v>9.4</v>
      </c>
      <c r="G26" s="16">
        <v>3759.4</v>
      </c>
      <c r="H26" s="16">
        <v>0.1</v>
      </c>
      <c r="I26" s="16">
        <v>140.9</v>
      </c>
      <c r="J26" s="16">
        <v>28.4</v>
      </c>
      <c r="K26" s="16">
        <v>19.399999999999999</v>
      </c>
      <c r="L26" s="31">
        <v>34</v>
      </c>
      <c r="M26" s="31">
        <v>3.6</v>
      </c>
      <c r="P26" s="34"/>
    </row>
    <row r="27" spans="1:16" ht="13.5" customHeight="1">
      <c r="A27" s="129">
        <v>1975</v>
      </c>
      <c r="B27" s="16">
        <v>2206.4</v>
      </c>
      <c r="C27" s="15">
        <v>3878.5</v>
      </c>
      <c r="D27" s="16">
        <v>232.1</v>
      </c>
      <c r="E27" s="16">
        <v>15.6</v>
      </c>
      <c r="F27" s="16">
        <v>7.8</v>
      </c>
      <c r="G27" s="16">
        <v>3376.3</v>
      </c>
      <c r="H27" s="16">
        <v>0.4</v>
      </c>
      <c r="I27" s="16">
        <v>136.9</v>
      </c>
      <c r="J27" s="16">
        <v>35.9</v>
      </c>
      <c r="K27" s="16">
        <v>28</v>
      </c>
      <c r="L27" s="31">
        <v>41.7</v>
      </c>
      <c r="M27" s="31">
        <v>3.8</v>
      </c>
      <c r="P27" s="34"/>
    </row>
    <row r="28" spans="1:16" ht="13.5" customHeight="1">
      <c r="A28" s="129">
        <v>1976</v>
      </c>
      <c r="B28" s="16">
        <v>2643.1</v>
      </c>
      <c r="C28" s="15">
        <v>5394.9</v>
      </c>
      <c r="D28" s="16">
        <v>190.2</v>
      </c>
      <c r="E28" s="16">
        <v>17.2</v>
      </c>
      <c r="F28" s="16">
        <v>7.4</v>
      </c>
      <c r="G28" s="16">
        <v>4892.1000000000004</v>
      </c>
      <c r="H28" s="16">
        <v>1.6</v>
      </c>
      <c r="I28" s="16">
        <v>151.5</v>
      </c>
      <c r="J28" s="16">
        <v>35.4</v>
      </c>
      <c r="K28" s="16">
        <v>55.2</v>
      </c>
      <c r="L28" s="31">
        <v>40.9</v>
      </c>
      <c r="M28" s="31">
        <v>3.4</v>
      </c>
      <c r="P28" s="34"/>
    </row>
    <row r="29" spans="1:16" ht="13.5" customHeight="1">
      <c r="A29" s="129">
        <v>1977</v>
      </c>
      <c r="B29" s="16">
        <v>2891.5</v>
      </c>
      <c r="C29" s="15">
        <v>5241.8999999999996</v>
      </c>
      <c r="D29" s="16">
        <v>163.6</v>
      </c>
      <c r="E29" s="16">
        <v>16.2</v>
      </c>
      <c r="F29" s="16">
        <v>5</v>
      </c>
      <c r="G29" s="16">
        <v>4803.2</v>
      </c>
      <c r="H29" s="16">
        <v>1</v>
      </c>
      <c r="I29" s="16">
        <v>153.1</v>
      </c>
      <c r="J29" s="16">
        <v>34.4</v>
      </c>
      <c r="K29" s="16">
        <v>26.7</v>
      </c>
      <c r="L29" s="31">
        <v>34.6</v>
      </c>
      <c r="M29" s="31">
        <v>4.0999999999999996</v>
      </c>
      <c r="P29" s="34"/>
    </row>
    <row r="30" spans="1:16" ht="13.5" customHeight="1">
      <c r="A30" s="129">
        <v>1978</v>
      </c>
      <c r="B30" s="16">
        <v>2999.5</v>
      </c>
      <c r="C30" s="15">
        <v>4902.5</v>
      </c>
      <c r="D30" s="16">
        <v>138</v>
      </c>
      <c r="E30" s="16">
        <v>17</v>
      </c>
      <c r="F30" s="16">
        <v>3.2</v>
      </c>
      <c r="G30" s="16">
        <v>4390.5</v>
      </c>
      <c r="H30" s="16">
        <v>0.4</v>
      </c>
      <c r="I30" s="16">
        <v>204.8</v>
      </c>
      <c r="J30" s="16">
        <v>34</v>
      </c>
      <c r="K30" s="16">
        <v>75.3</v>
      </c>
      <c r="L30" s="31">
        <v>33.5</v>
      </c>
      <c r="M30" s="31">
        <v>5.8</v>
      </c>
      <c r="P30" s="34"/>
    </row>
    <row r="31" spans="1:16" ht="13.5" customHeight="1">
      <c r="A31" s="129">
        <v>1979</v>
      </c>
      <c r="B31" s="16">
        <v>4245</v>
      </c>
      <c r="C31" s="15">
        <v>6264.7</v>
      </c>
      <c r="D31" s="16">
        <v>171</v>
      </c>
      <c r="E31" s="16">
        <v>22.7</v>
      </c>
      <c r="F31" s="16">
        <v>5.4</v>
      </c>
      <c r="G31" s="16">
        <v>5783.7</v>
      </c>
      <c r="H31" s="16">
        <v>0.4</v>
      </c>
      <c r="I31" s="16">
        <v>156.1</v>
      </c>
      <c r="J31" s="16">
        <v>36</v>
      </c>
      <c r="K31" s="16">
        <v>46.1</v>
      </c>
      <c r="L31" s="31">
        <v>34.9</v>
      </c>
      <c r="M31" s="31">
        <v>8.4</v>
      </c>
      <c r="P31" s="34"/>
    </row>
    <row r="32" spans="1:16" ht="13.5" customHeight="1">
      <c r="A32" s="129">
        <v>1980</v>
      </c>
      <c r="B32" s="16">
        <v>6536.5</v>
      </c>
      <c r="C32" s="15">
        <v>9804.1</v>
      </c>
      <c r="D32" s="16">
        <v>177</v>
      </c>
      <c r="E32" s="16">
        <v>23.1</v>
      </c>
      <c r="F32" s="16">
        <v>5.7</v>
      </c>
      <c r="G32" s="16">
        <v>9188.2000000000007</v>
      </c>
      <c r="H32" s="16">
        <v>1.3</v>
      </c>
      <c r="I32" s="16">
        <v>264.5</v>
      </c>
      <c r="J32" s="16">
        <v>49</v>
      </c>
      <c r="K32" s="16">
        <v>52</v>
      </c>
      <c r="L32" s="31">
        <v>35.200000000000003</v>
      </c>
      <c r="M32" s="31">
        <v>8.1</v>
      </c>
      <c r="P32" s="34"/>
    </row>
    <row r="33" spans="1:16" ht="13.5" customHeight="1">
      <c r="A33" s="129">
        <v>1981</v>
      </c>
      <c r="B33" s="16">
        <v>6533.8</v>
      </c>
      <c r="C33" s="15">
        <v>9033.5</v>
      </c>
      <c r="D33" s="16">
        <v>159.9</v>
      </c>
      <c r="E33" s="16">
        <v>21.4</v>
      </c>
      <c r="F33" s="16">
        <v>3.4</v>
      </c>
      <c r="G33" s="16">
        <v>8156.9</v>
      </c>
      <c r="H33" s="16">
        <v>0.4</v>
      </c>
      <c r="I33" s="16">
        <v>282.8</v>
      </c>
      <c r="J33" s="16">
        <v>75.7</v>
      </c>
      <c r="K33" s="16">
        <v>279.7</v>
      </c>
      <c r="L33" s="31">
        <v>42.4</v>
      </c>
      <c r="M33" s="31">
        <v>10.9</v>
      </c>
      <c r="P33" s="34"/>
    </row>
    <row r="34" spans="1:16" ht="13.5" customHeight="1">
      <c r="A34" s="129">
        <v>1982</v>
      </c>
      <c r="B34" s="16">
        <v>5529</v>
      </c>
      <c r="C34" s="15">
        <v>7405</v>
      </c>
      <c r="D34" s="16">
        <v>125.5</v>
      </c>
      <c r="E34" s="16">
        <v>29.1</v>
      </c>
      <c r="F34" s="16">
        <v>14.2</v>
      </c>
      <c r="G34" s="16">
        <v>6507.7</v>
      </c>
      <c r="H34" s="16">
        <v>0.1</v>
      </c>
      <c r="I34" s="16">
        <v>388.1</v>
      </c>
      <c r="J34" s="16">
        <v>113.5</v>
      </c>
      <c r="K34" s="16">
        <v>189.3</v>
      </c>
      <c r="L34" s="31">
        <v>28.1</v>
      </c>
      <c r="M34" s="31">
        <v>9.3000000000000007</v>
      </c>
      <c r="P34" s="34"/>
    </row>
    <row r="35" spans="1:16" ht="13.5" customHeight="1">
      <c r="A35" s="129">
        <v>1983</v>
      </c>
      <c r="B35" s="16">
        <v>5270.4</v>
      </c>
      <c r="C35" s="15">
        <v>5646.3</v>
      </c>
      <c r="D35" s="16">
        <v>107.6</v>
      </c>
      <c r="E35" s="16">
        <v>22.9</v>
      </c>
      <c r="F35" s="16">
        <v>9.1</v>
      </c>
      <c r="G35" s="16">
        <v>4714.5</v>
      </c>
      <c r="H35" s="16">
        <v>0.1</v>
      </c>
      <c r="I35" s="16">
        <v>456.8</v>
      </c>
      <c r="J35" s="16">
        <v>139.80000000000001</v>
      </c>
      <c r="K35" s="16">
        <v>155.9</v>
      </c>
      <c r="L35" s="31">
        <v>30.9</v>
      </c>
      <c r="M35" s="31">
        <v>8.6999999999999993</v>
      </c>
      <c r="P35" s="34"/>
    </row>
    <row r="36" spans="1:16" ht="13.5" customHeight="1">
      <c r="A36" s="129">
        <v>1984</v>
      </c>
      <c r="B36" s="16">
        <v>5216.2</v>
      </c>
      <c r="C36" s="15">
        <v>5216.2</v>
      </c>
      <c r="D36" s="16">
        <v>100.7</v>
      </c>
      <c r="E36" s="16">
        <v>22.1</v>
      </c>
      <c r="F36" s="16">
        <v>12.7</v>
      </c>
      <c r="G36" s="16">
        <v>4235.7</v>
      </c>
      <c r="H36" s="16">
        <v>0.1</v>
      </c>
      <c r="I36" s="16">
        <v>565.1</v>
      </c>
      <c r="J36" s="16">
        <v>163.80000000000001</v>
      </c>
      <c r="K36" s="16">
        <v>75.8</v>
      </c>
      <c r="L36" s="31">
        <v>29.3</v>
      </c>
      <c r="M36" s="31">
        <v>10.8</v>
      </c>
      <c r="P36" s="34"/>
    </row>
    <row r="37" spans="1:16" ht="13.5" customHeight="1">
      <c r="A37" s="129">
        <v>1985</v>
      </c>
      <c r="B37" s="16">
        <v>5247.1</v>
      </c>
      <c r="C37" s="15">
        <v>5247.1</v>
      </c>
      <c r="D37" s="16">
        <v>88.4</v>
      </c>
      <c r="E37" s="16">
        <v>23.7</v>
      </c>
      <c r="F37" s="16">
        <v>17.7</v>
      </c>
      <c r="G37" s="16">
        <v>4180.8999999999996</v>
      </c>
      <c r="H37" s="17">
        <v>0.1</v>
      </c>
      <c r="I37" s="16">
        <v>639.29999999999995</v>
      </c>
      <c r="J37" s="16">
        <v>109.7</v>
      </c>
      <c r="K37" s="16">
        <v>154.5</v>
      </c>
      <c r="L37" s="31">
        <v>21.1</v>
      </c>
      <c r="M37" s="31">
        <v>11.7</v>
      </c>
      <c r="P37" s="34"/>
    </row>
    <row r="38" spans="1:16" ht="13.5" customHeight="1">
      <c r="A38" s="129">
        <v>1986</v>
      </c>
      <c r="B38" s="16">
        <v>4988.6000000000004</v>
      </c>
      <c r="C38" s="15">
        <v>4988.6000000000004</v>
      </c>
      <c r="D38" s="16">
        <v>160.6</v>
      </c>
      <c r="E38" s="16">
        <v>48.8</v>
      </c>
      <c r="F38" s="16">
        <v>23.8</v>
      </c>
      <c r="G38" s="16">
        <v>3529.3</v>
      </c>
      <c r="H38" s="16">
        <v>0.1</v>
      </c>
      <c r="I38" s="16">
        <v>766.8</v>
      </c>
      <c r="J38" s="16">
        <v>317.7</v>
      </c>
      <c r="K38" s="16">
        <v>92.5</v>
      </c>
      <c r="L38" s="31">
        <v>38.1</v>
      </c>
      <c r="M38" s="31">
        <v>10.7</v>
      </c>
      <c r="P38" s="34"/>
    </row>
    <row r="39" spans="1:16" ht="13.5" customHeight="1">
      <c r="A39" s="129">
        <v>1987</v>
      </c>
      <c r="B39" s="16">
        <v>5264.6</v>
      </c>
      <c r="C39" s="15">
        <v>5264.6</v>
      </c>
      <c r="D39" s="16">
        <v>190.5</v>
      </c>
      <c r="E39" s="16">
        <v>46.4</v>
      </c>
      <c r="F39" s="16">
        <v>32.4</v>
      </c>
      <c r="G39" s="16">
        <v>3749.1</v>
      </c>
      <c r="H39" s="16">
        <v>0.9</v>
      </c>
      <c r="I39" s="16">
        <v>742</v>
      </c>
      <c r="J39" s="16">
        <v>371.2</v>
      </c>
      <c r="K39" s="16">
        <v>71.7</v>
      </c>
      <c r="L39" s="31">
        <v>49.5</v>
      </c>
      <c r="M39" s="31">
        <v>10.8</v>
      </c>
      <c r="P39" s="34"/>
    </row>
    <row r="40" spans="1:16" ht="13.5" customHeight="1">
      <c r="A40" s="129">
        <v>1988</v>
      </c>
      <c r="B40" s="16">
        <v>5423.5</v>
      </c>
      <c r="C40" s="15">
        <v>5423.5</v>
      </c>
      <c r="D40" s="16">
        <v>241.7</v>
      </c>
      <c r="E40" s="16">
        <v>78.8</v>
      </c>
      <c r="F40" s="16">
        <v>33</v>
      </c>
      <c r="G40" s="16">
        <v>3279.6</v>
      </c>
      <c r="H40" s="16">
        <v>1.5</v>
      </c>
      <c r="I40" s="16">
        <v>1136.0999999999999</v>
      </c>
      <c r="J40" s="16">
        <v>495.3</v>
      </c>
      <c r="K40" s="16">
        <v>69.8</v>
      </c>
      <c r="L40" s="31">
        <v>74.400000000000006</v>
      </c>
      <c r="M40" s="31">
        <v>13.3</v>
      </c>
      <c r="P40" s="34"/>
    </row>
    <row r="41" spans="1:16" ht="13.5" customHeight="1">
      <c r="A41" s="129">
        <v>1989</v>
      </c>
      <c r="B41" s="16">
        <v>6706.9</v>
      </c>
      <c r="C41" s="15">
        <v>6706.9</v>
      </c>
      <c r="D41" s="16">
        <v>331.6</v>
      </c>
      <c r="E41" s="16">
        <v>103.1</v>
      </c>
      <c r="F41" s="16">
        <v>51.4</v>
      </c>
      <c r="G41" s="16">
        <v>4089.9</v>
      </c>
      <c r="H41" s="16">
        <v>4</v>
      </c>
      <c r="I41" s="16">
        <v>1226.4000000000001</v>
      </c>
      <c r="J41" s="16">
        <v>701.6</v>
      </c>
      <c r="K41" s="16">
        <v>85.8</v>
      </c>
      <c r="L41" s="31">
        <v>101.3</v>
      </c>
      <c r="M41" s="31">
        <v>11.8</v>
      </c>
      <c r="P41" s="34"/>
    </row>
    <row r="42" spans="1:16" ht="13.5" customHeight="1">
      <c r="A42" s="129">
        <v>1990</v>
      </c>
      <c r="B42" s="16">
        <v>8850.9</v>
      </c>
      <c r="C42" s="15">
        <v>8850.9</v>
      </c>
      <c r="D42" s="16">
        <v>363.6</v>
      </c>
      <c r="E42" s="16">
        <v>104.6</v>
      </c>
      <c r="F42" s="16">
        <v>52.8</v>
      </c>
      <c r="G42" s="16">
        <v>5933.3</v>
      </c>
      <c r="H42" s="16">
        <v>16.600000000000001</v>
      </c>
      <c r="I42" s="16">
        <v>1255.4000000000001</v>
      </c>
      <c r="J42" s="16">
        <v>807.9</v>
      </c>
      <c r="K42" s="16">
        <v>172</v>
      </c>
      <c r="L42" s="31">
        <v>134.5</v>
      </c>
      <c r="M42" s="31">
        <v>10.199999999999999</v>
      </c>
      <c r="P42" s="34"/>
    </row>
    <row r="43" spans="1:16" ht="13.5" customHeight="1">
      <c r="A43" s="129">
        <v>1991</v>
      </c>
      <c r="B43" s="16">
        <v>7328.4</v>
      </c>
      <c r="C43" s="15">
        <v>8434.9</v>
      </c>
      <c r="D43" s="16">
        <v>382.4</v>
      </c>
      <c r="E43" s="16">
        <v>99.5</v>
      </c>
      <c r="F43" s="16">
        <v>14.4</v>
      </c>
      <c r="G43" s="16">
        <v>5506.4</v>
      </c>
      <c r="H43" s="16">
        <v>13.9</v>
      </c>
      <c r="I43" s="16">
        <v>1425.8</v>
      </c>
      <c r="J43" s="16">
        <v>786.1</v>
      </c>
      <c r="K43" s="16">
        <v>78.900000000000006</v>
      </c>
      <c r="L43" s="31">
        <v>118.2</v>
      </c>
      <c r="M43" s="31">
        <v>9.3000000000000007</v>
      </c>
      <c r="P43" s="34"/>
    </row>
    <row r="44" spans="1:16" ht="13.5" customHeight="1">
      <c r="A44" s="129">
        <v>1992</v>
      </c>
      <c r="B44" s="16">
        <v>7328.2</v>
      </c>
      <c r="C44" s="15">
        <v>7942.9</v>
      </c>
      <c r="D44" s="16">
        <v>375.6</v>
      </c>
      <c r="E44" s="16">
        <v>108.1</v>
      </c>
      <c r="F44" s="16">
        <v>16.399999999999999</v>
      </c>
      <c r="G44" s="16">
        <v>5099.3</v>
      </c>
      <c r="H44" s="16">
        <v>10.3</v>
      </c>
      <c r="I44" s="16">
        <v>1213.4000000000001</v>
      </c>
      <c r="J44" s="16">
        <v>865.8</v>
      </c>
      <c r="K44" s="16">
        <v>97.8</v>
      </c>
      <c r="L44" s="31">
        <v>148.19999999999999</v>
      </c>
      <c r="M44" s="31">
        <v>8</v>
      </c>
      <c r="P44" s="34"/>
    </row>
    <row r="45" spans="1:16" ht="13.5" customHeight="1">
      <c r="A45" s="129">
        <v>1993</v>
      </c>
      <c r="B45" s="16">
        <v>7722.6</v>
      </c>
      <c r="C45" s="15">
        <v>8534.6</v>
      </c>
      <c r="D45" s="16">
        <v>498.5</v>
      </c>
      <c r="E45" s="16">
        <v>168.6</v>
      </c>
      <c r="F45" s="16">
        <v>19.8</v>
      </c>
      <c r="G45" s="16">
        <v>4820.2</v>
      </c>
      <c r="H45" s="16">
        <v>14</v>
      </c>
      <c r="I45" s="16">
        <v>1480.9</v>
      </c>
      <c r="J45" s="16">
        <v>1103.8</v>
      </c>
      <c r="K45" s="16">
        <v>242.3</v>
      </c>
      <c r="L45" s="31">
        <v>178.4</v>
      </c>
      <c r="M45" s="31">
        <v>8.1</v>
      </c>
      <c r="P45" s="34"/>
    </row>
    <row r="46" spans="1:16" ht="13.5" customHeight="1">
      <c r="A46" s="129">
        <v>1994</v>
      </c>
      <c r="B46" s="16">
        <v>10537.6</v>
      </c>
      <c r="C46" s="15">
        <v>11575.4</v>
      </c>
      <c r="D46" s="16">
        <v>667.2</v>
      </c>
      <c r="E46" s="16">
        <v>235.3</v>
      </c>
      <c r="F46" s="16">
        <v>26.9</v>
      </c>
      <c r="G46" s="16">
        <v>5690.5</v>
      </c>
      <c r="H46" s="16">
        <v>25.1</v>
      </c>
      <c r="I46" s="16">
        <v>3090.9</v>
      </c>
      <c r="J46" s="16">
        <v>1436.5</v>
      </c>
      <c r="K46" s="16">
        <v>192.9</v>
      </c>
      <c r="L46" s="31">
        <v>208.6</v>
      </c>
      <c r="M46" s="31">
        <v>1.5</v>
      </c>
      <c r="P46" s="34"/>
    </row>
    <row r="47" spans="1:16" ht="13.5" customHeight="1">
      <c r="A47" s="129">
        <v>1995</v>
      </c>
      <c r="B47" s="16">
        <v>14225.1</v>
      </c>
      <c r="C47" s="15">
        <v>14608.6</v>
      </c>
      <c r="D47" s="16">
        <v>879.6</v>
      </c>
      <c r="E47" s="16">
        <v>314</v>
      </c>
      <c r="F47" s="16">
        <v>49.3</v>
      </c>
      <c r="G47" s="16">
        <v>6990.2</v>
      </c>
      <c r="H47" s="16">
        <v>34.6</v>
      </c>
      <c r="I47" s="16">
        <v>3656.3</v>
      </c>
      <c r="J47" s="16">
        <v>2045.1</v>
      </c>
      <c r="K47" s="16">
        <v>328.9</v>
      </c>
      <c r="L47" s="31">
        <v>309.8</v>
      </c>
      <c r="M47" s="31">
        <v>0.8</v>
      </c>
      <c r="P47" s="34"/>
    </row>
    <row r="48" spans="1:16" ht="13.5" customHeight="1">
      <c r="A48" s="129">
        <v>1996</v>
      </c>
      <c r="B48" s="16">
        <v>14264.7</v>
      </c>
      <c r="C48" s="15">
        <v>15014.4</v>
      </c>
      <c r="D48" s="16">
        <v>823</v>
      </c>
      <c r="E48" s="16">
        <v>360.6</v>
      </c>
      <c r="F48" s="16">
        <v>55.3</v>
      </c>
      <c r="G48" s="16">
        <v>7547</v>
      </c>
      <c r="H48" s="16">
        <v>37.9</v>
      </c>
      <c r="I48" s="16">
        <v>3423.9</v>
      </c>
      <c r="J48" s="16">
        <v>1897</v>
      </c>
      <c r="K48" s="16">
        <v>567.70000000000005</v>
      </c>
      <c r="L48" s="31">
        <v>298.89999999999998</v>
      </c>
      <c r="M48" s="31">
        <v>3.1</v>
      </c>
      <c r="P48" s="34"/>
    </row>
    <row r="49" spans="1:16" ht="13.5" customHeight="1">
      <c r="A49" s="129">
        <v>1997</v>
      </c>
      <c r="B49" s="16">
        <v>15449.3</v>
      </c>
      <c r="C49" s="15">
        <v>15887.3</v>
      </c>
      <c r="D49" s="16">
        <v>979.6</v>
      </c>
      <c r="E49" s="16">
        <v>472.2</v>
      </c>
      <c r="F49" s="16">
        <v>63.2</v>
      </c>
      <c r="G49" s="16">
        <v>7319.6</v>
      </c>
      <c r="H49" s="16">
        <v>49.4</v>
      </c>
      <c r="I49" s="16">
        <v>3822.3</v>
      </c>
      <c r="J49" s="16">
        <v>2237.8000000000002</v>
      </c>
      <c r="K49" s="16">
        <v>607.20000000000005</v>
      </c>
      <c r="L49" s="31">
        <v>333.9</v>
      </c>
      <c r="M49" s="31">
        <v>2.1</v>
      </c>
      <c r="P49" s="34"/>
    </row>
    <row r="50" spans="1:16" ht="13.5" customHeight="1">
      <c r="A50" s="129">
        <v>1998</v>
      </c>
      <c r="B50" s="16">
        <v>13807.7</v>
      </c>
      <c r="C50" s="15">
        <v>14220.5</v>
      </c>
      <c r="D50" s="16">
        <v>959</v>
      </c>
      <c r="E50" s="16">
        <v>555.4</v>
      </c>
      <c r="F50" s="16">
        <v>48.7</v>
      </c>
      <c r="G50" s="16">
        <v>6310.3</v>
      </c>
      <c r="H50" s="16">
        <v>57.5</v>
      </c>
      <c r="I50" s="16">
        <v>3146.3</v>
      </c>
      <c r="J50" s="16">
        <v>2343</v>
      </c>
      <c r="K50" s="16">
        <v>432</v>
      </c>
      <c r="L50" s="31">
        <v>367</v>
      </c>
      <c r="M50" s="31">
        <v>1.3</v>
      </c>
      <c r="P50" s="34"/>
    </row>
    <row r="51" spans="1:16" ht="13.5" customHeight="1">
      <c r="A51" s="129">
        <v>1999</v>
      </c>
      <c r="B51" s="16">
        <v>17453.400000000001</v>
      </c>
      <c r="C51" s="15">
        <v>17661.2</v>
      </c>
      <c r="D51" s="16">
        <v>938.3</v>
      </c>
      <c r="E51" s="16">
        <v>491</v>
      </c>
      <c r="F51" s="16">
        <v>40.6</v>
      </c>
      <c r="G51" s="16">
        <v>9554.7999999999993</v>
      </c>
      <c r="H51" s="16">
        <v>35.299999999999997</v>
      </c>
      <c r="I51" s="16">
        <v>3362</v>
      </c>
      <c r="J51" s="16">
        <v>2191.5</v>
      </c>
      <c r="K51" s="16">
        <v>652.70000000000005</v>
      </c>
      <c r="L51" s="31">
        <v>393.5</v>
      </c>
      <c r="M51" s="31">
        <v>1.5</v>
      </c>
      <c r="P51" s="34"/>
    </row>
    <row r="52" spans="1:16" ht="13.5" customHeight="1">
      <c r="A52" s="129">
        <v>2000</v>
      </c>
      <c r="B52" s="16">
        <v>26828.3</v>
      </c>
      <c r="C52" s="15">
        <v>26923.5</v>
      </c>
      <c r="D52" s="16">
        <v>962.5</v>
      </c>
      <c r="E52" s="16">
        <v>537.4</v>
      </c>
      <c r="F52" s="16">
        <v>41.8</v>
      </c>
      <c r="G52" s="16">
        <v>17574.8</v>
      </c>
      <c r="H52" s="16">
        <v>22.2</v>
      </c>
      <c r="I52" s="16">
        <v>4665.8999999999996</v>
      </c>
      <c r="J52" s="16">
        <v>2394.1</v>
      </c>
      <c r="K52" s="16">
        <v>320.7</v>
      </c>
      <c r="L52" s="31">
        <v>399.7</v>
      </c>
      <c r="M52" s="31">
        <v>4.4000000000000004</v>
      </c>
      <c r="P52" s="34"/>
    </row>
    <row r="53" spans="1:16" ht="13.5" customHeight="1">
      <c r="A53" s="129">
        <v>2001</v>
      </c>
      <c r="B53" s="16">
        <v>26648.6</v>
      </c>
      <c r="C53" s="15">
        <v>26709</v>
      </c>
      <c r="D53" s="16">
        <v>906.6</v>
      </c>
      <c r="E53" s="16">
        <v>591.79999999999995</v>
      </c>
      <c r="F53" s="16">
        <v>57.2</v>
      </c>
      <c r="G53" s="16">
        <v>16393.900000000001</v>
      </c>
      <c r="H53" s="16">
        <v>31.6</v>
      </c>
      <c r="I53" s="16">
        <v>5102.1000000000004</v>
      </c>
      <c r="J53" s="16">
        <v>2726.2</v>
      </c>
      <c r="K53" s="16">
        <v>470.4</v>
      </c>
      <c r="L53" s="31">
        <v>427.6</v>
      </c>
      <c r="M53" s="31">
        <v>1.6</v>
      </c>
      <c r="P53" s="34"/>
    </row>
    <row r="54" spans="1:16" ht="13.5" customHeight="1">
      <c r="A54" s="129">
        <v>2002</v>
      </c>
      <c r="B54" s="16">
        <v>24000.799999999999</v>
      </c>
      <c r="C54" s="15">
        <v>24062.3</v>
      </c>
      <c r="D54" s="16">
        <v>897.8</v>
      </c>
      <c r="E54" s="16">
        <v>628.20000000000005</v>
      </c>
      <c r="F54" s="16">
        <v>58.4</v>
      </c>
      <c r="G54" s="16">
        <v>14457.3</v>
      </c>
      <c r="H54" s="16">
        <v>36.4</v>
      </c>
      <c r="I54" s="16">
        <v>4019.3</v>
      </c>
      <c r="J54" s="16">
        <v>2964.4</v>
      </c>
      <c r="K54" s="16">
        <v>583.1</v>
      </c>
      <c r="L54" s="31">
        <v>415.4</v>
      </c>
      <c r="M54" s="31">
        <v>2</v>
      </c>
      <c r="P54" s="34"/>
    </row>
    <row r="55" spans="1:16" ht="13.5" customHeight="1">
      <c r="A55" s="129">
        <v>2003</v>
      </c>
      <c r="B55" s="16">
        <v>32531.5</v>
      </c>
      <c r="C55" s="15">
        <v>32600.3</v>
      </c>
      <c r="D55" s="16">
        <v>784.3</v>
      </c>
      <c r="E55" s="16">
        <v>633.1</v>
      </c>
      <c r="F55" s="16">
        <v>73.099999999999994</v>
      </c>
      <c r="G55" s="16">
        <v>21735.4</v>
      </c>
      <c r="H55" s="16">
        <v>37.5</v>
      </c>
      <c r="I55" s="16">
        <v>5679.6</v>
      </c>
      <c r="J55" s="16">
        <v>2807.1</v>
      </c>
      <c r="K55" s="16">
        <v>451.4</v>
      </c>
      <c r="L55" s="31">
        <v>395.4</v>
      </c>
      <c r="M55" s="31">
        <v>3.4</v>
      </c>
      <c r="P55" s="34"/>
    </row>
    <row r="56" spans="1:16" ht="13.5" customHeight="1">
      <c r="A56" s="129">
        <v>2004</v>
      </c>
      <c r="B56" s="16">
        <v>40131.9</v>
      </c>
      <c r="C56" s="15">
        <v>40144.400000000001</v>
      </c>
      <c r="D56" s="16">
        <v>884.2</v>
      </c>
      <c r="E56" s="16">
        <v>520.9</v>
      </c>
      <c r="F56" s="16">
        <v>97.7</v>
      </c>
      <c r="G56" s="16">
        <v>24209.5</v>
      </c>
      <c r="H56" s="16">
        <v>45.6</v>
      </c>
      <c r="I56" s="16">
        <v>9543.2000000000007</v>
      </c>
      <c r="J56" s="16">
        <v>3607.2</v>
      </c>
      <c r="K56" s="16">
        <v>813.6</v>
      </c>
      <c r="L56" s="31">
        <v>418.6</v>
      </c>
      <c r="M56" s="31">
        <v>3.9</v>
      </c>
      <c r="P56" s="34"/>
    </row>
    <row r="57" spans="1:16" ht="13.5" customHeight="1">
      <c r="A57" s="129">
        <v>2005</v>
      </c>
      <c r="B57" s="16">
        <v>62609.5</v>
      </c>
      <c r="C57" s="15">
        <v>62629.7</v>
      </c>
      <c r="D57" s="16">
        <v>1049.3</v>
      </c>
      <c r="E57" s="16">
        <v>800.7</v>
      </c>
      <c r="F57" s="16">
        <v>255.6</v>
      </c>
      <c r="G57" s="16">
        <v>43496.1</v>
      </c>
      <c r="H57" s="16">
        <v>49.3</v>
      </c>
      <c r="I57" s="16">
        <v>11975.9</v>
      </c>
      <c r="J57" s="16">
        <v>2980.2</v>
      </c>
      <c r="K57" s="16">
        <v>1506.3</v>
      </c>
      <c r="L57" s="31">
        <v>514.5</v>
      </c>
      <c r="M57" s="31">
        <v>1.8</v>
      </c>
      <c r="P57" s="34"/>
    </row>
    <row r="58" spans="1:16" ht="13.5" customHeight="1">
      <c r="A58" s="129">
        <v>2006</v>
      </c>
      <c r="B58" s="16">
        <v>88437.7</v>
      </c>
      <c r="C58" s="15">
        <v>88469.6</v>
      </c>
      <c r="D58" s="16">
        <v>1168.0999999999999</v>
      </c>
      <c r="E58" s="16">
        <v>868</v>
      </c>
      <c r="F58" s="16">
        <v>283.3</v>
      </c>
      <c r="G58" s="16">
        <v>67639.8</v>
      </c>
      <c r="H58" s="16">
        <v>15.2</v>
      </c>
      <c r="I58" s="16">
        <v>12897.2</v>
      </c>
      <c r="J58" s="16">
        <v>4152.3999999999996</v>
      </c>
      <c r="K58" s="16">
        <v>942.6</v>
      </c>
      <c r="L58" s="31">
        <v>500.8</v>
      </c>
      <c r="M58" s="31">
        <v>2.2000000000000002</v>
      </c>
      <c r="P58" s="34"/>
    </row>
    <row r="59" spans="1:16" ht="13.5" customHeight="1">
      <c r="A59" s="129">
        <v>2007</v>
      </c>
      <c r="B59" s="16">
        <v>83242.5</v>
      </c>
      <c r="C59" s="15">
        <v>83267</v>
      </c>
      <c r="D59" s="16">
        <v>1220.3</v>
      </c>
      <c r="E59" s="16">
        <v>929.9</v>
      </c>
      <c r="F59" s="16">
        <v>2392.1999999999998</v>
      </c>
      <c r="G59" s="16">
        <v>55772.6</v>
      </c>
      <c r="H59" s="16">
        <v>14.3</v>
      </c>
      <c r="I59" s="16">
        <v>16273.4</v>
      </c>
      <c r="J59" s="16">
        <v>4309.1000000000004</v>
      </c>
      <c r="K59" s="16">
        <v>1853.2</v>
      </c>
      <c r="L59" s="31">
        <v>498.6</v>
      </c>
      <c r="M59" s="31">
        <v>3.3</v>
      </c>
      <c r="P59" s="34"/>
    </row>
    <row r="60" spans="1:16" ht="13.5" customHeight="1">
      <c r="A60" s="129">
        <v>2008</v>
      </c>
      <c r="B60" s="16">
        <v>116639.1</v>
      </c>
      <c r="C60" s="15">
        <v>116661.9</v>
      </c>
      <c r="D60" s="16">
        <v>1279.270121</v>
      </c>
      <c r="E60" s="16">
        <v>999.65758999999991</v>
      </c>
      <c r="F60" s="16">
        <v>3214.1047729999996</v>
      </c>
      <c r="G60" s="16">
        <v>81746.460932000002</v>
      </c>
      <c r="H60" s="16">
        <v>10.853254</v>
      </c>
      <c r="I60" s="16">
        <v>21368.440502000001</v>
      </c>
      <c r="J60" s="16">
        <v>5285.5486409999994</v>
      </c>
      <c r="K60" s="16">
        <v>2241.7212289999993</v>
      </c>
      <c r="L60" s="31">
        <v>513.12564099999997</v>
      </c>
      <c r="M60" s="31">
        <v>2.667627</v>
      </c>
      <c r="P60" s="34"/>
    </row>
    <row r="61" spans="1:16" ht="13.5" customHeight="1">
      <c r="A61" s="129">
        <v>2009</v>
      </c>
      <c r="B61" s="16">
        <v>58059.3</v>
      </c>
      <c r="C61" s="15">
        <v>58091.9</v>
      </c>
      <c r="D61" s="16">
        <v>965.04285700000003</v>
      </c>
      <c r="E61" s="16">
        <v>881.10627899999986</v>
      </c>
      <c r="F61" s="16">
        <v>1750.8400610000001</v>
      </c>
      <c r="G61" s="16">
        <v>44128.529755999996</v>
      </c>
      <c r="H61" s="16">
        <v>16.208763000000001</v>
      </c>
      <c r="I61" s="16">
        <v>5542.287776000001</v>
      </c>
      <c r="J61" s="16">
        <v>2702.1868460000001</v>
      </c>
      <c r="K61" s="16">
        <v>1661.075495</v>
      </c>
      <c r="L61" s="31">
        <v>441.91331200000002</v>
      </c>
      <c r="M61" s="31">
        <v>2.7236100000000008</v>
      </c>
      <c r="P61" s="34"/>
    </row>
    <row r="62" spans="1:16" ht="13.5" customHeight="1">
      <c r="A62" s="122">
        <v>2010</v>
      </c>
      <c r="B62" s="132">
        <v>71320.899999999994</v>
      </c>
      <c r="C62" s="133">
        <v>71343.899999999994</v>
      </c>
      <c r="D62" s="132">
        <v>927.73073750000003</v>
      </c>
      <c r="E62" s="132">
        <v>739.7204971624999</v>
      </c>
      <c r="F62" s="132">
        <v>3668.3300019000003</v>
      </c>
      <c r="G62" s="132">
        <v>43725.590899999996</v>
      </c>
      <c r="H62" s="132">
        <v>12.129869314550781</v>
      </c>
      <c r="I62" s="132">
        <v>15405.150300000001</v>
      </c>
      <c r="J62" s="132">
        <v>4195.6015628249997</v>
      </c>
      <c r="K62" s="132">
        <v>2258.5116238812502</v>
      </c>
      <c r="L62" s="134">
        <v>407.93182411875</v>
      </c>
      <c r="M62" s="134">
        <v>3.2845217259399417</v>
      </c>
      <c r="P62" s="34"/>
    </row>
    <row r="63" spans="1:16" ht="14.25" customHeight="1">
      <c r="A63" s="124" t="s">
        <v>257</v>
      </c>
      <c r="B63" s="124"/>
      <c r="C63" s="124"/>
      <c r="D63" s="124"/>
      <c r="E63" s="124"/>
      <c r="F63" s="124"/>
      <c r="G63" s="124"/>
      <c r="H63" s="124"/>
      <c r="I63" s="124"/>
      <c r="J63" s="124"/>
      <c r="K63" s="124"/>
      <c r="L63" s="124"/>
      <c r="M63" s="124"/>
    </row>
    <row r="64" spans="1:16" ht="18" customHeight="1">
      <c r="A64" s="339" t="s">
        <v>156</v>
      </c>
      <c r="B64" s="339"/>
      <c r="C64" s="339"/>
      <c r="D64" s="339"/>
      <c r="E64" s="339"/>
      <c r="F64" s="339"/>
      <c r="G64" s="339"/>
      <c r="H64" s="339"/>
      <c r="I64" s="339"/>
      <c r="J64" s="339"/>
      <c r="K64" s="339"/>
      <c r="L64" s="339"/>
      <c r="M64" s="339"/>
    </row>
    <row r="66" spans="3:13" ht="15">
      <c r="C66" s="72"/>
      <c r="D66" s="72"/>
      <c r="E66" s="72"/>
      <c r="F66" s="72"/>
      <c r="G66" s="72"/>
      <c r="H66" s="72"/>
      <c r="I66" s="72"/>
      <c r="J66" s="72"/>
      <c r="K66" s="72"/>
      <c r="L66" s="72"/>
      <c r="M66" s="72"/>
    </row>
    <row r="67" spans="3:13" ht="15">
      <c r="C67" s="72"/>
      <c r="D67" s="72"/>
      <c r="E67" s="72"/>
      <c r="F67" s="72"/>
      <c r="G67" s="72"/>
      <c r="H67" s="72"/>
      <c r="I67" s="72"/>
      <c r="J67" s="72"/>
      <c r="K67" s="72"/>
      <c r="L67" s="72"/>
      <c r="M67" s="72"/>
    </row>
    <row r="68" spans="3:13" ht="15">
      <c r="C68" s="72"/>
      <c r="D68" s="72"/>
      <c r="E68" s="72"/>
      <c r="F68" s="72"/>
      <c r="G68" s="72"/>
      <c r="H68" s="72"/>
      <c r="I68" s="72"/>
      <c r="J68" s="72"/>
      <c r="K68" s="72"/>
      <c r="L68" s="72"/>
      <c r="M68" s="72"/>
    </row>
    <row r="69" spans="3:13" ht="15">
      <c r="C69" s="72"/>
      <c r="D69" s="72"/>
      <c r="E69" s="72"/>
      <c r="F69" s="72"/>
      <c r="G69" s="72"/>
      <c r="H69" s="72"/>
      <c r="I69" s="72"/>
      <c r="J69" s="72"/>
      <c r="K69" s="72"/>
      <c r="L69" s="72"/>
      <c r="M69" s="72"/>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80" spans="3:13">
      <c r="C80" s="135"/>
    </row>
    <row r="81" spans="3:5">
      <c r="C81" s="135"/>
    </row>
    <row r="82" spans="3:5">
      <c r="C82" s="135"/>
    </row>
    <row r="83" spans="3:5">
      <c r="C83" s="135"/>
    </row>
    <row r="84" spans="3:5">
      <c r="C84" s="135"/>
    </row>
    <row r="85" spans="3:5">
      <c r="C85" s="135"/>
      <c r="D85" s="136"/>
      <c r="E85" s="136"/>
    </row>
    <row r="86" spans="3:5">
      <c r="C86" s="135"/>
      <c r="D86" s="136"/>
      <c r="E86" s="136"/>
    </row>
    <row r="87" spans="3:5">
      <c r="C87" s="135"/>
      <c r="D87" s="136"/>
      <c r="E87" s="136"/>
    </row>
    <row r="88" spans="3:5">
      <c r="C88" s="135"/>
      <c r="D88" s="136"/>
      <c r="E88" s="136"/>
    </row>
    <row r="89" spans="3:5">
      <c r="C89" s="135"/>
      <c r="D89" s="136"/>
      <c r="E89" s="136"/>
    </row>
    <row r="90" spans="3:5">
      <c r="C90" s="135"/>
      <c r="D90" s="136"/>
      <c r="E90" s="136"/>
    </row>
    <row r="91" spans="3:5">
      <c r="C91" s="135"/>
      <c r="D91" s="136"/>
      <c r="E91" s="136"/>
    </row>
    <row r="92" spans="3:5">
      <c r="C92" s="135"/>
      <c r="D92" s="136"/>
      <c r="E92" s="136"/>
    </row>
    <row r="93" spans="3:5">
      <c r="C93" s="135"/>
      <c r="D93" s="136"/>
      <c r="E93" s="136"/>
    </row>
    <row r="94" spans="3:5">
      <c r="C94" s="135"/>
      <c r="D94" s="136"/>
      <c r="E94" s="136"/>
    </row>
    <row r="95" spans="3:5">
      <c r="C95" s="135"/>
      <c r="D95" s="136"/>
      <c r="E95" s="136"/>
    </row>
    <row r="96" spans="3:5">
      <c r="C96" s="135"/>
      <c r="D96" s="136"/>
      <c r="E96" s="136"/>
    </row>
    <row r="97" spans="3:5">
      <c r="C97" s="135"/>
      <c r="D97" s="136"/>
      <c r="E97" s="136"/>
    </row>
    <row r="98" spans="3:5">
      <c r="C98" s="135"/>
    </row>
    <row r="99" spans="3:5">
      <c r="C99" s="135"/>
    </row>
    <row r="100" spans="3:5">
      <c r="C100" s="135"/>
    </row>
    <row r="101" spans="3:5">
      <c r="C101" s="135"/>
    </row>
    <row r="102" spans="3:5">
      <c r="C102" s="135"/>
    </row>
    <row r="103" spans="3:5">
      <c r="C103" s="135"/>
    </row>
    <row r="104" spans="3:5">
      <c r="C104" s="135"/>
    </row>
    <row r="105" spans="3:5">
      <c r="C105" s="135"/>
    </row>
    <row r="106" spans="3:5">
      <c r="C106" s="135"/>
    </row>
    <row r="158" spans="3:3">
      <c r="C158" s="135"/>
    </row>
    <row r="159" spans="3:3">
      <c r="C159" s="135"/>
    </row>
    <row r="160" spans="3:3">
      <c r="C160" s="135"/>
    </row>
    <row r="161" spans="3:3">
      <c r="C161" s="135"/>
    </row>
    <row r="162" spans="3:3">
      <c r="C162" s="135"/>
    </row>
    <row r="163" spans="3:3">
      <c r="C163" s="135"/>
    </row>
    <row r="164" spans="3:3">
      <c r="C164" s="135"/>
    </row>
    <row r="165" spans="3:3">
      <c r="C165" s="135"/>
    </row>
    <row r="166" spans="3:3">
      <c r="C166" s="135"/>
    </row>
    <row r="167" spans="3:3">
      <c r="C167" s="135"/>
    </row>
    <row r="168" spans="3:3">
      <c r="C168" s="135"/>
    </row>
    <row r="169" spans="3:3">
      <c r="C169" s="135"/>
    </row>
    <row r="170" spans="3:3">
      <c r="C170" s="135"/>
    </row>
    <row r="171" spans="3:3">
      <c r="C171" s="135"/>
    </row>
    <row r="172" spans="3:3">
      <c r="C172" s="135"/>
    </row>
    <row r="173" spans="3:3">
      <c r="C173" s="135"/>
    </row>
    <row r="174" spans="3:3">
      <c r="C174" s="135"/>
    </row>
    <row r="175" spans="3:3">
      <c r="C175" s="135"/>
    </row>
    <row r="176" spans="3:3">
      <c r="C176" s="135"/>
    </row>
    <row r="177" spans="3:3">
      <c r="C177" s="135"/>
    </row>
    <row r="178" spans="3:3">
      <c r="C178" s="135"/>
    </row>
    <row r="179" spans="3:3">
      <c r="C179" s="135"/>
    </row>
    <row r="180" spans="3:3">
      <c r="C180" s="135"/>
    </row>
    <row r="181" spans="3:3">
      <c r="C181" s="135"/>
    </row>
    <row r="182" spans="3:3">
      <c r="C182" s="135"/>
    </row>
    <row r="183" spans="3:3">
      <c r="C183" s="135"/>
    </row>
    <row r="184" spans="3:3">
      <c r="C184" s="135"/>
    </row>
    <row r="185" spans="3:3">
      <c r="C185" s="135"/>
    </row>
    <row r="186" spans="3:3">
      <c r="C186" s="135"/>
    </row>
    <row r="187" spans="3:3">
      <c r="C187" s="135"/>
    </row>
    <row r="188" spans="3:3">
      <c r="C188" s="135"/>
    </row>
    <row r="189" spans="3:3">
      <c r="C189" s="135"/>
    </row>
    <row r="190" spans="3:3">
      <c r="C190" s="135"/>
    </row>
    <row r="191" spans="3:3">
      <c r="C191" s="135"/>
    </row>
    <row r="192" spans="3:3">
      <c r="C192" s="135"/>
    </row>
    <row r="193" spans="3:3">
      <c r="C193" s="135"/>
    </row>
    <row r="194" spans="3:3">
      <c r="C194" s="135"/>
    </row>
    <row r="195" spans="3:3">
      <c r="C195" s="135"/>
    </row>
    <row r="196" spans="3:3">
      <c r="C196" s="135"/>
    </row>
    <row r="197" spans="3:3">
      <c r="C197" s="135"/>
    </row>
    <row r="198" spans="3:3">
      <c r="C198" s="135"/>
    </row>
    <row r="199" spans="3:3">
      <c r="C199" s="135"/>
    </row>
    <row r="200" spans="3:3">
      <c r="C200" s="135"/>
    </row>
    <row r="201" spans="3:3">
      <c r="C201" s="135"/>
    </row>
    <row r="202" spans="3:3">
      <c r="C202" s="135"/>
    </row>
    <row r="203" spans="3:3">
      <c r="C203" s="135"/>
    </row>
    <row r="204" spans="3:3">
      <c r="C204" s="135"/>
    </row>
    <row r="205" spans="3:3">
      <c r="C205" s="135"/>
    </row>
    <row r="206" spans="3:3">
      <c r="C206" s="135"/>
    </row>
    <row r="207" spans="3:3">
      <c r="C207" s="135"/>
    </row>
    <row r="208" spans="3:3">
      <c r="C208" s="135"/>
    </row>
    <row r="209" spans="3:3">
      <c r="C209" s="135"/>
    </row>
    <row r="210" spans="3:3">
      <c r="C210" s="135"/>
    </row>
    <row r="211" spans="3:3">
      <c r="C211" s="135"/>
    </row>
    <row r="212" spans="3:3">
      <c r="C212" s="135"/>
    </row>
    <row r="213" spans="3:3">
      <c r="C213" s="135"/>
    </row>
    <row r="214" spans="3:3">
      <c r="C214" s="135"/>
    </row>
    <row r="215" spans="3:3">
      <c r="C215" s="135"/>
    </row>
    <row r="216" spans="3:3">
      <c r="C216" s="135"/>
    </row>
    <row r="217" spans="3:3">
      <c r="C217" s="135"/>
    </row>
    <row r="218" spans="3:3">
      <c r="C218" s="135"/>
    </row>
    <row r="219" spans="3:3">
      <c r="C219" s="135"/>
    </row>
    <row r="220" spans="3:3">
      <c r="C220" s="135"/>
    </row>
    <row r="221" spans="3:3">
      <c r="C221" s="135"/>
    </row>
    <row r="222" spans="3:3">
      <c r="C222" s="135"/>
    </row>
    <row r="223" spans="3:3">
      <c r="C223" s="135"/>
    </row>
    <row r="224" spans="3:3">
      <c r="C224" s="135"/>
    </row>
    <row r="225" spans="3:3">
      <c r="C225" s="135"/>
    </row>
    <row r="226" spans="3:3">
      <c r="C226" s="135"/>
    </row>
    <row r="227" spans="3:3">
      <c r="C227" s="135"/>
    </row>
    <row r="228" spans="3:3">
      <c r="C228" s="135"/>
    </row>
    <row r="229" spans="3:3">
      <c r="C229" s="135"/>
    </row>
    <row r="230" spans="3:3">
      <c r="C230" s="135"/>
    </row>
    <row r="231" spans="3:3">
      <c r="C231" s="135"/>
    </row>
    <row r="232" spans="3:3">
      <c r="C232" s="135"/>
    </row>
    <row r="233" spans="3:3">
      <c r="C233" s="135"/>
    </row>
    <row r="234" spans="3:3">
      <c r="C234" s="135"/>
    </row>
    <row r="235" spans="3:3">
      <c r="C235" s="135"/>
    </row>
    <row r="236" spans="3:3">
      <c r="C236" s="135"/>
    </row>
    <row r="237" spans="3:3">
      <c r="C237" s="135"/>
    </row>
    <row r="238" spans="3:3">
      <c r="C238" s="135"/>
    </row>
    <row r="239" spans="3:3">
      <c r="C239" s="135"/>
    </row>
    <row r="240" spans="3:3">
      <c r="C240" s="135"/>
    </row>
    <row r="241" spans="3:3">
      <c r="C241" s="135"/>
    </row>
    <row r="242" spans="3:3">
      <c r="C242" s="135"/>
    </row>
    <row r="243" spans="3:3">
      <c r="C243" s="135"/>
    </row>
    <row r="244" spans="3:3">
      <c r="C244" s="135"/>
    </row>
    <row r="245" spans="3:3">
      <c r="C245" s="135"/>
    </row>
    <row r="246" spans="3:3">
      <c r="C246" s="135"/>
    </row>
    <row r="247" spans="3:3">
      <c r="C247" s="135"/>
    </row>
    <row r="248" spans="3:3">
      <c r="C248" s="135"/>
    </row>
    <row r="249" spans="3:3">
      <c r="C249" s="135"/>
    </row>
    <row r="250" spans="3:3">
      <c r="C250" s="135"/>
    </row>
    <row r="251" spans="3:3">
      <c r="C251" s="135"/>
    </row>
    <row r="252" spans="3:3">
      <c r="C252" s="135"/>
    </row>
    <row r="253" spans="3:3">
      <c r="C253" s="135"/>
    </row>
    <row r="254" spans="3:3">
      <c r="C254" s="135"/>
    </row>
    <row r="255" spans="3:3">
      <c r="C255" s="135"/>
    </row>
    <row r="256" spans="3:3">
      <c r="C256" s="135"/>
    </row>
    <row r="257" spans="3:3">
      <c r="C257" s="135"/>
    </row>
    <row r="258" spans="3:3">
      <c r="C258" s="135"/>
    </row>
    <row r="259" spans="3:3">
      <c r="C259" s="135"/>
    </row>
    <row r="260" spans="3:3">
      <c r="C260" s="135"/>
    </row>
    <row r="261" spans="3:3">
      <c r="C261" s="135"/>
    </row>
    <row r="262" spans="3:3">
      <c r="C262" s="135"/>
    </row>
    <row r="263" spans="3:3">
      <c r="C263" s="135"/>
    </row>
    <row r="264" spans="3:3">
      <c r="C264" s="135"/>
    </row>
    <row r="265" spans="3:3">
      <c r="C265" s="135"/>
    </row>
    <row r="266" spans="3:3">
      <c r="C266" s="135"/>
    </row>
    <row r="267" spans="3:3">
      <c r="C267" s="135"/>
    </row>
    <row r="268" spans="3:3">
      <c r="C268" s="135"/>
    </row>
    <row r="269" spans="3:3">
      <c r="C269" s="135"/>
    </row>
    <row r="270" spans="3:3">
      <c r="C270" s="135"/>
    </row>
    <row r="271" spans="3:3">
      <c r="C271" s="135"/>
    </row>
    <row r="272" spans="3:3">
      <c r="C272" s="135"/>
    </row>
    <row r="273" spans="3:3">
      <c r="C273" s="135"/>
    </row>
    <row r="274" spans="3:3">
      <c r="C274" s="135"/>
    </row>
    <row r="275" spans="3:3">
      <c r="C275" s="135"/>
    </row>
    <row r="276" spans="3:3">
      <c r="C276" s="135"/>
    </row>
    <row r="277" spans="3:3">
      <c r="C277" s="135"/>
    </row>
    <row r="278" spans="3:3">
      <c r="C278" s="135"/>
    </row>
    <row r="279" spans="3:3">
      <c r="C279" s="135"/>
    </row>
    <row r="280" spans="3:3">
      <c r="C280" s="135"/>
    </row>
    <row r="281" spans="3:3">
      <c r="C281" s="135"/>
    </row>
    <row r="282" spans="3:3">
      <c r="C282" s="135"/>
    </row>
    <row r="283" spans="3:3">
      <c r="C283" s="135"/>
    </row>
    <row r="284" spans="3:3">
      <c r="C284" s="135"/>
    </row>
    <row r="285" spans="3:3">
      <c r="C285" s="135"/>
    </row>
    <row r="286" spans="3:3">
      <c r="C286" s="135"/>
    </row>
    <row r="287" spans="3:3">
      <c r="C287" s="135"/>
    </row>
    <row r="288" spans="3:3">
      <c r="C288" s="135"/>
    </row>
    <row r="289" spans="3:3">
      <c r="C289" s="135"/>
    </row>
    <row r="290" spans="3:3">
      <c r="C290" s="135"/>
    </row>
    <row r="291" spans="3:3">
      <c r="C291" s="135"/>
    </row>
    <row r="292" spans="3:3">
      <c r="C292" s="135"/>
    </row>
    <row r="293" spans="3:3">
      <c r="C293" s="135"/>
    </row>
    <row r="294" spans="3:3">
      <c r="C294" s="135"/>
    </row>
    <row r="295" spans="3:3">
      <c r="C295" s="135"/>
    </row>
    <row r="296" spans="3:3">
      <c r="C296" s="135"/>
    </row>
    <row r="297" spans="3:3">
      <c r="C297" s="135"/>
    </row>
    <row r="298" spans="3:3">
      <c r="C298" s="135"/>
    </row>
    <row r="299" spans="3:3">
      <c r="C299" s="135"/>
    </row>
    <row r="300" spans="3:3">
      <c r="C300" s="135"/>
    </row>
    <row r="301" spans="3:3">
      <c r="C301" s="135"/>
    </row>
    <row r="302" spans="3:3">
      <c r="C302" s="135"/>
    </row>
    <row r="303" spans="3:3">
      <c r="C303" s="135"/>
    </row>
    <row r="304" spans="3:3">
      <c r="C304" s="135"/>
    </row>
    <row r="305" spans="3:3">
      <c r="C305" s="135"/>
    </row>
    <row r="306" spans="3:3">
      <c r="C306" s="135"/>
    </row>
    <row r="307" spans="3:3">
      <c r="C307" s="135"/>
    </row>
    <row r="308" spans="3:3">
      <c r="C308" s="135"/>
    </row>
    <row r="309" spans="3:3">
      <c r="C309" s="135"/>
    </row>
    <row r="310" spans="3:3">
      <c r="C310" s="135"/>
    </row>
    <row r="311" spans="3:3">
      <c r="C311" s="135"/>
    </row>
    <row r="312" spans="3:3">
      <c r="C312" s="135"/>
    </row>
    <row r="313" spans="3:3">
      <c r="C313" s="135"/>
    </row>
    <row r="314" spans="3:3">
      <c r="C314" s="135"/>
    </row>
    <row r="315" spans="3:3">
      <c r="C315" s="135"/>
    </row>
    <row r="316" spans="3:3">
      <c r="C316" s="135"/>
    </row>
    <row r="317" spans="3:3">
      <c r="C317" s="135"/>
    </row>
    <row r="318" spans="3:3">
      <c r="C318" s="135"/>
    </row>
    <row r="319" spans="3:3">
      <c r="C319" s="135"/>
    </row>
    <row r="320" spans="3:3">
      <c r="C320" s="135"/>
    </row>
    <row r="321" spans="3:3">
      <c r="C321" s="135"/>
    </row>
    <row r="322" spans="3:3">
      <c r="C322" s="135"/>
    </row>
    <row r="323" spans="3:3">
      <c r="C323" s="135"/>
    </row>
    <row r="324" spans="3:3">
      <c r="C324" s="135"/>
    </row>
    <row r="325" spans="3:3">
      <c r="C325" s="135"/>
    </row>
    <row r="326" spans="3:3">
      <c r="C326" s="135"/>
    </row>
    <row r="327" spans="3:3">
      <c r="C327" s="135"/>
    </row>
    <row r="328" spans="3:3">
      <c r="C328" s="135"/>
    </row>
    <row r="329" spans="3:3">
      <c r="C329" s="135"/>
    </row>
    <row r="330" spans="3:3">
      <c r="C330" s="135"/>
    </row>
    <row r="331" spans="3:3">
      <c r="C331" s="135"/>
    </row>
    <row r="332" spans="3:3">
      <c r="C332" s="135"/>
    </row>
    <row r="333" spans="3:3">
      <c r="C333" s="135"/>
    </row>
    <row r="334" spans="3:3">
      <c r="C334" s="135"/>
    </row>
    <row r="335" spans="3:3">
      <c r="C335" s="135"/>
    </row>
    <row r="336" spans="3:3">
      <c r="C336" s="135"/>
    </row>
    <row r="337" spans="3:3">
      <c r="C337" s="135"/>
    </row>
    <row r="338" spans="3:3">
      <c r="C338" s="135"/>
    </row>
    <row r="339" spans="3:3">
      <c r="C339" s="135"/>
    </row>
    <row r="340" spans="3:3">
      <c r="C340" s="135"/>
    </row>
    <row r="341" spans="3:3">
      <c r="C341" s="135"/>
    </row>
    <row r="342" spans="3:3">
      <c r="C342" s="135"/>
    </row>
    <row r="343" spans="3:3">
      <c r="C343" s="135"/>
    </row>
    <row r="344" spans="3:3">
      <c r="C344" s="135"/>
    </row>
    <row r="345" spans="3:3">
      <c r="C345" s="135"/>
    </row>
    <row r="346" spans="3:3">
      <c r="C346" s="135"/>
    </row>
    <row r="347" spans="3:3">
      <c r="C347" s="135"/>
    </row>
    <row r="348" spans="3:3">
      <c r="C348" s="135"/>
    </row>
    <row r="349" spans="3:3">
      <c r="C349" s="135"/>
    </row>
    <row r="350" spans="3:3">
      <c r="C350" s="135"/>
    </row>
    <row r="351" spans="3:3">
      <c r="C351" s="135"/>
    </row>
    <row r="352" spans="3:3">
      <c r="C352" s="135"/>
    </row>
    <row r="353" spans="3:3">
      <c r="C353" s="135"/>
    </row>
    <row r="354" spans="3:3">
      <c r="C354" s="135"/>
    </row>
    <row r="355" spans="3:3">
      <c r="C355" s="135"/>
    </row>
    <row r="356" spans="3:3">
      <c r="C356" s="135"/>
    </row>
    <row r="357" spans="3:3">
      <c r="C357" s="135"/>
    </row>
    <row r="358" spans="3:3">
      <c r="C358" s="135"/>
    </row>
    <row r="359" spans="3:3">
      <c r="C359" s="135"/>
    </row>
    <row r="360" spans="3:3">
      <c r="C360" s="135"/>
    </row>
    <row r="361" spans="3:3">
      <c r="C361" s="135"/>
    </row>
    <row r="362" spans="3:3">
      <c r="C362" s="135"/>
    </row>
    <row r="363" spans="3:3">
      <c r="C363" s="135"/>
    </row>
    <row r="364" spans="3:3">
      <c r="C364" s="135"/>
    </row>
    <row r="365" spans="3:3">
      <c r="C365" s="135"/>
    </row>
    <row r="366" spans="3:3">
      <c r="C366" s="135"/>
    </row>
    <row r="367" spans="3:3">
      <c r="C367" s="135"/>
    </row>
    <row r="368" spans="3:3">
      <c r="C368" s="135"/>
    </row>
    <row r="369" spans="3:3">
      <c r="C369" s="135"/>
    </row>
    <row r="370" spans="3:3">
      <c r="C370" s="135"/>
    </row>
    <row r="371" spans="3:3">
      <c r="C371" s="135"/>
    </row>
    <row r="372" spans="3:3">
      <c r="C372" s="135"/>
    </row>
    <row r="373" spans="3:3">
      <c r="C373" s="135"/>
    </row>
    <row r="374" spans="3:3">
      <c r="C374" s="135"/>
    </row>
    <row r="375" spans="3:3">
      <c r="C375" s="135"/>
    </row>
    <row r="376" spans="3:3">
      <c r="C376" s="135"/>
    </row>
    <row r="377" spans="3:3">
      <c r="C377" s="135"/>
    </row>
    <row r="378" spans="3:3">
      <c r="C378" s="135"/>
    </row>
    <row r="379" spans="3:3">
      <c r="C379" s="135"/>
    </row>
    <row r="380" spans="3:3">
      <c r="C380" s="135"/>
    </row>
    <row r="381" spans="3:3">
      <c r="C381" s="135"/>
    </row>
    <row r="382" spans="3:3">
      <c r="C382" s="135"/>
    </row>
    <row r="383" spans="3:3">
      <c r="C383" s="135"/>
    </row>
    <row r="384" spans="3:3">
      <c r="C384" s="135"/>
    </row>
    <row r="385" spans="3:3">
      <c r="C385" s="135"/>
    </row>
    <row r="386" spans="3:3">
      <c r="C386" s="135"/>
    </row>
    <row r="387" spans="3:3">
      <c r="C387" s="135"/>
    </row>
    <row r="388" spans="3:3">
      <c r="C388" s="135"/>
    </row>
    <row r="389" spans="3:3">
      <c r="C389" s="135"/>
    </row>
    <row r="390" spans="3:3">
      <c r="C390" s="135"/>
    </row>
    <row r="391" spans="3:3">
      <c r="C391" s="135"/>
    </row>
    <row r="392" spans="3:3">
      <c r="C392" s="135"/>
    </row>
    <row r="393" spans="3:3">
      <c r="C393" s="135"/>
    </row>
    <row r="394" spans="3:3">
      <c r="C394" s="135"/>
    </row>
    <row r="395" spans="3:3">
      <c r="C395" s="135"/>
    </row>
    <row r="396" spans="3:3">
      <c r="C396" s="135"/>
    </row>
    <row r="397" spans="3:3">
      <c r="C397" s="135"/>
    </row>
    <row r="398" spans="3:3">
      <c r="C398" s="135"/>
    </row>
    <row r="399" spans="3:3">
      <c r="C399" s="135"/>
    </row>
    <row r="400" spans="3:3">
      <c r="C400" s="135"/>
    </row>
    <row r="401" spans="3:3">
      <c r="C401" s="135"/>
    </row>
    <row r="402" spans="3:3">
      <c r="C402" s="135"/>
    </row>
    <row r="403" spans="3:3">
      <c r="C403" s="135"/>
    </row>
    <row r="404" spans="3:3">
      <c r="C404" s="135"/>
    </row>
    <row r="405" spans="3:3">
      <c r="C405" s="135"/>
    </row>
    <row r="406" spans="3:3">
      <c r="C406" s="135"/>
    </row>
    <row r="407" spans="3:3">
      <c r="C407" s="135"/>
    </row>
    <row r="408" spans="3:3">
      <c r="C408" s="135"/>
    </row>
    <row r="409" spans="3:3">
      <c r="C409" s="135"/>
    </row>
    <row r="410" spans="3:3">
      <c r="C410" s="135"/>
    </row>
    <row r="411" spans="3:3">
      <c r="C411" s="135"/>
    </row>
    <row r="412" spans="3:3">
      <c r="C412" s="135"/>
    </row>
    <row r="413" spans="3:3">
      <c r="C413" s="135"/>
    </row>
    <row r="414" spans="3:3">
      <c r="C414" s="135"/>
    </row>
    <row r="415" spans="3:3">
      <c r="C415" s="135"/>
    </row>
    <row r="416" spans="3:3">
      <c r="C416" s="135"/>
    </row>
    <row r="417" spans="3:3">
      <c r="C417" s="135"/>
    </row>
    <row r="418" spans="3:3">
      <c r="C418" s="135"/>
    </row>
    <row r="419" spans="3:3">
      <c r="C419" s="135"/>
    </row>
    <row r="420" spans="3:3">
      <c r="C420" s="135"/>
    </row>
    <row r="421" spans="3:3">
      <c r="C421" s="135"/>
    </row>
    <row r="422" spans="3:3">
      <c r="C422" s="135"/>
    </row>
    <row r="423" spans="3:3">
      <c r="C423" s="135"/>
    </row>
    <row r="424" spans="3:3">
      <c r="C424" s="135"/>
    </row>
    <row r="425" spans="3:3">
      <c r="C425" s="135"/>
    </row>
    <row r="426" spans="3:3">
      <c r="C426" s="135"/>
    </row>
    <row r="427" spans="3:3">
      <c r="C427" s="135"/>
    </row>
    <row r="428" spans="3:3">
      <c r="C428" s="135"/>
    </row>
    <row r="429" spans="3:3">
      <c r="C429" s="135"/>
    </row>
    <row r="430" spans="3:3">
      <c r="C430" s="135"/>
    </row>
    <row r="431" spans="3:3">
      <c r="C431" s="135"/>
    </row>
    <row r="432" spans="3:3">
      <c r="C432" s="135"/>
    </row>
    <row r="433" spans="3:3">
      <c r="C433" s="135"/>
    </row>
    <row r="434" spans="3:3">
      <c r="C434" s="135"/>
    </row>
    <row r="435" spans="3:3">
      <c r="C435" s="135"/>
    </row>
    <row r="436" spans="3:3">
      <c r="C436" s="135"/>
    </row>
    <row r="437" spans="3:3">
      <c r="C437" s="135"/>
    </row>
    <row r="438" spans="3:3">
      <c r="C438" s="135"/>
    </row>
    <row r="439" spans="3:3">
      <c r="C439" s="135"/>
    </row>
    <row r="440" spans="3:3">
      <c r="C440" s="135"/>
    </row>
    <row r="441" spans="3:3">
      <c r="C441" s="135"/>
    </row>
    <row r="442" spans="3:3">
      <c r="C442" s="135"/>
    </row>
    <row r="443" spans="3:3">
      <c r="C443" s="135"/>
    </row>
    <row r="444" spans="3:3">
      <c r="C444" s="135"/>
    </row>
    <row r="445" spans="3:3">
      <c r="C445" s="135"/>
    </row>
    <row r="446" spans="3:3">
      <c r="C446" s="135"/>
    </row>
    <row r="447" spans="3:3">
      <c r="C447" s="135"/>
    </row>
    <row r="448" spans="3:3">
      <c r="C448" s="135"/>
    </row>
    <row r="449" spans="3:3">
      <c r="C449" s="135"/>
    </row>
    <row r="450" spans="3:3">
      <c r="C450" s="135"/>
    </row>
    <row r="451" spans="3:3">
      <c r="C451" s="135"/>
    </row>
    <row r="452" spans="3:3">
      <c r="C452" s="135"/>
    </row>
    <row r="453" spans="3:3">
      <c r="C453" s="135"/>
    </row>
    <row r="454" spans="3:3">
      <c r="C454" s="135"/>
    </row>
    <row r="455" spans="3:3">
      <c r="C455" s="135"/>
    </row>
    <row r="456" spans="3:3">
      <c r="C456" s="135"/>
    </row>
    <row r="457" spans="3:3">
      <c r="C457" s="135"/>
    </row>
    <row r="458" spans="3:3">
      <c r="C458" s="135"/>
    </row>
    <row r="459" spans="3:3">
      <c r="C459" s="135"/>
    </row>
    <row r="460" spans="3:3">
      <c r="C460" s="135"/>
    </row>
    <row r="461" spans="3:3">
      <c r="C461" s="135"/>
    </row>
    <row r="462" spans="3:3">
      <c r="C462" s="135"/>
    </row>
    <row r="463" spans="3:3">
      <c r="C463" s="135"/>
    </row>
    <row r="464" spans="3:3">
      <c r="C464" s="135"/>
    </row>
    <row r="465" spans="3:3">
      <c r="C465" s="135"/>
    </row>
    <row r="466" spans="3:3">
      <c r="C466" s="135"/>
    </row>
    <row r="467" spans="3:3">
      <c r="C467" s="135"/>
    </row>
    <row r="468" spans="3:3">
      <c r="C468" s="135"/>
    </row>
    <row r="469" spans="3:3">
      <c r="C469" s="135"/>
    </row>
    <row r="470" spans="3:3">
      <c r="C470" s="135"/>
    </row>
    <row r="471" spans="3:3">
      <c r="C471" s="135"/>
    </row>
    <row r="472" spans="3:3">
      <c r="C472" s="135"/>
    </row>
    <row r="473" spans="3:3">
      <c r="C473" s="135"/>
    </row>
    <row r="474" spans="3:3">
      <c r="C474" s="135"/>
    </row>
    <row r="475" spans="3:3">
      <c r="C475" s="135"/>
    </row>
    <row r="476" spans="3:3">
      <c r="C476" s="135"/>
    </row>
    <row r="477" spans="3:3">
      <c r="C477" s="135"/>
    </row>
    <row r="478" spans="3:3">
      <c r="C478" s="135"/>
    </row>
    <row r="479" spans="3:3">
      <c r="C479" s="135"/>
    </row>
    <row r="480" spans="3:3">
      <c r="C480" s="135"/>
    </row>
    <row r="481" spans="3:3">
      <c r="C481" s="135"/>
    </row>
    <row r="482" spans="3:3">
      <c r="C482" s="135"/>
    </row>
    <row r="483" spans="3:3">
      <c r="C483" s="135"/>
    </row>
    <row r="484" spans="3:3">
      <c r="C484" s="135"/>
    </row>
    <row r="485" spans="3:3">
      <c r="C485" s="135"/>
    </row>
    <row r="486" spans="3:3">
      <c r="C486" s="135"/>
    </row>
    <row r="487" spans="3:3">
      <c r="C487" s="135"/>
    </row>
    <row r="488" spans="3:3">
      <c r="C488" s="135"/>
    </row>
    <row r="489" spans="3:3">
      <c r="C489" s="135"/>
    </row>
    <row r="490" spans="3:3">
      <c r="C490" s="135"/>
    </row>
    <row r="491" spans="3:3">
      <c r="C491" s="135"/>
    </row>
    <row r="492" spans="3:3">
      <c r="C492" s="135"/>
    </row>
    <row r="493" spans="3:3">
      <c r="C493" s="135"/>
    </row>
    <row r="494" spans="3:3">
      <c r="C494" s="135"/>
    </row>
    <row r="495" spans="3:3">
      <c r="C495" s="135"/>
    </row>
    <row r="496" spans="3:3">
      <c r="C496" s="135"/>
    </row>
    <row r="497" spans="3:3">
      <c r="C497" s="135"/>
    </row>
    <row r="498" spans="3:3">
      <c r="C498" s="135"/>
    </row>
    <row r="499" spans="3:3">
      <c r="C499" s="135"/>
    </row>
    <row r="500" spans="3:3">
      <c r="C500" s="135"/>
    </row>
    <row r="501" spans="3:3">
      <c r="C501" s="135"/>
    </row>
    <row r="502" spans="3:3">
      <c r="C502" s="135"/>
    </row>
    <row r="503" spans="3:3">
      <c r="C503" s="135"/>
    </row>
    <row r="504" spans="3:3">
      <c r="C504" s="135"/>
    </row>
    <row r="505" spans="3:3">
      <c r="C505" s="135"/>
    </row>
    <row r="506" spans="3:3">
      <c r="C506" s="135"/>
    </row>
    <row r="507" spans="3:3">
      <c r="C507" s="135"/>
    </row>
    <row r="508" spans="3:3">
      <c r="C508" s="135"/>
    </row>
    <row r="509" spans="3:3">
      <c r="C509" s="135"/>
    </row>
    <row r="510" spans="3:3">
      <c r="C510" s="135"/>
    </row>
    <row r="511" spans="3:3">
      <c r="C511" s="135"/>
    </row>
    <row r="512" spans="3:3">
      <c r="C512" s="135"/>
    </row>
    <row r="513" spans="3:3">
      <c r="C513" s="135"/>
    </row>
    <row r="514" spans="3:3">
      <c r="C514" s="135"/>
    </row>
    <row r="515" spans="3:3">
      <c r="C515" s="135"/>
    </row>
    <row r="516" spans="3:3">
      <c r="C516" s="135"/>
    </row>
    <row r="517" spans="3:3">
      <c r="C517" s="135"/>
    </row>
    <row r="518" spans="3:3">
      <c r="C518" s="135"/>
    </row>
    <row r="519" spans="3:3">
      <c r="C519" s="135"/>
    </row>
    <row r="520" spans="3:3">
      <c r="C520" s="135"/>
    </row>
    <row r="521" spans="3:3">
      <c r="C521" s="135"/>
    </row>
    <row r="522" spans="3:3">
      <c r="C522" s="135"/>
    </row>
    <row r="523" spans="3:3">
      <c r="C523" s="135"/>
    </row>
    <row r="524" spans="3:3">
      <c r="C524" s="135"/>
    </row>
    <row r="525" spans="3:3">
      <c r="C525" s="135"/>
    </row>
    <row r="526" spans="3:3">
      <c r="C526" s="135"/>
    </row>
    <row r="527" spans="3:3">
      <c r="C527" s="135"/>
    </row>
    <row r="528" spans="3:3">
      <c r="C528" s="135"/>
    </row>
    <row r="529" spans="3:3">
      <c r="C529" s="135"/>
    </row>
    <row r="530" spans="3:3">
      <c r="C530" s="135"/>
    </row>
    <row r="531" spans="3:3">
      <c r="C531" s="135"/>
    </row>
    <row r="532" spans="3:3">
      <c r="C532" s="135"/>
    </row>
    <row r="533" spans="3:3">
      <c r="C533" s="135"/>
    </row>
    <row r="534" spans="3:3">
      <c r="C534" s="135"/>
    </row>
    <row r="535" spans="3:3">
      <c r="C535" s="135"/>
    </row>
    <row r="536" spans="3:3">
      <c r="C536" s="135"/>
    </row>
    <row r="537" spans="3:3">
      <c r="C537" s="135"/>
    </row>
    <row r="538" spans="3:3">
      <c r="C538" s="135"/>
    </row>
    <row r="539" spans="3:3">
      <c r="C539" s="135"/>
    </row>
    <row r="540" spans="3:3">
      <c r="C540" s="135"/>
    </row>
    <row r="541" spans="3:3">
      <c r="C541" s="135"/>
    </row>
    <row r="542" spans="3:3">
      <c r="C542" s="135"/>
    </row>
    <row r="543" spans="3:3">
      <c r="C543" s="135"/>
    </row>
    <row r="544" spans="3:3">
      <c r="C544" s="135"/>
    </row>
    <row r="545" spans="3:3">
      <c r="C545" s="135"/>
    </row>
    <row r="546" spans="3:3">
      <c r="C546" s="135"/>
    </row>
    <row r="547" spans="3:3">
      <c r="C547" s="135"/>
    </row>
    <row r="548" spans="3:3">
      <c r="C548" s="135"/>
    </row>
    <row r="549" spans="3:3">
      <c r="C549" s="135"/>
    </row>
    <row r="550" spans="3:3">
      <c r="C550" s="135"/>
    </row>
    <row r="551" spans="3:3">
      <c r="C551" s="135"/>
    </row>
    <row r="552" spans="3:3">
      <c r="C552" s="135"/>
    </row>
    <row r="553" spans="3:3">
      <c r="C553" s="135"/>
    </row>
    <row r="554" spans="3:3">
      <c r="C554" s="135"/>
    </row>
    <row r="555" spans="3:3">
      <c r="C555" s="135"/>
    </row>
    <row r="556" spans="3:3">
      <c r="C556" s="135"/>
    </row>
    <row r="557" spans="3:3">
      <c r="C557" s="135"/>
    </row>
    <row r="558" spans="3:3">
      <c r="C558" s="135"/>
    </row>
    <row r="559" spans="3:3">
      <c r="C559" s="135"/>
    </row>
    <row r="560" spans="3:3">
      <c r="C560" s="135"/>
    </row>
    <row r="561" spans="3:3">
      <c r="C561" s="135"/>
    </row>
    <row r="562" spans="3:3">
      <c r="C562" s="135"/>
    </row>
    <row r="563" spans="3:3">
      <c r="C563" s="135"/>
    </row>
    <row r="564" spans="3:3">
      <c r="C564" s="135"/>
    </row>
    <row r="565" spans="3:3">
      <c r="C565" s="135"/>
    </row>
    <row r="566" spans="3:3">
      <c r="C566" s="135"/>
    </row>
  </sheetData>
  <customSheetViews>
    <customSheetView guid="{A7CAF2C5-39F9-42DB-8D54-87F1C45428C1}" showPageBreaks="1" printArea="1" topLeftCell="A49">
      <selection activeCell="A67" sqref="A67:M67"/>
      <pageMargins left="0.84" right="0.7" top="0.26" bottom="0.28999999999999998" header="0.17" footer="0.17"/>
      <pageSetup paperSize="9" scale="70" orientation="landscape" r:id="rId1"/>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2"/>
    </customSheetView>
    <customSheetView guid="{E6060216-00C8-46FF-98E3-81B4F8C2F5D4}" scale="90">
      <selection activeCell="C7" sqref="C7:C63"/>
      <pageMargins left="0.84" right="0.7" top="0.26" bottom="0.28999999999999998" header="0.17" footer="0.17"/>
      <pageSetup paperSize="5" scale="70" orientation="landscape" r:id="rId3"/>
    </customSheetView>
    <customSheetView guid="{DFD43025-E9E3-4843-AC2B-F650B990DBED}" scale="90">
      <selection activeCell="C7" sqref="C7:C63"/>
      <pageMargins left="0.84" right="0.7" top="0.26" bottom="0.28999999999999998" header="0.17" footer="0.17"/>
      <pageSetup paperSize="5" scale="70" orientation="landscape" r:id="rId4"/>
    </customSheetView>
    <customSheetView guid="{7E99A118-CF9C-4DA4-93C3-66837DF09715}" topLeftCell="A10">
      <selection activeCell="C32" sqref="C32"/>
      <pageMargins left="0.84" right="0.7" top="0.26" bottom="0.28999999999999998" header="0.17" footer="0.17"/>
      <pageSetup paperSize="5" scale="70" orientation="landscape" r:id="rId5"/>
    </customSheetView>
    <customSheetView guid="{F84C4122-9287-413C-B343-7D23815E91BD}" scale="90" printArea="1">
      <selection activeCell="C7" sqref="C7:C63"/>
      <pageMargins left="0.84" right="0.7" top="0.26" bottom="0.28999999999999998" header="0.17" footer="0.17"/>
      <pageSetup paperSize="5" scale="70" orientation="landscape" r:id="rId6"/>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7"/>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8"/>
    </customSheetView>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9"/>
    </customSheetView>
    <customSheetView guid="{2D94A871-EE3A-476B-9EB3-7E292F91BDEE}" showPageBreaks="1" printArea="1">
      <pane xSplit="1" ySplit="6" topLeftCell="B34" activePane="bottomRight" state="frozen"/>
      <selection pane="bottomRight" activeCell="B67" sqref="B67"/>
      <pageMargins left="0.84" right="0.7" top="0.26" bottom="0.28999999999999998" header="0.17" footer="0.17"/>
      <pageSetup paperSize="9" scale="70" orientation="landscape" r:id="rId10"/>
    </customSheetView>
  </customSheetViews>
  <mergeCells count="17">
    <mergeCell ref="A1:M1"/>
    <mergeCell ref="A2:M2"/>
    <mergeCell ref="A3:M3"/>
    <mergeCell ref="A5:A6"/>
    <mergeCell ref="B5:B6"/>
    <mergeCell ref="K5:K6"/>
    <mergeCell ref="L5:L6"/>
    <mergeCell ref="A64:M64"/>
    <mergeCell ref="M5:M6"/>
    <mergeCell ref="I5:I6"/>
    <mergeCell ref="J5:J6"/>
    <mergeCell ref="C5:C6"/>
    <mergeCell ref="D5:D6"/>
    <mergeCell ref="E5:E6"/>
    <mergeCell ref="F5:F6"/>
    <mergeCell ref="G5:G6"/>
    <mergeCell ref="H5:H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3"/>
  <sheetViews>
    <sheetView zoomScaleNormal="100" workbookViewId="0">
      <pane xSplit="1" ySplit="5" topLeftCell="B21" activePane="bottomRight" state="frozen"/>
      <selection pane="topRight" activeCell="B1" sqref="B1"/>
      <selection pane="bottomLeft" activeCell="A6" sqref="A6"/>
      <selection pane="bottomRight" activeCell="Q24" sqref="Q24"/>
    </sheetView>
  </sheetViews>
  <sheetFormatPr defaultColWidth="9.140625" defaultRowHeight="15"/>
  <cols>
    <col min="1" max="1" width="49.28515625" style="85" customWidth="1"/>
    <col min="2" max="9" width="11.42578125" style="85" customWidth="1"/>
    <col min="10" max="10" width="11" style="85" customWidth="1"/>
    <col min="11" max="11" width="11.28515625" style="85" customWidth="1"/>
    <col min="12" max="16384" width="9.140625" style="85"/>
  </cols>
  <sheetData>
    <row r="1" spans="1:23" ht="21.75" customHeight="1">
      <c r="A1" s="382" t="s">
        <v>99</v>
      </c>
      <c r="B1" s="382"/>
      <c r="C1" s="382"/>
      <c r="D1" s="382"/>
      <c r="E1" s="382"/>
      <c r="F1" s="382"/>
      <c r="G1" s="382"/>
      <c r="H1" s="382"/>
      <c r="I1" s="382"/>
      <c r="J1" s="382"/>
    </row>
    <row r="2" spans="1:23">
      <c r="A2" s="382" t="s">
        <v>212</v>
      </c>
      <c r="B2" s="382"/>
      <c r="C2" s="382"/>
      <c r="D2" s="382"/>
      <c r="E2" s="382"/>
      <c r="F2" s="382"/>
      <c r="G2" s="382"/>
      <c r="H2" s="382"/>
      <c r="I2" s="382"/>
      <c r="J2" s="382"/>
    </row>
    <row r="3" spans="1:23" ht="15" customHeight="1">
      <c r="A3" s="382" t="s">
        <v>255</v>
      </c>
      <c r="B3" s="382"/>
      <c r="C3" s="382"/>
      <c r="D3" s="382"/>
      <c r="E3" s="382"/>
      <c r="F3" s="382"/>
      <c r="G3" s="382"/>
      <c r="H3" s="382"/>
      <c r="I3" s="382"/>
      <c r="J3" s="382"/>
    </row>
    <row r="4" spans="1:23" ht="6.75" customHeight="1">
      <c r="B4" s="86"/>
      <c r="C4" s="86"/>
      <c r="D4" s="86"/>
      <c r="E4" s="86"/>
      <c r="F4" s="86"/>
    </row>
    <row r="5" spans="1:23" ht="25.5" customHeight="1">
      <c r="A5" s="216"/>
      <c r="B5" s="217">
        <v>2011</v>
      </c>
      <c r="C5" s="217">
        <v>2012</v>
      </c>
      <c r="D5" s="217">
        <v>2013</v>
      </c>
      <c r="E5" s="217">
        <v>2014</v>
      </c>
      <c r="F5" s="217">
        <v>2015</v>
      </c>
      <c r="G5" s="217">
        <v>2016</v>
      </c>
      <c r="H5" s="217">
        <v>2017</v>
      </c>
      <c r="I5" s="217">
        <v>2018</v>
      </c>
      <c r="J5" s="217">
        <v>2019</v>
      </c>
      <c r="K5" s="217">
        <v>2020</v>
      </c>
    </row>
    <row r="6" spans="1:23">
      <c r="A6" s="218" t="s">
        <v>193</v>
      </c>
      <c r="B6" s="104">
        <v>4708.3713215015041</v>
      </c>
      <c r="C6" s="219">
        <v>3866.5096984312163</v>
      </c>
      <c r="D6" s="104">
        <v>5571.3374364306437</v>
      </c>
      <c r="E6" s="219">
        <v>4154.5027549848692</v>
      </c>
      <c r="F6" s="104">
        <v>2057.1505171613931</v>
      </c>
      <c r="G6" s="104">
        <v>-776.38274556016063</v>
      </c>
      <c r="H6" s="104">
        <v>1409.192175561559</v>
      </c>
      <c r="I6" s="104">
        <v>1625.8434957276022</v>
      </c>
      <c r="J6" s="104">
        <v>1020.1439494769664</v>
      </c>
      <c r="K6" s="104">
        <v>-136.2306057828601</v>
      </c>
      <c r="L6" s="86"/>
      <c r="M6" s="86"/>
      <c r="N6" s="86"/>
      <c r="O6" s="86"/>
      <c r="P6" s="86"/>
      <c r="Q6" s="86"/>
      <c r="R6" s="86"/>
      <c r="S6" s="86"/>
      <c r="T6" s="86"/>
      <c r="U6" s="86"/>
      <c r="V6" s="86"/>
      <c r="W6" s="86"/>
    </row>
    <row r="7" spans="1:23">
      <c r="A7" s="218" t="s">
        <v>164</v>
      </c>
      <c r="B7" s="104">
        <v>7557.5125191225097</v>
      </c>
      <c r="C7" s="219">
        <v>6187.027547185864</v>
      </c>
      <c r="D7" s="104">
        <v>7192.1950036817943</v>
      </c>
      <c r="E7" s="219">
        <v>5964.0040734422</v>
      </c>
      <c r="F7" s="104">
        <v>2407.4423666200632</v>
      </c>
      <c r="G7" s="104">
        <v>-361.23843859795625</v>
      </c>
      <c r="H7" s="104">
        <v>1080.826556663761</v>
      </c>
      <c r="I7" s="104">
        <v>2426.3075218050617</v>
      </c>
      <c r="J7" s="104">
        <v>1605.3852439597049</v>
      </c>
      <c r="K7" s="104">
        <v>-179.55881069485849</v>
      </c>
      <c r="L7" s="86"/>
      <c r="M7" s="86"/>
      <c r="N7" s="86"/>
      <c r="O7" s="86"/>
      <c r="P7" s="86"/>
      <c r="Q7" s="86"/>
      <c r="R7" s="86"/>
      <c r="S7" s="86"/>
      <c r="T7" s="86"/>
      <c r="U7" s="86"/>
      <c r="V7" s="86"/>
      <c r="W7" s="86"/>
    </row>
    <row r="8" spans="1:23">
      <c r="A8" s="220" t="s">
        <v>194</v>
      </c>
      <c r="B8" s="105">
        <v>8908.2924005265104</v>
      </c>
      <c r="C8" s="221">
        <v>7498.9075670544125</v>
      </c>
      <c r="D8" s="105">
        <v>8635.5283731157378</v>
      </c>
      <c r="E8" s="221">
        <v>7379.9704834075346</v>
      </c>
      <c r="F8" s="105">
        <v>4197.3258817598562</v>
      </c>
      <c r="G8" s="105">
        <v>1415.6688485855484</v>
      </c>
      <c r="H8" s="105">
        <v>3192.9953963986009</v>
      </c>
      <c r="I8" s="105">
        <v>4138.4059901119208</v>
      </c>
      <c r="J8" s="105">
        <v>2731.8307994439574</v>
      </c>
      <c r="K8" s="105">
        <v>984.05569269507851</v>
      </c>
    </row>
    <row r="9" spans="1:23">
      <c r="A9" s="220" t="s">
        <v>253</v>
      </c>
      <c r="B9" s="105">
        <v>17486.876035461235</v>
      </c>
      <c r="C9" s="221">
        <v>16730.852658247957</v>
      </c>
      <c r="D9" s="105">
        <v>17911.52873812844</v>
      </c>
      <c r="E9" s="221">
        <v>15299.28733855308</v>
      </c>
      <c r="F9" s="105">
        <v>11726.818876580723</v>
      </c>
      <c r="G9" s="105">
        <v>8504.4015056793342</v>
      </c>
      <c r="H9" s="105">
        <v>9644.6962944461065</v>
      </c>
      <c r="I9" s="105">
        <v>10755.630448100161</v>
      </c>
      <c r="J9" s="105">
        <v>8764.2933177267387</v>
      </c>
      <c r="K9" s="105">
        <v>6002.8984818380814</v>
      </c>
    </row>
    <row r="10" spans="1:23">
      <c r="A10" s="220" t="s">
        <v>196</v>
      </c>
      <c r="B10" s="105">
        <v>15140.507599020366</v>
      </c>
      <c r="C10" s="221">
        <v>13596.057216869196</v>
      </c>
      <c r="D10" s="105">
        <v>14354.792620103206</v>
      </c>
      <c r="E10" s="221">
        <v>12826.285866404072</v>
      </c>
      <c r="F10" s="105">
        <v>9080.1769663119612</v>
      </c>
      <c r="G10" s="105">
        <v>6649.8742806183291</v>
      </c>
      <c r="H10" s="105">
        <v>7867.7423794842125</v>
      </c>
      <c r="I10" s="105">
        <v>9089.9302870425981</v>
      </c>
      <c r="J10" s="105">
        <v>6973.6086558406423</v>
      </c>
      <c r="K10" s="105">
        <v>4357.1982904993429</v>
      </c>
    </row>
    <row r="11" spans="1:23">
      <c r="A11" s="220" t="s">
        <v>272</v>
      </c>
      <c r="B11" s="105">
        <v>2346.3684364408691</v>
      </c>
      <c r="C11" s="221">
        <v>3134.7954413787611</v>
      </c>
      <c r="D11" s="105">
        <v>3556.7361180252337</v>
      </c>
      <c r="E11" s="221">
        <v>2473.0014721490079</v>
      </c>
      <c r="F11" s="105">
        <v>2646.6419102687614</v>
      </c>
      <c r="G11" s="105">
        <v>1854.5272250610051</v>
      </c>
      <c r="H11" s="105">
        <v>1776.953914961894</v>
      </c>
      <c r="I11" s="105">
        <v>1665.7001610575626</v>
      </c>
      <c r="J11" s="105">
        <v>1790.6846618860964</v>
      </c>
      <c r="K11" s="105">
        <v>1645.7001913387385</v>
      </c>
    </row>
    <row r="12" spans="1:23">
      <c r="A12" s="220" t="s">
        <v>197</v>
      </c>
      <c r="B12" s="105">
        <v>8578.5836349347228</v>
      </c>
      <c r="C12" s="221">
        <v>9231.9450911935473</v>
      </c>
      <c r="D12" s="105">
        <v>9276.0003650127019</v>
      </c>
      <c r="E12" s="221">
        <v>7919.3168551455456</v>
      </c>
      <c r="F12" s="105">
        <v>7529.4929948208683</v>
      </c>
      <c r="G12" s="105">
        <v>7088.7326570937848</v>
      </c>
      <c r="H12" s="105">
        <v>6451.7008980475048</v>
      </c>
      <c r="I12" s="105">
        <v>6617.2244579882399</v>
      </c>
      <c r="J12" s="105">
        <v>6032.4625182827822</v>
      </c>
      <c r="K12" s="105">
        <v>5018.8427891430019</v>
      </c>
    </row>
    <row r="13" spans="1:23">
      <c r="A13" s="220" t="s">
        <v>199</v>
      </c>
      <c r="B13" s="105">
        <v>3199.4000731498172</v>
      </c>
      <c r="C13" s="221">
        <v>2957.6727056751702</v>
      </c>
      <c r="D13" s="105">
        <v>3627.8087936032243</v>
      </c>
      <c r="E13" s="221">
        <v>2068.3496311818435</v>
      </c>
      <c r="F13" s="105">
        <v>1456.4337284461617</v>
      </c>
      <c r="G13" s="105">
        <v>1542.3163351292783</v>
      </c>
      <c r="H13" s="105">
        <v>1617.6668640025848</v>
      </c>
      <c r="I13" s="105">
        <v>1755.3345086788236</v>
      </c>
      <c r="J13" s="105">
        <v>1222.074699816731</v>
      </c>
      <c r="K13" s="105">
        <v>723.34156302654435</v>
      </c>
    </row>
    <row r="14" spans="1:23">
      <c r="A14" s="220" t="s">
        <v>200</v>
      </c>
      <c r="B14" s="105">
        <v>5379.1835617849056</v>
      </c>
      <c r="C14" s="221">
        <v>6274.2723855183776</v>
      </c>
      <c r="D14" s="105">
        <v>5648.1915714094775</v>
      </c>
      <c r="E14" s="221">
        <v>5850.9672239637021</v>
      </c>
      <c r="F14" s="105">
        <v>6073.0592663747066</v>
      </c>
      <c r="G14" s="105">
        <v>5546.416321964507</v>
      </c>
      <c r="H14" s="105">
        <v>4834.0340340449202</v>
      </c>
      <c r="I14" s="105">
        <v>4861.8899493094159</v>
      </c>
      <c r="J14" s="105">
        <v>4810.3878184660516</v>
      </c>
      <c r="K14" s="105">
        <v>4295.5012261164575</v>
      </c>
    </row>
    <row r="15" spans="1:23">
      <c r="A15" s="220" t="s">
        <v>201</v>
      </c>
      <c r="B15" s="105">
        <v>-1350.7798814040004</v>
      </c>
      <c r="C15" s="221">
        <v>-1311.8800198685485</v>
      </c>
      <c r="D15" s="105">
        <v>-1443.3333694339437</v>
      </c>
      <c r="E15" s="221">
        <v>-1415.9664099653346</v>
      </c>
      <c r="F15" s="105">
        <v>-1789.883515139793</v>
      </c>
      <c r="G15" s="105">
        <v>-1776.9072871835046</v>
      </c>
      <c r="H15" s="105">
        <v>-2112.1688397348398</v>
      </c>
      <c r="I15" s="105">
        <v>-1712.0984683068591</v>
      </c>
      <c r="J15" s="105">
        <v>-1126.4455554842525</v>
      </c>
      <c r="K15" s="105">
        <v>-1163.614503389937</v>
      </c>
    </row>
    <row r="16" spans="1:23">
      <c r="A16" s="218" t="s">
        <v>271</v>
      </c>
      <c r="B16" s="104">
        <v>-2819.9235795266345</v>
      </c>
      <c r="C16" s="219">
        <v>-2296.2514015525708</v>
      </c>
      <c r="D16" s="104">
        <v>-1566.8553834811637</v>
      </c>
      <c r="E16" s="219">
        <v>-1723.1455976247444</v>
      </c>
      <c r="F16" s="104">
        <v>-239.64307336718286</v>
      </c>
      <c r="G16" s="104">
        <v>-425.14060511706384</v>
      </c>
      <c r="H16" s="104">
        <v>48.920019810080603</v>
      </c>
      <c r="I16" s="104">
        <v>-700.47045984767476</v>
      </c>
      <c r="J16" s="104">
        <v>-607.05039728497547</v>
      </c>
      <c r="K16" s="104">
        <v>2.1632322247820994</v>
      </c>
    </row>
    <row r="17" spans="1:20">
      <c r="A17" s="218" t="s">
        <v>270</v>
      </c>
      <c r="B17" s="104">
        <v>-29.217618094370721</v>
      </c>
      <c r="C17" s="219">
        <v>-24.266447202076932</v>
      </c>
      <c r="D17" s="104">
        <v>-54.002183769986893</v>
      </c>
      <c r="E17" s="219">
        <v>-86.355720832586869</v>
      </c>
      <c r="F17" s="104">
        <v>-110.64877609148733</v>
      </c>
      <c r="G17" s="104">
        <v>9.9962981548594403</v>
      </c>
      <c r="H17" s="104">
        <v>279.4455990877172</v>
      </c>
      <c r="I17" s="104">
        <v>-99.993566229784605</v>
      </c>
      <c r="J17" s="104">
        <v>21.809102802237589</v>
      </c>
      <c r="K17" s="104">
        <v>41.164972687216348</v>
      </c>
    </row>
    <row r="18" spans="1:20">
      <c r="A18" s="222" t="s">
        <v>202</v>
      </c>
      <c r="B18" s="223">
        <v>0</v>
      </c>
      <c r="C18" s="223">
        <v>0</v>
      </c>
      <c r="D18" s="223">
        <v>0</v>
      </c>
      <c r="E18" s="223">
        <v>0</v>
      </c>
      <c r="F18" s="223">
        <v>0</v>
      </c>
      <c r="G18" s="223">
        <v>0.21570353797489877</v>
      </c>
      <c r="H18" s="223">
        <v>1.2080151004021029</v>
      </c>
      <c r="I18" s="223">
        <v>2.4044400629032268</v>
      </c>
      <c r="J18" s="223">
        <v>10.339904825685837</v>
      </c>
      <c r="K18" s="223">
        <v>0.46332535212433162</v>
      </c>
    </row>
    <row r="19" spans="1:20">
      <c r="A19" s="224"/>
      <c r="B19" s="223"/>
      <c r="C19" s="225"/>
      <c r="D19" s="223"/>
      <c r="E19" s="225"/>
      <c r="F19" s="223"/>
      <c r="G19" s="223"/>
      <c r="H19" s="223"/>
      <c r="I19" s="223"/>
      <c r="J19" s="223"/>
      <c r="K19" s="223"/>
    </row>
    <row r="20" spans="1:20">
      <c r="A20" s="222" t="s">
        <v>203</v>
      </c>
      <c r="B20" s="223">
        <v>1083.9548591790649</v>
      </c>
      <c r="C20" s="223">
        <v>4111.2407606936213</v>
      </c>
      <c r="D20" s="223">
        <v>9.903601771240119</v>
      </c>
      <c r="E20" s="223">
        <v>-77.239240038048848</v>
      </c>
      <c r="F20" s="223">
        <v>487.45058170774291</v>
      </c>
      <c r="G20" s="223">
        <v>-1386.509112089062</v>
      </c>
      <c r="H20" s="223">
        <v>449.64756062370981</v>
      </c>
      <c r="I20" s="223">
        <v>174.84210786561096</v>
      </c>
      <c r="J20" s="223">
        <v>574.71203343962009</v>
      </c>
      <c r="K20" s="223">
        <v>-375.63371057413724</v>
      </c>
      <c r="N20" s="86"/>
      <c r="O20" s="86"/>
      <c r="P20" s="86"/>
      <c r="Q20" s="86"/>
      <c r="R20" s="86"/>
      <c r="S20" s="86"/>
      <c r="T20" s="86"/>
    </row>
    <row r="21" spans="1:20">
      <c r="A21" s="218" t="s">
        <v>168</v>
      </c>
      <c r="B21" s="104">
        <v>26.164347688271256</v>
      </c>
      <c r="C21" s="219">
        <v>2093.7649228089722</v>
      </c>
      <c r="D21" s="104">
        <v>1192.4702033529456</v>
      </c>
      <c r="E21" s="219">
        <v>-679.1211518944433</v>
      </c>
      <c r="F21" s="104">
        <v>-48.490372097155245</v>
      </c>
      <c r="G21" s="104">
        <v>-1.7410163230891946</v>
      </c>
      <c r="H21" s="104">
        <v>458.84632737611298</v>
      </c>
      <c r="I21" s="104">
        <v>765.22746468785067</v>
      </c>
      <c r="J21" s="104">
        <v>-69.813770227872553</v>
      </c>
      <c r="K21" s="104">
        <v>206.3551921038794</v>
      </c>
      <c r="L21" s="86"/>
      <c r="M21" s="86"/>
      <c r="N21" s="86"/>
      <c r="O21" s="86"/>
      <c r="P21" s="86"/>
      <c r="Q21" s="86"/>
      <c r="R21" s="86"/>
      <c r="S21" s="86"/>
      <c r="T21" s="86"/>
    </row>
    <row r="22" spans="1:20">
      <c r="A22" s="220" t="s">
        <v>273</v>
      </c>
      <c r="B22" s="105">
        <v>67.211802145291557</v>
      </c>
      <c r="C22" s="221">
        <v>189.41727355117138</v>
      </c>
      <c r="D22" s="105">
        <v>62.504177721293097</v>
      </c>
      <c r="E22" s="221">
        <v>-17.707646457073004</v>
      </c>
      <c r="F22" s="105">
        <v>128.33937279129071</v>
      </c>
      <c r="G22" s="105">
        <v>-25.339198703766737</v>
      </c>
      <c r="H22" s="105">
        <v>-12.036250363657286</v>
      </c>
      <c r="I22" s="105">
        <v>65.041763487866703</v>
      </c>
      <c r="J22" s="105">
        <v>114.15899503598901</v>
      </c>
      <c r="K22" s="105">
        <v>103.77183039652434</v>
      </c>
    </row>
    <row r="23" spans="1:20">
      <c r="A23" s="220" t="s">
        <v>276</v>
      </c>
      <c r="B23" s="105">
        <v>41.047454457020301</v>
      </c>
      <c r="C23" s="221">
        <v>-1904.3476492578009</v>
      </c>
      <c r="D23" s="105">
        <v>-1129.9660256316527</v>
      </c>
      <c r="E23" s="221">
        <v>661.4135054373703</v>
      </c>
      <c r="F23" s="105">
        <v>176.82974488844596</v>
      </c>
      <c r="G23" s="105">
        <v>-23.598182380677542</v>
      </c>
      <c r="H23" s="105">
        <v>-470.88257773977028</v>
      </c>
      <c r="I23" s="105">
        <v>-700.18570119998401</v>
      </c>
      <c r="J23" s="105">
        <v>183.97276526386156</v>
      </c>
      <c r="K23" s="105">
        <v>-102.58336170735507</v>
      </c>
    </row>
    <row r="24" spans="1:20">
      <c r="A24" s="218" t="s">
        <v>169</v>
      </c>
      <c r="B24" s="104">
        <v>1165.4529123435198</v>
      </c>
      <c r="C24" s="219">
        <v>1587.8858030388046</v>
      </c>
      <c r="D24" s="104">
        <v>185.45947885008667</v>
      </c>
      <c r="E24" s="219">
        <v>654.06834336887562</v>
      </c>
      <c r="F24" s="104">
        <v>799.31459918856774</v>
      </c>
      <c r="G24" s="104">
        <v>-1402.7977048677235</v>
      </c>
      <c r="H24" s="104">
        <v>373.07534348983188</v>
      </c>
      <c r="I24" s="104">
        <v>418.10213174158025</v>
      </c>
      <c r="J24" s="104">
        <v>1453.9061489034823</v>
      </c>
      <c r="K24" s="104">
        <v>-184.63852943178503</v>
      </c>
    </row>
    <row r="25" spans="1:20">
      <c r="A25" s="220" t="s">
        <v>273</v>
      </c>
      <c r="B25" s="105">
        <v>1090.9439948742336</v>
      </c>
      <c r="C25" s="221">
        <v>1130.8157524691533</v>
      </c>
      <c r="D25" s="105">
        <v>616.94251718332271</v>
      </c>
      <c r="E25" s="221">
        <v>746.36207260630272</v>
      </c>
      <c r="F25" s="105">
        <v>671.741608731621</v>
      </c>
      <c r="G25" s="105">
        <v>-97.101097549470737</v>
      </c>
      <c r="H25" s="105">
        <v>224.14214452449798</v>
      </c>
      <c r="I25" s="105">
        <v>350.40461051751009</v>
      </c>
      <c r="J25" s="105">
        <v>1245.3916642002948</v>
      </c>
      <c r="K25" s="105">
        <v>-85.484457542886929</v>
      </c>
    </row>
    <row r="26" spans="1:20">
      <c r="A26" s="220" t="s">
        <v>276</v>
      </c>
      <c r="B26" s="105">
        <v>-74.508917469286274</v>
      </c>
      <c r="C26" s="221">
        <v>-457.07005056965141</v>
      </c>
      <c r="D26" s="105">
        <v>431.48303833323604</v>
      </c>
      <c r="E26" s="221">
        <v>92.293729237427058</v>
      </c>
      <c r="F26" s="105">
        <v>-127.57299045694675</v>
      </c>
      <c r="G26" s="105">
        <v>1305.6966073182527</v>
      </c>
      <c r="H26" s="105">
        <v>-148.9331989653339</v>
      </c>
      <c r="I26" s="105">
        <v>-67.697521224070172</v>
      </c>
      <c r="J26" s="105">
        <v>-208.51448470318738</v>
      </c>
      <c r="K26" s="105">
        <v>99.154071888898102</v>
      </c>
    </row>
    <row r="27" spans="1:20">
      <c r="A27" s="218" t="s">
        <v>277</v>
      </c>
      <c r="B27" s="104">
        <v>-1.9299758799999991</v>
      </c>
      <c r="C27" s="219">
        <v>-2.5525455933675474</v>
      </c>
      <c r="D27" s="104">
        <v>4.1718825915930653</v>
      </c>
      <c r="E27" s="219">
        <v>-3.1630777441443669</v>
      </c>
      <c r="F27" s="104">
        <v>-1.042</v>
      </c>
      <c r="G27" s="104">
        <v>-2.8000000000000001E-2</v>
      </c>
      <c r="H27" s="104">
        <v>4.6589999999999998</v>
      </c>
      <c r="I27" s="104">
        <v>5.32</v>
      </c>
      <c r="J27" s="104">
        <v>-0.23700000000000002</v>
      </c>
      <c r="K27" s="104">
        <v>-8.6523599999999998</v>
      </c>
    </row>
    <row r="28" spans="1:20">
      <c r="A28" s="220" t="s">
        <v>273</v>
      </c>
      <c r="B28" s="105">
        <v>-1.9299758799999991</v>
      </c>
      <c r="C28" s="221">
        <v>-2.3127900500000003</v>
      </c>
      <c r="D28" s="105">
        <v>3.9321270482255186</v>
      </c>
      <c r="E28" s="221">
        <v>-1.8228245397722669</v>
      </c>
      <c r="F28" s="105">
        <v>-1.9470000000000001</v>
      </c>
      <c r="G28" s="105">
        <v>-4.8000000000000001E-2</v>
      </c>
      <c r="H28" s="105">
        <v>4.4089999999999998</v>
      </c>
      <c r="I28" s="105">
        <v>5.165</v>
      </c>
      <c r="J28" s="105">
        <v>-0.40100000000000002</v>
      </c>
      <c r="K28" s="105">
        <v>-9.0693400000000004</v>
      </c>
    </row>
    <row r="29" spans="1:20">
      <c r="A29" s="220" t="s">
        <v>276</v>
      </c>
      <c r="B29" s="105">
        <v>0</v>
      </c>
      <c r="C29" s="221">
        <v>0.23975554336754704</v>
      </c>
      <c r="D29" s="105">
        <v>-0.23975554336754701</v>
      </c>
      <c r="E29" s="221">
        <v>1.3402532043721</v>
      </c>
      <c r="F29" s="105">
        <v>-0.90500000000000003</v>
      </c>
      <c r="G29" s="105">
        <v>-0.02</v>
      </c>
      <c r="H29" s="105">
        <v>-0.25</v>
      </c>
      <c r="I29" s="105">
        <v>-0.155</v>
      </c>
      <c r="J29" s="105">
        <v>-0.16400000000000001</v>
      </c>
      <c r="K29" s="105">
        <v>-0.41698000000000002</v>
      </c>
    </row>
    <row r="30" spans="1:20">
      <c r="A30" s="218" t="s">
        <v>439</v>
      </c>
      <c r="B30" s="104">
        <v>-105.73242497272605</v>
      </c>
      <c r="C30" s="219">
        <v>432.14258043921228</v>
      </c>
      <c r="D30" s="104">
        <v>-1372.1979630233852</v>
      </c>
      <c r="E30" s="219">
        <v>-49.02335376833679</v>
      </c>
      <c r="F30" s="104">
        <v>-262.33164538366952</v>
      </c>
      <c r="G30" s="104">
        <v>18.057609101750714</v>
      </c>
      <c r="H30" s="104">
        <v>-386.93311024223505</v>
      </c>
      <c r="I30" s="104">
        <v>-1013.8074885638202</v>
      </c>
      <c r="J30" s="104">
        <v>-809.14334523598905</v>
      </c>
      <c r="K30" s="104">
        <v>-388.6980132462316</v>
      </c>
    </row>
    <row r="31" spans="1:20">
      <c r="A31" s="220" t="s">
        <v>274</v>
      </c>
      <c r="B31" s="105">
        <v>88.461944997144627</v>
      </c>
      <c r="C31" s="221">
        <v>-271.8660341106127</v>
      </c>
      <c r="D31" s="105">
        <v>-1426.9193889185185</v>
      </c>
      <c r="E31" s="221">
        <v>254.60883823036147</v>
      </c>
      <c r="F31" s="105">
        <v>-706.82588670496921</v>
      </c>
      <c r="G31" s="105">
        <v>-93.80473730476136</v>
      </c>
      <c r="H31" s="105">
        <v>163.13267379208804</v>
      </c>
      <c r="I31" s="105">
        <v>-309.93445877539017</v>
      </c>
      <c r="J31" s="105">
        <v>329.05890090342041</v>
      </c>
      <c r="K31" s="105">
        <v>-308.06108879163872</v>
      </c>
    </row>
    <row r="32" spans="1:20">
      <c r="A32" s="220" t="s">
        <v>275</v>
      </c>
      <c r="B32" s="105">
        <v>194.19436996987068</v>
      </c>
      <c r="C32" s="221">
        <v>-704.00861454982498</v>
      </c>
      <c r="D32" s="105">
        <v>-54.721425895133187</v>
      </c>
      <c r="E32" s="221">
        <v>303.63219199869826</v>
      </c>
      <c r="F32" s="105">
        <v>-444.49424132129968</v>
      </c>
      <c r="G32" s="105">
        <v>-111.86234640651207</v>
      </c>
      <c r="H32" s="105">
        <v>550.06578403432309</v>
      </c>
      <c r="I32" s="105">
        <v>703.87302978843002</v>
      </c>
      <c r="J32" s="105">
        <v>1138.2022461394095</v>
      </c>
      <c r="K32" s="105">
        <v>80.636924454592858</v>
      </c>
    </row>
    <row r="33" spans="1:20">
      <c r="A33" s="218" t="s">
        <v>269</v>
      </c>
      <c r="B33" s="104">
        <v>-2822.8435623224391</v>
      </c>
      <c r="C33" s="219">
        <v>-367.42963773759493</v>
      </c>
      <c r="D33" s="104">
        <v>-4756.240034659404</v>
      </c>
      <c r="E33" s="219">
        <v>-2910.473895022918</v>
      </c>
      <c r="F33" s="104">
        <v>-3133.8727160804306</v>
      </c>
      <c r="G33" s="104">
        <v>-1077.5425774360629</v>
      </c>
      <c r="H33" s="104">
        <v>-2056.7722265510952</v>
      </c>
      <c r="I33" s="104">
        <v>-2248.111926270391</v>
      </c>
      <c r="J33" s="104">
        <v>-1101.8684552288946</v>
      </c>
      <c r="K33" s="104">
        <v>-215.06213794473152</v>
      </c>
      <c r="L33" s="86"/>
      <c r="M33" s="86"/>
      <c r="N33" s="86"/>
      <c r="O33" s="86"/>
      <c r="P33" s="86"/>
      <c r="Q33" s="86"/>
      <c r="R33" s="86"/>
      <c r="S33" s="86"/>
      <c r="T33" s="86"/>
    </row>
    <row r="34" spans="1:20">
      <c r="A34" s="222" t="s">
        <v>204</v>
      </c>
      <c r="B34" s="223">
        <v>801.57289999999989</v>
      </c>
      <c r="C34" s="223">
        <v>-612.16070000000002</v>
      </c>
      <c r="D34" s="223">
        <v>805.19380000000001</v>
      </c>
      <c r="E34" s="223">
        <v>1321.2681</v>
      </c>
      <c r="F34" s="223">
        <v>-1564.1727806267804</v>
      </c>
      <c r="G34" s="223">
        <v>-467.20050736918665</v>
      </c>
      <c r="H34" s="223">
        <v>-1096.0195965128441</v>
      </c>
      <c r="I34" s="223">
        <v>-794.70609834549657</v>
      </c>
      <c r="J34" s="223">
        <v>-646.09663436586243</v>
      </c>
      <c r="K34" s="223">
        <v>24.80429219866998</v>
      </c>
      <c r="L34" s="86"/>
      <c r="M34" s="86"/>
      <c r="N34" s="86"/>
      <c r="O34" s="86"/>
      <c r="P34" s="86"/>
      <c r="Q34" s="86"/>
      <c r="R34" s="86"/>
      <c r="S34" s="86"/>
      <c r="T34" s="86"/>
    </row>
    <row r="35" spans="1:20">
      <c r="B35" s="383" t="s">
        <v>205</v>
      </c>
      <c r="C35" s="384"/>
      <c r="D35" s="384"/>
      <c r="E35" s="384"/>
      <c r="F35" s="384"/>
      <c r="G35" s="384"/>
      <c r="H35" s="384"/>
      <c r="I35" s="384"/>
      <c r="J35" s="384"/>
      <c r="K35" s="385"/>
    </row>
    <row r="36" spans="1:20">
      <c r="A36" s="227" t="s">
        <v>206</v>
      </c>
      <c r="B36" s="219">
        <v>18.48478208668471</v>
      </c>
      <c r="C36" s="104">
        <v>14.946412735248796</v>
      </c>
      <c r="D36" s="219">
        <v>20.345572314107702</v>
      </c>
      <c r="E36" s="104">
        <v>14.987164832026616</v>
      </c>
      <c r="F36" s="301">
        <v>8.2111560126797887</v>
      </c>
      <c r="G36" s="301">
        <v>-3.454803437042643</v>
      </c>
      <c r="H36" s="301">
        <v>6.2713997654707709</v>
      </c>
      <c r="I36" s="301">
        <v>6.851623116554828</v>
      </c>
      <c r="J36" s="301">
        <v>4.3962286440791143</v>
      </c>
      <c r="K36" s="301">
        <v>-0.63674813777771133</v>
      </c>
    </row>
    <row r="37" spans="1:20">
      <c r="A37" s="228" t="s">
        <v>207</v>
      </c>
      <c r="B37" s="221">
        <v>34.973419160086394</v>
      </c>
      <c r="C37" s="105">
        <v>28.987840792472674</v>
      </c>
      <c r="D37" s="221">
        <v>31.535474020456462</v>
      </c>
      <c r="E37" s="105">
        <v>26.622881392390052</v>
      </c>
      <c r="F37" s="229">
        <v>16.753707307108538</v>
      </c>
      <c r="G37" s="229">
        <v>6.2995444344642104</v>
      </c>
      <c r="H37" s="229">
        <v>14.209950159667692</v>
      </c>
      <c r="I37" s="229">
        <v>17.440053868684565</v>
      </c>
      <c r="J37" s="229">
        <v>11.772606030208326</v>
      </c>
      <c r="K37" s="229">
        <v>4.5995217168151381</v>
      </c>
    </row>
    <row r="38" spans="1:20">
      <c r="A38" s="228" t="s">
        <v>195</v>
      </c>
      <c r="B38" s="221">
        <v>68.652421574364723</v>
      </c>
      <c r="C38" s="105">
        <v>64.67492615996008</v>
      </c>
      <c r="D38" s="221">
        <v>65.409842314502043</v>
      </c>
      <c r="E38" s="105">
        <v>55.191428355730608</v>
      </c>
      <c r="F38" s="229">
        <v>46.807823989909913</v>
      </c>
      <c r="G38" s="229">
        <v>37.843493714705311</v>
      </c>
      <c r="H38" s="229">
        <v>42.922283509644622</v>
      </c>
      <c r="I38" s="229">
        <v>45.326334548790307</v>
      </c>
      <c r="J38" s="229">
        <v>37.769020095895222</v>
      </c>
      <c r="K38" s="229">
        <v>28.057824507302875</v>
      </c>
    </row>
    <row r="39" spans="1:20">
      <c r="A39" s="228" t="s">
        <v>198</v>
      </c>
      <c r="B39" s="221">
        <v>33.679002414278322</v>
      </c>
      <c r="C39" s="105">
        <v>35.687085367487413</v>
      </c>
      <c r="D39" s="221">
        <v>33.874368294045574</v>
      </c>
      <c r="E39" s="105">
        <v>28.568546963340552</v>
      </c>
      <c r="F39" s="229">
        <v>30.054116682801386</v>
      </c>
      <c r="G39" s="229">
        <v>31.543949280241097</v>
      </c>
      <c r="H39" s="229">
        <v>28.712333349976927</v>
      </c>
      <c r="I39" s="229">
        <v>27.886280680105742</v>
      </c>
      <c r="J39" s="229">
        <v>25.996414065686903</v>
      </c>
      <c r="K39" s="229">
        <v>23.458302790487732</v>
      </c>
    </row>
    <row r="40" spans="1:20">
      <c r="A40" s="228" t="s">
        <v>201</v>
      </c>
      <c r="B40" s="221">
        <v>-5.3030804178095643</v>
      </c>
      <c r="C40" s="105">
        <v>-5.0712145488830291</v>
      </c>
      <c r="D40" s="221">
        <v>-5.2708068352069546</v>
      </c>
      <c r="E40" s="105">
        <v>-5.1080293441376563</v>
      </c>
      <c r="F40" s="229">
        <v>-7.1443546132037836</v>
      </c>
      <c r="G40" s="229">
        <v>-7.9070090598658203</v>
      </c>
      <c r="H40" s="229">
        <v>-9.399892644783634</v>
      </c>
      <c r="I40" s="229">
        <v>-7.215118474868734</v>
      </c>
      <c r="J40" s="229">
        <v>-4.854326901173561</v>
      </c>
      <c r="K40" s="229">
        <v>-5.4387878837275121</v>
      </c>
    </row>
    <row r="41" spans="1:20">
      <c r="A41" s="228" t="s">
        <v>278</v>
      </c>
      <c r="B41" s="221">
        <v>-11.070850047576714</v>
      </c>
      <c r="C41" s="105">
        <v>-8.8764089238993513</v>
      </c>
      <c r="D41" s="221">
        <v>-5.7218881236510466</v>
      </c>
      <c r="E41" s="105">
        <v>-6.2161631906962382</v>
      </c>
      <c r="F41" s="229">
        <v>-0.95653995483580279</v>
      </c>
      <c r="G41" s="229">
        <v>-1.8918210537060527</v>
      </c>
      <c r="H41" s="229">
        <v>0.21771125761573812</v>
      </c>
      <c r="I41" s="229">
        <v>-2.9519197928754486</v>
      </c>
      <c r="J41" s="229">
        <v>-2.616035066729641</v>
      </c>
      <c r="K41" s="229">
        <v>1.0111047240781186E-2</v>
      </c>
    </row>
    <row r="42" spans="1:20">
      <c r="A42" s="230" t="s">
        <v>204</v>
      </c>
      <c r="B42" s="231">
        <v>3.1469269034556073</v>
      </c>
      <c r="C42" s="232">
        <v>-2.3663736020657455</v>
      </c>
      <c r="D42" s="231">
        <v>2.940430169899495</v>
      </c>
      <c r="E42" s="232">
        <v>4.766409837672799</v>
      </c>
      <c r="F42" s="233">
        <v>-6.2434258579368729</v>
      </c>
      <c r="G42" s="233">
        <v>-2.0789822131899243</v>
      </c>
      <c r="H42" s="233">
        <v>-4.8776718745141476</v>
      </c>
      <c r="I42" s="233">
        <v>-3.349047241385509</v>
      </c>
      <c r="J42" s="233">
        <v>-2.7843016981070154</v>
      </c>
      <c r="K42" s="233">
        <v>0.11593640632833815</v>
      </c>
    </row>
    <row r="43" spans="1:20">
      <c r="A43" s="228" t="s">
        <v>417</v>
      </c>
      <c r="B43" s="234"/>
      <c r="C43" s="235"/>
      <c r="D43" s="234"/>
      <c r="E43" s="235"/>
      <c r="F43" s="236"/>
      <c r="G43" s="236"/>
      <c r="H43" s="236"/>
      <c r="I43" s="236"/>
      <c r="J43" s="236"/>
      <c r="K43" s="236"/>
    </row>
    <row r="44" spans="1:20">
      <c r="A44" s="228" t="s">
        <v>440</v>
      </c>
      <c r="B44" s="221">
        <v>9982.8479734829234</v>
      </c>
      <c r="C44" s="105">
        <v>9370.6873321825788</v>
      </c>
      <c r="D44" s="221">
        <v>10175.881143186019</v>
      </c>
      <c r="E44" s="105">
        <v>11497.148819671516</v>
      </c>
      <c r="F44" s="229">
        <v>9932.9760390447373</v>
      </c>
      <c r="G44" s="229">
        <v>9465.7755316755502</v>
      </c>
      <c r="H44" s="229">
        <v>8369.7559351627096</v>
      </c>
      <c r="I44" s="229">
        <v>7575.0498368172102</v>
      </c>
      <c r="J44" s="229">
        <v>6928.9532024513501</v>
      </c>
      <c r="K44" s="229">
        <v>6953.757494650019</v>
      </c>
    </row>
    <row r="45" spans="1:20">
      <c r="A45" s="237" t="s">
        <v>441</v>
      </c>
      <c r="B45" s="238">
        <v>13.691232348742822</v>
      </c>
      <c r="C45" s="106">
        <v>10.615707748681917</v>
      </c>
      <c r="D45" s="238">
        <v>12.177326178309308</v>
      </c>
      <c r="E45" s="106">
        <v>12.942867071565368</v>
      </c>
      <c r="F45" s="239">
        <v>11.216890064553571</v>
      </c>
      <c r="G45" s="239">
        <v>10.5</v>
      </c>
      <c r="H45" s="239">
        <v>9.7083593631062204</v>
      </c>
      <c r="I45" s="239">
        <v>8.002242905808016</v>
      </c>
      <c r="J45" s="239">
        <v>7.7101165065017483</v>
      </c>
      <c r="K45" s="239">
        <v>8.4716780720687659</v>
      </c>
    </row>
    <row r="46" spans="1:20" ht="19.5" customHeight="1">
      <c r="A46" s="75" t="s">
        <v>259</v>
      </c>
      <c r="B46" s="92"/>
      <c r="C46" s="92"/>
      <c r="D46" s="92"/>
      <c r="E46" s="92"/>
      <c r="F46" s="92"/>
      <c r="G46" s="92"/>
      <c r="H46" s="92"/>
      <c r="I46" s="93"/>
      <c r="J46" s="93"/>
      <c r="K46" s="93"/>
    </row>
    <row r="47" spans="1:20" s="92" customFormat="1" ht="12">
      <c r="A47" s="300" t="s">
        <v>404</v>
      </c>
      <c r="B47" s="296"/>
      <c r="C47" s="296"/>
      <c r="D47" s="296"/>
      <c r="E47" s="296"/>
      <c r="F47" s="296"/>
      <c r="G47" s="296"/>
      <c r="H47" s="296"/>
      <c r="I47" s="296"/>
      <c r="J47" s="296"/>
    </row>
    <row r="48" spans="1:20" s="92" customFormat="1" ht="27.75" customHeight="1">
      <c r="A48" s="377" t="s">
        <v>435</v>
      </c>
      <c r="B48" s="377"/>
      <c r="C48" s="377"/>
      <c r="D48" s="377"/>
      <c r="E48" s="377"/>
      <c r="F48" s="377"/>
      <c r="G48" s="377"/>
      <c r="H48" s="377"/>
      <c r="I48" s="377"/>
      <c r="J48" s="377"/>
      <c r="K48" s="377"/>
    </row>
    <row r="49" spans="1:11" s="92" customFormat="1" ht="14.25" customHeight="1">
      <c r="A49" s="381" t="s">
        <v>438</v>
      </c>
      <c r="B49" s="381"/>
      <c r="C49" s="381"/>
      <c r="D49" s="381"/>
      <c r="E49" s="381"/>
      <c r="F49" s="381"/>
      <c r="G49" s="381"/>
      <c r="H49" s="381"/>
      <c r="I49" s="381"/>
      <c r="J49" s="381"/>
    </row>
    <row r="50" spans="1:11" s="92" customFormat="1" ht="149.25" customHeight="1">
      <c r="A50" s="377" t="s">
        <v>434</v>
      </c>
      <c r="B50" s="377"/>
      <c r="C50" s="377"/>
      <c r="D50" s="377"/>
      <c r="E50" s="377"/>
      <c r="F50" s="377"/>
      <c r="G50" s="377"/>
      <c r="H50" s="377"/>
      <c r="I50" s="377"/>
      <c r="J50" s="377"/>
      <c r="K50" s="377"/>
    </row>
    <row r="51" spans="1:11" s="92" customFormat="1" ht="15" customHeight="1">
      <c r="A51" s="297" t="s">
        <v>411</v>
      </c>
      <c r="B51" s="297"/>
      <c r="C51" s="297"/>
      <c r="D51" s="51"/>
      <c r="E51" s="51"/>
      <c r="F51" s="51"/>
      <c r="G51" s="51"/>
      <c r="H51" s="51"/>
      <c r="I51" s="51"/>
      <c r="J51" s="51"/>
    </row>
    <row r="52" spans="1:11" s="92" customFormat="1" ht="15" customHeight="1">
      <c r="A52" s="298" t="s">
        <v>410</v>
      </c>
      <c r="B52" s="298"/>
      <c r="C52" s="298"/>
      <c r="D52" s="51"/>
      <c r="E52" s="51"/>
      <c r="F52" s="51"/>
      <c r="G52" s="51"/>
      <c r="H52" s="51"/>
      <c r="I52" s="51"/>
      <c r="J52" s="51"/>
    </row>
    <row r="53" spans="1:11" s="92" customFormat="1" ht="15" customHeight="1">
      <c r="A53" s="298" t="s">
        <v>405</v>
      </c>
      <c r="B53" s="298"/>
      <c r="C53" s="298"/>
      <c r="D53" s="51"/>
      <c r="E53" s="51"/>
      <c r="F53" s="51"/>
      <c r="G53" s="51"/>
      <c r="H53" s="51"/>
      <c r="I53" s="51"/>
      <c r="J53" s="51"/>
    </row>
    <row r="54" spans="1:11" s="92" customFormat="1" ht="15" customHeight="1">
      <c r="A54" s="298" t="s">
        <v>442</v>
      </c>
      <c r="B54" s="298"/>
      <c r="C54" s="298"/>
      <c r="D54" s="51"/>
      <c r="E54" s="51"/>
      <c r="F54" s="51"/>
      <c r="G54" s="51"/>
      <c r="H54" s="51"/>
      <c r="I54" s="51"/>
      <c r="J54" s="51"/>
    </row>
    <row r="55" spans="1:11" s="92" customFormat="1" ht="15" customHeight="1">
      <c r="A55" s="300" t="s">
        <v>443</v>
      </c>
      <c r="B55" s="299"/>
      <c r="C55" s="299"/>
      <c r="D55" s="51"/>
      <c r="E55" s="51"/>
      <c r="F55" s="51"/>
      <c r="G55" s="51"/>
      <c r="H55" s="51"/>
      <c r="I55" s="51"/>
      <c r="J55" s="51"/>
    </row>
    <row r="56" spans="1:11" s="92" customFormat="1" ht="15" customHeight="1">
      <c r="A56" s="300"/>
      <c r="B56" s="299"/>
      <c r="C56" s="299"/>
      <c r="D56" s="51"/>
      <c r="E56" s="51"/>
      <c r="F56" s="51"/>
      <c r="G56" s="51"/>
      <c r="H56" s="51"/>
      <c r="I56" s="51"/>
      <c r="J56" s="51"/>
    </row>
    <row r="57" spans="1:11" s="92" customFormat="1" ht="12" customHeight="1">
      <c r="A57" s="51"/>
      <c r="B57" s="51"/>
      <c r="C57" s="51"/>
      <c r="D57" s="51"/>
      <c r="E57" s="51"/>
      <c r="F57" s="51"/>
      <c r="G57" s="51"/>
      <c r="H57" s="51"/>
      <c r="I57" s="51"/>
      <c r="J57" s="51"/>
    </row>
    <row r="64" spans="1:11">
      <c r="B64" s="86"/>
      <c r="C64" s="86"/>
      <c r="D64" s="86"/>
      <c r="E64" s="86"/>
      <c r="F64" s="86"/>
    </row>
    <row r="66" spans="2:8">
      <c r="B66" s="86"/>
      <c r="C66" s="86"/>
      <c r="D66" s="86"/>
      <c r="E66" s="86"/>
      <c r="F66" s="86"/>
      <c r="G66" s="86"/>
      <c r="H66" s="86"/>
    </row>
    <row r="67" spans="2:8">
      <c r="B67" s="86"/>
      <c r="C67" s="86"/>
      <c r="D67" s="86"/>
      <c r="E67" s="86"/>
      <c r="F67" s="86"/>
      <c r="G67" s="86"/>
      <c r="H67" s="86"/>
    </row>
    <row r="94" spans="2:8">
      <c r="B94" s="86"/>
      <c r="C94" s="86"/>
      <c r="D94" s="86"/>
      <c r="E94" s="86"/>
      <c r="F94" s="86"/>
      <c r="G94" s="86"/>
      <c r="H94" s="86"/>
    </row>
    <row r="95" spans="2:8">
      <c r="B95" s="86"/>
      <c r="C95" s="86"/>
      <c r="D95" s="86"/>
      <c r="E95" s="86"/>
      <c r="F95" s="86"/>
      <c r="G95" s="86"/>
      <c r="H95" s="86"/>
    </row>
    <row r="96" spans="2:8">
      <c r="B96" s="86"/>
      <c r="C96" s="86"/>
      <c r="D96" s="86"/>
      <c r="E96" s="86"/>
      <c r="F96" s="86"/>
      <c r="G96" s="86"/>
      <c r="H96" s="86"/>
    </row>
    <row r="97" spans="2:8">
      <c r="B97" s="86"/>
      <c r="C97" s="86"/>
      <c r="D97" s="86"/>
      <c r="E97" s="86"/>
      <c r="F97" s="86"/>
      <c r="G97" s="86"/>
      <c r="H97" s="86"/>
    </row>
    <row r="98" spans="2:8">
      <c r="B98" s="86"/>
      <c r="C98" s="86"/>
      <c r="D98" s="86"/>
      <c r="E98" s="86"/>
      <c r="F98" s="86"/>
      <c r="G98" s="86"/>
      <c r="H98" s="86"/>
    </row>
    <row r="99" spans="2:8">
      <c r="B99" s="86"/>
      <c r="C99" s="86"/>
      <c r="D99" s="86"/>
      <c r="E99" s="86"/>
      <c r="F99" s="86"/>
      <c r="G99" s="86"/>
      <c r="H99" s="86"/>
    </row>
    <row r="100" spans="2:8">
      <c r="B100" s="86"/>
      <c r="C100" s="86"/>
      <c r="D100" s="86"/>
      <c r="E100" s="86"/>
      <c r="F100" s="86"/>
      <c r="G100" s="86"/>
      <c r="H100" s="86"/>
    </row>
    <row r="101" spans="2:8">
      <c r="B101" s="86"/>
      <c r="C101" s="86"/>
      <c r="D101" s="86"/>
      <c r="E101" s="86"/>
      <c r="F101" s="86"/>
      <c r="G101" s="86"/>
      <c r="H101" s="86"/>
    </row>
    <row r="102" spans="2:8">
      <c r="B102" s="86"/>
      <c r="C102" s="86"/>
      <c r="D102" s="86"/>
      <c r="E102" s="86"/>
      <c r="F102" s="86"/>
      <c r="G102" s="86"/>
      <c r="H102" s="86"/>
    </row>
    <row r="103" spans="2:8">
      <c r="B103" s="86"/>
      <c r="C103" s="86"/>
      <c r="D103" s="86"/>
      <c r="E103" s="86"/>
      <c r="F103" s="86"/>
      <c r="G103" s="86"/>
      <c r="H103" s="86"/>
    </row>
    <row r="104" spans="2:8">
      <c r="B104" s="86"/>
      <c r="C104" s="86"/>
      <c r="D104" s="86"/>
      <c r="E104" s="86"/>
      <c r="F104" s="86"/>
      <c r="G104" s="86"/>
      <c r="H104" s="86"/>
    </row>
    <row r="105" spans="2:8">
      <c r="B105" s="86"/>
      <c r="C105" s="86"/>
      <c r="D105" s="86"/>
      <c r="E105" s="86"/>
      <c r="F105" s="86"/>
      <c r="G105" s="86"/>
      <c r="H105" s="86"/>
    </row>
    <row r="106" spans="2:8">
      <c r="B106" s="86"/>
      <c r="C106" s="86"/>
      <c r="D106" s="86"/>
      <c r="E106" s="86"/>
      <c r="F106" s="86"/>
      <c r="G106" s="86"/>
      <c r="H106" s="86"/>
    </row>
    <row r="107" spans="2:8">
      <c r="B107" s="86"/>
      <c r="C107" s="86"/>
      <c r="D107" s="86"/>
      <c r="E107" s="86"/>
      <c r="F107" s="86"/>
      <c r="G107" s="86"/>
      <c r="H107" s="86"/>
    </row>
    <row r="108" spans="2:8">
      <c r="B108" s="86"/>
      <c r="C108" s="86"/>
      <c r="D108" s="86"/>
      <c r="E108" s="86"/>
      <c r="F108" s="86"/>
      <c r="G108" s="86"/>
      <c r="H108" s="86"/>
    </row>
    <row r="109" spans="2:8">
      <c r="B109" s="86"/>
      <c r="C109" s="86"/>
      <c r="D109" s="86"/>
      <c r="E109" s="86"/>
      <c r="F109" s="86"/>
      <c r="G109" s="86"/>
      <c r="H109" s="86"/>
    </row>
    <row r="110" spans="2:8">
      <c r="B110" s="86"/>
      <c r="C110" s="86"/>
      <c r="D110" s="86"/>
      <c r="E110" s="86"/>
      <c r="F110" s="86"/>
      <c r="G110" s="86"/>
      <c r="H110" s="86"/>
    </row>
    <row r="111" spans="2:8">
      <c r="B111" s="86"/>
      <c r="C111" s="86"/>
      <c r="D111" s="86"/>
      <c r="E111" s="86"/>
      <c r="F111" s="86"/>
      <c r="G111" s="86"/>
      <c r="H111" s="86"/>
    </row>
    <row r="112" spans="2:8">
      <c r="B112" s="86"/>
      <c r="C112" s="86"/>
      <c r="D112" s="86"/>
      <c r="E112" s="86"/>
      <c r="F112" s="86"/>
      <c r="G112" s="86"/>
      <c r="H112" s="86"/>
    </row>
    <row r="113" spans="2:8">
      <c r="B113" s="86"/>
      <c r="C113" s="86"/>
      <c r="D113" s="86"/>
      <c r="E113" s="86"/>
      <c r="F113" s="86"/>
      <c r="G113" s="86"/>
      <c r="H113" s="86"/>
    </row>
    <row r="114" spans="2:8">
      <c r="B114" s="86"/>
      <c r="C114" s="86"/>
      <c r="D114" s="86"/>
      <c r="E114" s="86"/>
      <c r="F114" s="86"/>
      <c r="G114" s="86"/>
      <c r="H114" s="86"/>
    </row>
    <row r="115" spans="2:8">
      <c r="B115" s="86"/>
      <c r="C115" s="86"/>
      <c r="D115" s="86"/>
      <c r="E115" s="86"/>
      <c r="F115" s="86"/>
      <c r="G115" s="86"/>
      <c r="H115" s="86"/>
    </row>
    <row r="116" spans="2:8">
      <c r="B116" s="86"/>
      <c r="C116" s="86"/>
      <c r="D116" s="86"/>
      <c r="E116" s="86"/>
      <c r="F116" s="86"/>
      <c r="G116" s="86"/>
      <c r="H116" s="86"/>
    </row>
    <row r="117" spans="2:8">
      <c r="B117" s="86"/>
      <c r="C117" s="86"/>
      <c r="D117" s="86"/>
      <c r="E117" s="86"/>
      <c r="F117" s="86"/>
      <c r="G117" s="86"/>
      <c r="H117" s="86"/>
    </row>
    <row r="118" spans="2:8">
      <c r="B118" s="86"/>
      <c r="C118" s="86"/>
      <c r="D118" s="86"/>
      <c r="E118" s="86"/>
      <c r="F118" s="86"/>
      <c r="G118" s="86"/>
      <c r="H118" s="86"/>
    </row>
    <row r="119" spans="2:8">
      <c r="B119" s="86"/>
      <c r="C119" s="86"/>
      <c r="D119" s="86"/>
      <c r="E119" s="86"/>
      <c r="F119" s="86"/>
      <c r="G119" s="86"/>
      <c r="H119" s="86"/>
    </row>
    <row r="120" spans="2:8">
      <c r="B120" s="86"/>
      <c r="C120" s="86"/>
      <c r="D120" s="86"/>
      <c r="E120" s="86"/>
      <c r="F120" s="86"/>
      <c r="G120" s="86"/>
      <c r="H120" s="86"/>
    </row>
    <row r="121" spans="2:8">
      <c r="B121" s="86"/>
      <c r="C121" s="86"/>
      <c r="D121" s="86"/>
      <c r="E121" s="86"/>
      <c r="F121" s="86"/>
      <c r="G121" s="86"/>
      <c r="H121" s="86"/>
    </row>
    <row r="122" spans="2:8">
      <c r="B122" s="86"/>
      <c r="C122" s="86"/>
      <c r="D122" s="86"/>
      <c r="E122" s="86"/>
      <c r="F122" s="86"/>
      <c r="G122" s="86"/>
      <c r="H122" s="86"/>
    </row>
    <row r="123" spans="2:8">
      <c r="B123" s="86"/>
      <c r="C123" s="86"/>
      <c r="D123" s="86"/>
      <c r="E123" s="86"/>
      <c r="F123" s="86"/>
      <c r="G123" s="86"/>
      <c r="H123" s="86"/>
    </row>
    <row r="124" spans="2:8">
      <c r="B124" s="86"/>
      <c r="C124" s="86"/>
      <c r="D124" s="86"/>
      <c r="E124" s="86"/>
      <c r="F124" s="86"/>
      <c r="G124" s="86"/>
      <c r="H124" s="86"/>
    </row>
    <row r="125" spans="2:8">
      <c r="B125" s="86"/>
      <c r="C125" s="86"/>
      <c r="D125" s="86"/>
      <c r="E125" s="86"/>
      <c r="F125" s="86"/>
      <c r="G125" s="86"/>
      <c r="H125" s="86"/>
    </row>
    <row r="126" spans="2:8">
      <c r="B126" s="86"/>
      <c r="C126" s="86"/>
      <c r="D126" s="86"/>
      <c r="E126" s="86"/>
      <c r="F126" s="86"/>
      <c r="G126" s="86"/>
      <c r="H126" s="86"/>
    </row>
    <row r="127" spans="2:8">
      <c r="B127" s="86"/>
      <c r="C127" s="86"/>
      <c r="D127" s="86"/>
      <c r="E127" s="86"/>
      <c r="F127" s="86"/>
      <c r="G127" s="86"/>
      <c r="H127" s="86"/>
    </row>
    <row r="128" spans="2:8">
      <c r="B128" s="86"/>
      <c r="C128" s="86"/>
      <c r="D128" s="86"/>
      <c r="E128" s="86"/>
      <c r="F128" s="86"/>
      <c r="G128" s="86"/>
      <c r="H128" s="86"/>
    </row>
    <row r="129" spans="2:8">
      <c r="B129" s="86"/>
      <c r="C129" s="86"/>
      <c r="D129" s="86"/>
      <c r="E129" s="86"/>
      <c r="F129" s="86"/>
      <c r="G129" s="86"/>
      <c r="H129" s="86"/>
    </row>
    <row r="130" spans="2:8">
      <c r="B130" s="86"/>
      <c r="C130" s="86"/>
      <c r="D130" s="86"/>
      <c r="E130" s="86"/>
      <c r="F130" s="86"/>
      <c r="G130" s="86"/>
      <c r="H130" s="86"/>
    </row>
    <row r="131" spans="2:8">
      <c r="B131" s="86"/>
      <c r="C131" s="86"/>
      <c r="D131" s="86"/>
      <c r="E131" s="86"/>
      <c r="F131" s="86"/>
      <c r="G131" s="86"/>
      <c r="H131" s="86"/>
    </row>
    <row r="132" spans="2:8">
      <c r="B132" s="86"/>
      <c r="C132" s="86"/>
      <c r="D132" s="86"/>
      <c r="E132" s="86"/>
      <c r="F132" s="86"/>
      <c r="G132" s="86"/>
      <c r="H132" s="86"/>
    </row>
    <row r="133" spans="2:8">
      <c r="B133" s="86"/>
      <c r="C133" s="86"/>
      <c r="D133" s="86"/>
      <c r="E133" s="86"/>
      <c r="F133" s="86"/>
      <c r="G133" s="86"/>
      <c r="H133" s="86"/>
    </row>
    <row r="134" spans="2:8">
      <c r="B134" s="86"/>
      <c r="C134" s="86"/>
      <c r="D134" s="86"/>
      <c r="E134" s="86"/>
      <c r="F134" s="86"/>
      <c r="G134" s="86"/>
      <c r="H134" s="86"/>
    </row>
    <row r="135" spans="2:8">
      <c r="B135" s="86"/>
      <c r="C135" s="86"/>
      <c r="D135" s="86"/>
      <c r="E135" s="86"/>
      <c r="F135" s="86"/>
      <c r="G135" s="86"/>
      <c r="H135" s="86"/>
    </row>
    <row r="136" spans="2:8">
      <c r="B136" s="86"/>
      <c r="C136" s="86"/>
      <c r="D136" s="86"/>
      <c r="E136" s="86"/>
      <c r="F136" s="86"/>
      <c r="G136" s="86"/>
      <c r="H136" s="86"/>
    </row>
    <row r="137" spans="2:8">
      <c r="B137" s="86"/>
      <c r="C137" s="86"/>
      <c r="D137" s="86"/>
      <c r="E137" s="86"/>
      <c r="F137" s="86"/>
      <c r="G137" s="86"/>
      <c r="H137" s="86"/>
    </row>
    <row r="138" spans="2:8">
      <c r="B138" s="86"/>
      <c r="C138" s="86"/>
      <c r="D138" s="86"/>
      <c r="E138" s="86"/>
      <c r="F138" s="86"/>
      <c r="G138" s="86"/>
      <c r="H138" s="86"/>
    </row>
    <row r="139" spans="2:8">
      <c r="B139" s="86"/>
      <c r="C139" s="86"/>
      <c r="D139" s="86"/>
      <c r="E139" s="86"/>
      <c r="F139" s="86"/>
      <c r="G139" s="86"/>
      <c r="H139" s="86"/>
    </row>
    <row r="140" spans="2:8">
      <c r="B140" s="86"/>
      <c r="C140" s="86"/>
      <c r="D140" s="86"/>
      <c r="E140" s="86"/>
      <c r="F140" s="86"/>
      <c r="G140" s="86"/>
      <c r="H140" s="86"/>
    </row>
    <row r="141" spans="2:8">
      <c r="B141" s="86"/>
      <c r="C141" s="86"/>
      <c r="D141" s="86"/>
      <c r="E141" s="86"/>
      <c r="F141" s="86"/>
      <c r="G141" s="86"/>
      <c r="H141" s="86"/>
    </row>
    <row r="142" spans="2:8">
      <c r="B142" s="86"/>
      <c r="C142" s="86"/>
      <c r="D142" s="86"/>
      <c r="E142" s="86"/>
      <c r="F142" s="86"/>
      <c r="G142" s="86"/>
      <c r="H142" s="86"/>
    </row>
    <row r="143" spans="2:8">
      <c r="B143" s="86"/>
      <c r="C143" s="86"/>
      <c r="D143" s="86"/>
      <c r="E143" s="86"/>
      <c r="F143" s="86"/>
      <c r="G143" s="86"/>
      <c r="H143" s="86"/>
    </row>
  </sheetData>
  <customSheetViews>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1"/>
    </customSheetView>
    <customSheetView guid="{D62E2EE7-E87C-41F4-A243-332E64DD72AD}" scale="130" showPageBreaks="1" fitToPage="1" printArea="1">
      <selection activeCell="L27" sqref="L27"/>
      <pageMargins left="0.7" right="0.7" top="0.75" bottom="0.75" header="0.3" footer="0.3"/>
      <pageSetup paperSize="17" scale="10" orientation="portrait" cellComments="asDisplayed" r:id="rId2"/>
    </customSheetView>
    <customSheetView guid="{2D94A871-EE3A-476B-9EB3-7E292F91BDEE}" showPageBreaks="1" fitToPage="1" printArea="1">
      <pane xSplit="1" ySplit="5" topLeftCell="B39" activePane="bottomRight" state="frozen"/>
      <selection pane="bottomRight" activeCell="Q24" sqref="Q24"/>
      <pageMargins left="0.7" right="0.7" top="0.75" bottom="0.75" header="0.3" footer="0.3"/>
      <pageSetup paperSize="17" scale="64" orientation="portrait" cellComments="asDisplayed" r:id="rId3"/>
    </customSheetView>
  </customSheetViews>
  <mergeCells count="7">
    <mergeCell ref="A50:K50"/>
    <mergeCell ref="A49:J49"/>
    <mergeCell ref="A1:J1"/>
    <mergeCell ref="A2:J2"/>
    <mergeCell ref="A3:J3"/>
    <mergeCell ref="A48:K48"/>
    <mergeCell ref="B35:K35"/>
  </mergeCells>
  <pageMargins left="0.7" right="0.7" top="0.75" bottom="0.75" header="0.3" footer="0.3"/>
  <pageSetup paperSize="17" scale="64"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10" zoomScaleNormal="110" workbookViewId="0">
      <pane xSplit="1" ySplit="4" topLeftCell="B5" activePane="bottomRight" state="frozen"/>
      <selection pane="topRight" activeCell="B1" sqref="B1"/>
      <selection pane="bottomLeft" activeCell="A5" sqref="A5"/>
      <selection pane="bottomRight" activeCell="I41" sqref="I41"/>
    </sheetView>
  </sheetViews>
  <sheetFormatPr defaultColWidth="9.140625" defaultRowHeight="12.75"/>
  <cols>
    <col min="1" max="1" width="39.85546875" style="27" customWidth="1"/>
    <col min="2" max="11" width="10.85546875" style="27" customWidth="1"/>
    <col min="12" max="16384" width="9.140625" style="27"/>
  </cols>
  <sheetData>
    <row r="1" spans="1:13">
      <c r="A1" s="345" t="s">
        <v>119</v>
      </c>
      <c r="B1" s="345"/>
      <c r="C1" s="345"/>
      <c r="D1" s="345"/>
      <c r="E1" s="345"/>
      <c r="F1" s="345"/>
      <c r="G1" s="345"/>
      <c r="H1" s="345"/>
      <c r="I1" s="345"/>
      <c r="J1" s="34"/>
      <c r="K1" s="34"/>
      <c r="L1" s="34"/>
      <c r="M1" s="34"/>
    </row>
    <row r="2" spans="1:13">
      <c r="A2" s="345" t="s">
        <v>213</v>
      </c>
      <c r="B2" s="345"/>
      <c r="C2" s="345"/>
      <c r="D2" s="345"/>
      <c r="E2" s="345"/>
      <c r="F2" s="345"/>
      <c r="G2" s="345"/>
      <c r="H2" s="345"/>
      <c r="I2" s="345"/>
      <c r="J2" s="34"/>
      <c r="K2" s="34"/>
      <c r="L2" s="34"/>
      <c r="M2" s="34"/>
    </row>
    <row r="3" spans="1:13" ht="16.5" customHeight="1">
      <c r="A3" s="386" t="s">
        <v>255</v>
      </c>
      <c r="B3" s="386"/>
      <c r="C3" s="386"/>
      <c r="D3" s="386"/>
      <c r="E3" s="386"/>
      <c r="F3" s="386"/>
      <c r="G3" s="386"/>
      <c r="H3" s="386"/>
      <c r="I3" s="386"/>
      <c r="J3" s="34"/>
      <c r="K3" s="34"/>
      <c r="L3" s="34"/>
      <c r="M3" s="34"/>
    </row>
    <row r="4" spans="1:13" ht="21" customHeight="1">
      <c r="A4" s="87" t="s">
        <v>208</v>
      </c>
      <c r="B4" s="126">
        <v>2011</v>
      </c>
      <c r="C4" s="126">
        <v>2012</v>
      </c>
      <c r="D4" s="126">
        <v>2013</v>
      </c>
      <c r="E4" s="126">
        <v>2014</v>
      </c>
      <c r="F4" s="126">
        <v>2015</v>
      </c>
      <c r="G4" s="126">
        <v>2016</v>
      </c>
      <c r="H4" s="126">
        <v>2017</v>
      </c>
      <c r="I4" s="126">
        <v>2018</v>
      </c>
      <c r="J4" s="126">
        <v>2019</v>
      </c>
      <c r="K4" s="285">
        <v>2020</v>
      </c>
      <c r="L4" s="34"/>
      <c r="M4" s="34"/>
    </row>
    <row r="5" spans="1:13" ht="18.75" customHeight="1">
      <c r="A5" s="88" t="s">
        <v>209</v>
      </c>
      <c r="B5" s="223">
        <v>-102.92486649835269</v>
      </c>
      <c r="C5" s="223">
        <v>3513.2299630359848</v>
      </c>
      <c r="D5" s="223">
        <v>4746.105068118919</v>
      </c>
      <c r="E5" s="223">
        <v>6603.3043829597809</v>
      </c>
      <c r="F5" s="223">
        <v>6014.5765812946174</v>
      </c>
      <c r="G5" s="223">
        <v>4967.3703610600296</v>
      </c>
      <c r="H5" s="223">
        <v>4658.9666994584504</v>
      </c>
      <c r="I5" s="223">
        <v>3685.9475312716222</v>
      </c>
      <c r="J5" s="223">
        <v>4215.3049928642704</v>
      </c>
      <c r="K5" s="223">
        <v>3475.3910999853738</v>
      </c>
      <c r="L5" s="34"/>
      <c r="M5" s="34"/>
    </row>
    <row r="6" spans="1:13">
      <c r="A6" s="56"/>
      <c r="B6" s="12"/>
      <c r="C6" s="12"/>
      <c r="D6" s="12"/>
      <c r="E6" s="12"/>
      <c r="F6" s="12"/>
      <c r="G6" s="12"/>
      <c r="H6" s="12"/>
      <c r="I6" s="12"/>
      <c r="J6" s="12"/>
      <c r="K6" s="12"/>
      <c r="L6" s="34"/>
      <c r="M6" s="34"/>
    </row>
    <row r="7" spans="1:13">
      <c r="A7" s="89" t="s">
        <v>210</v>
      </c>
      <c r="B7" s="104">
        <v>22083.271658514081</v>
      </c>
      <c r="C7" s="104">
        <v>22697.413249952322</v>
      </c>
      <c r="D7" s="104">
        <v>23794.676427982708</v>
      </c>
      <c r="E7" s="104">
        <v>26056.993453762101</v>
      </c>
      <c r="F7" s="104">
        <v>24882.597772411427</v>
      </c>
      <c r="G7" s="104">
        <v>24481.593835526422</v>
      </c>
      <c r="H7" s="104">
        <v>24171.897925296675</v>
      </c>
      <c r="I7" s="104">
        <v>22852.332717914051</v>
      </c>
      <c r="J7" s="104">
        <v>24307.701784200137</v>
      </c>
      <c r="K7" s="104">
        <v>23653.686404461121</v>
      </c>
      <c r="L7" s="34"/>
      <c r="M7" s="34"/>
    </row>
    <row r="8" spans="1:13">
      <c r="A8" s="56" t="s">
        <v>280</v>
      </c>
      <c r="B8" s="105">
        <v>426.69798410746881</v>
      </c>
      <c r="C8" s="105">
        <v>555.20218759059469</v>
      </c>
      <c r="D8" s="105">
        <v>616.24881571794674</v>
      </c>
      <c r="E8" s="105">
        <v>599.54323355193833</v>
      </c>
      <c r="F8" s="105">
        <v>785.00950214966667</v>
      </c>
      <c r="G8" s="105">
        <v>810.50533649570116</v>
      </c>
      <c r="H8" s="105">
        <v>829.62640937488459</v>
      </c>
      <c r="I8" s="105">
        <v>913.11815587461001</v>
      </c>
      <c r="J8" s="105">
        <v>1361.2699276139213</v>
      </c>
      <c r="K8" s="105">
        <v>1799.7739525201871</v>
      </c>
      <c r="L8" s="34"/>
      <c r="M8" s="34"/>
    </row>
    <row r="9" spans="1:13">
      <c r="A9" s="56" t="s">
        <v>279</v>
      </c>
      <c r="B9" s="105">
        <v>5124.2552619985227</v>
      </c>
      <c r="C9" s="105">
        <v>6290.5738248175849</v>
      </c>
      <c r="D9" s="105">
        <v>7877.4003394202473</v>
      </c>
      <c r="E9" s="105">
        <v>8661.9129554163719</v>
      </c>
      <c r="F9" s="105">
        <v>9564.7233219018017</v>
      </c>
      <c r="G9" s="105">
        <v>9382.636688950488</v>
      </c>
      <c r="H9" s="105">
        <v>10007.089564252783</v>
      </c>
      <c r="I9" s="105">
        <v>9692.0466255173633</v>
      </c>
      <c r="J9" s="105">
        <v>11075.050051220205</v>
      </c>
      <c r="K9" s="105">
        <v>10162.457797058703</v>
      </c>
      <c r="L9" s="34"/>
      <c r="M9" s="34"/>
    </row>
    <row r="10" spans="1:13">
      <c r="A10" s="56" t="s">
        <v>281</v>
      </c>
      <c r="B10" s="105">
        <v>2.3127900499999998</v>
      </c>
      <c r="C10" s="105">
        <v>0</v>
      </c>
      <c r="D10" s="105">
        <v>3.9321270482255182</v>
      </c>
      <c r="E10" s="105">
        <v>2.1093025084532515</v>
      </c>
      <c r="F10" s="105">
        <v>0.23400000000000001</v>
      </c>
      <c r="G10" s="105">
        <v>0.21400000000000002</v>
      </c>
      <c r="H10" s="105">
        <v>4.4029999999999996</v>
      </c>
      <c r="I10" s="105">
        <v>10.073</v>
      </c>
      <c r="J10" s="105">
        <v>8.9920000000000009</v>
      </c>
      <c r="K10" s="105">
        <v>0.61220098999999972</v>
      </c>
      <c r="L10" s="34"/>
      <c r="M10" s="34"/>
    </row>
    <row r="11" spans="1:13">
      <c r="A11" s="56" t="s">
        <v>409</v>
      </c>
      <c r="B11" s="105">
        <v>6547.1576488751653</v>
      </c>
      <c r="C11" s="105">
        <v>6480.9499053615627</v>
      </c>
      <c r="D11" s="105">
        <v>5121.2140026102643</v>
      </c>
      <c r="E11" s="105">
        <v>5296.2791426138238</v>
      </c>
      <c r="F11" s="105">
        <v>4599.6549093152216</v>
      </c>
      <c r="G11" s="105">
        <v>4822.4622784046842</v>
      </c>
      <c r="H11" s="105">
        <v>4961.0230165063031</v>
      </c>
      <c r="I11" s="105">
        <v>4662.045099704872</v>
      </c>
      <c r="J11" s="105">
        <v>4933.4366029146677</v>
      </c>
      <c r="K11" s="105">
        <v>4737.0849592422137</v>
      </c>
      <c r="L11" s="34"/>
      <c r="M11" s="34"/>
    </row>
    <row r="12" spans="1:13">
      <c r="A12" s="56" t="s">
        <v>282</v>
      </c>
      <c r="B12" s="105">
        <v>9982.8479734829234</v>
      </c>
      <c r="C12" s="105">
        <v>9370.6873321825788</v>
      </c>
      <c r="D12" s="105">
        <v>10175.881143186019</v>
      </c>
      <c r="E12" s="105">
        <v>11497.148819671518</v>
      </c>
      <c r="F12" s="105">
        <v>9932.9760390447373</v>
      </c>
      <c r="G12" s="105">
        <v>9465.7755316755502</v>
      </c>
      <c r="H12" s="105">
        <v>8369.755935162706</v>
      </c>
      <c r="I12" s="105">
        <v>7575.0498368172093</v>
      </c>
      <c r="J12" s="105">
        <v>6928.9532024513474</v>
      </c>
      <c r="K12" s="105">
        <v>6953.7574946500172</v>
      </c>
      <c r="L12" s="34"/>
      <c r="M12" s="34"/>
    </row>
    <row r="13" spans="1:13">
      <c r="A13" s="56"/>
      <c r="B13" s="104"/>
      <c r="C13" s="104"/>
      <c r="D13" s="104"/>
      <c r="E13" s="104"/>
      <c r="F13" s="104"/>
      <c r="G13" s="104"/>
      <c r="H13" s="104"/>
      <c r="I13" s="104"/>
      <c r="J13" s="104"/>
      <c r="K13" s="104"/>
      <c r="L13" s="34"/>
      <c r="M13" s="34"/>
    </row>
    <row r="14" spans="1:13">
      <c r="A14" s="89" t="s">
        <v>211</v>
      </c>
      <c r="B14" s="104">
        <v>22186.196525012434</v>
      </c>
      <c r="C14" s="104">
        <v>19184.183286916337</v>
      </c>
      <c r="D14" s="104">
        <v>19048.571359863789</v>
      </c>
      <c r="E14" s="104">
        <v>19453.689070802324</v>
      </c>
      <c r="F14" s="104">
        <v>18868.021191116808</v>
      </c>
      <c r="G14" s="104">
        <v>19514.223474466391</v>
      </c>
      <c r="H14" s="104">
        <v>19512.931225838227</v>
      </c>
      <c r="I14" s="104">
        <v>19166.38518664243</v>
      </c>
      <c r="J14" s="104">
        <v>20092.396791335865</v>
      </c>
      <c r="K14" s="104">
        <v>20178.295304475749</v>
      </c>
      <c r="L14" s="34"/>
      <c r="M14" s="34"/>
    </row>
    <row r="15" spans="1:13">
      <c r="A15" s="56" t="s">
        <v>280</v>
      </c>
      <c r="B15" s="105">
        <v>12789.366540335579</v>
      </c>
      <c r="C15" s="105">
        <v>10984.30787062526</v>
      </c>
      <c r="D15" s="105">
        <v>10412.82022525148</v>
      </c>
      <c r="E15" s="105">
        <v>10367.785056082905</v>
      </c>
      <c r="F15" s="105">
        <v>10048.570471057386</v>
      </c>
      <c r="G15" s="105">
        <v>9545.1893542840189</v>
      </c>
      <c r="H15" s="105">
        <v>9082.9241145214583</v>
      </c>
      <c r="I15" s="105">
        <v>8452.4379292672311</v>
      </c>
      <c r="J15" s="105">
        <v>8455.277227744793</v>
      </c>
      <c r="K15" s="105">
        <v>8526.5043473980768</v>
      </c>
      <c r="L15" s="34"/>
      <c r="M15" s="34"/>
    </row>
    <row r="16" spans="1:13">
      <c r="A16" s="56" t="s">
        <v>279</v>
      </c>
      <c r="B16" s="105">
        <v>2987.2549169668009</v>
      </c>
      <c r="C16" s="105">
        <v>2673.8234164178994</v>
      </c>
      <c r="D16" s="105">
        <v>3086.4856437036501</v>
      </c>
      <c r="E16" s="105">
        <v>3194.2061030997183</v>
      </c>
      <c r="F16" s="105">
        <v>3084.5049432692799</v>
      </c>
      <c r="G16" s="105">
        <v>4291.6325302447649</v>
      </c>
      <c r="H16" s="105">
        <v>4132.4367699879604</v>
      </c>
      <c r="I16" s="105">
        <v>4064.1430172774922</v>
      </c>
      <c r="J16" s="105">
        <v>3860.9781086617745</v>
      </c>
      <c r="K16" s="105">
        <v>3960.6163923707586</v>
      </c>
      <c r="L16" s="34"/>
      <c r="M16" s="34"/>
    </row>
    <row r="17" spans="1:13">
      <c r="A17" s="56" t="s">
        <v>281</v>
      </c>
      <c r="B17" s="105">
        <v>0</v>
      </c>
      <c r="C17" s="105">
        <v>0</v>
      </c>
      <c r="D17" s="105">
        <v>0</v>
      </c>
      <c r="E17" s="105">
        <v>0</v>
      </c>
      <c r="F17" s="105">
        <v>0.53100000000000003</v>
      </c>
      <c r="G17" s="105">
        <v>1.452</v>
      </c>
      <c r="H17" s="105">
        <v>1.212</v>
      </c>
      <c r="I17" s="105">
        <v>0.68899999999999995</v>
      </c>
      <c r="J17" s="105">
        <v>0.34300000000000003</v>
      </c>
      <c r="K17" s="105">
        <v>-4.6447169999999961E-2</v>
      </c>
      <c r="L17" s="34"/>
      <c r="M17" s="34"/>
    </row>
    <row r="18" spans="1:13">
      <c r="A18" s="90" t="s">
        <v>409</v>
      </c>
      <c r="B18" s="106">
        <v>6409.575067710055</v>
      </c>
      <c r="C18" s="106">
        <v>5526.0519998731788</v>
      </c>
      <c r="D18" s="106">
        <v>5549.2654909086577</v>
      </c>
      <c r="E18" s="106">
        <v>5891.6979116196981</v>
      </c>
      <c r="F18" s="106">
        <v>5734.4147767901422</v>
      </c>
      <c r="G18" s="106">
        <v>5675.9495899376088</v>
      </c>
      <c r="H18" s="106">
        <v>6296.358341328807</v>
      </c>
      <c r="I18" s="106">
        <v>6649.1152400977071</v>
      </c>
      <c r="J18" s="106">
        <v>7775.7984549293014</v>
      </c>
      <c r="K18" s="106">
        <v>7691.2210118769117</v>
      </c>
      <c r="L18" s="34"/>
      <c r="M18" s="34"/>
    </row>
    <row r="19" spans="1:13" ht="15.75" customHeight="1">
      <c r="A19" s="94" t="s">
        <v>259</v>
      </c>
    </row>
    <row r="20" spans="1:13" ht="3.75" customHeight="1">
      <c r="A20" s="240"/>
      <c r="B20" s="34"/>
      <c r="C20" s="34"/>
      <c r="D20" s="34"/>
      <c r="E20" s="34"/>
      <c r="F20" s="34"/>
    </row>
    <row r="21" spans="1:13" ht="29.25" customHeight="1">
      <c r="A21" s="387" t="s">
        <v>407</v>
      </c>
      <c r="B21" s="387"/>
      <c r="C21" s="387"/>
      <c r="D21" s="387"/>
      <c r="E21" s="387"/>
      <c r="F21" s="387"/>
      <c r="G21" s="387"/>
      <c r="H21" s="387"/>
      <c r="I21" s="387"/>
      <c r="J21" s="387"/>
      <c r="K21" s="387"/>
    </row>
    <row r="22" spans="1:13" ht="13.5" customHeight="1">
      <c r="A22" s="377" t="s">
        <v>408</v>
      </c>
      <c r="B22" s="377"/>
      <c r="C22" s="377"/>
      <c r="D22" s="377"/>
      <c r="E22" s="377"/>
      <c r="F22" s="377"/>
      <c r="G22" s="377"/>
      <c r="H22" s="377"/>
      <c r="I22" s="377"/>
      <c r="J22" s="377"/>
      <c r="K22" s="377"/>
    </row>
    <row r="23" spans="1:13">
      <c r="A23" s="284"/>
      <c r="B23" s="284"/>
      <c r="C23" s="284"/>
      <c r="D23" s="284"/>
      <c r="E23" s="284"/>
      <c r="F23" s="284"/>
      <c r="G23" s="284"/>
      <c r="H23" s="284"/>
      <c r="I23" s="284"/>
      <c r="J23" s="284"/>
    </row>
    <row r="24" spans="1:13">
      <c r="A24" s="297"/>
      <c r="B24" s="51"/>
      <c r="C24" s="51"/>
      <c r="D24" s="51"/>
      <c r="E24" s="51"/>
      <c r="F24" s="51"/>
      <c r="G24" s="51"/>
      <c r="H24" s="51"/>
      <c r="I24" s="51"/>
      <c r="J24" s="51"/>
    </row>
    <row r="36" spans="2:8">
      <c r="B36" s="34"/>
      <c r="C36" s="34"/>
      <c r="D36" s="34"/>
      <c r="E36" s="34"/>
      <c r="F36" s="34"/>
      <c r="G36" s="34"/>
      <c r="H36" s="34"/>
    </row>
    <row r="37" spans="2:8">
      <c r="B37" s="34"/>
      <c r="C37" s="34"/>
      <c r="D37" s="34"/>
      <c r="E37" s="34"/>
      <c r="F37" s="34"/>
      <c r="G37" s="34"/>
      <c r="H37" s="34"/>
    </row>
    <row r="38" spans="2:8">
      <c r="B38" s="34"/>
      <c r="C38" s="34"/>
      <c r="D38" s="34"/>
      <c r="E38" s="34"/>
      <c r="F38" s="34"/>
      <c r="G38" s="34"/>
      <c r="H38" s="34"/>
    </row>
    <row r="39" spans="2:8">
      <c r="B39" s="34"/>
      <c r="C39" s="34"/>
      <c r="D39" s="34"/>
      <c r="E39" s="34"/>
      <c r="F39" s="34"/>
      <c r="G39" s="34"/>
      <c r="H39" s="34"/>
    </row>
    <row r="40" spans="2:8">
      <c r="B40" s="34"/>
      <c r="C40" s="34"/>
      <c r="D40" s="34"/>
      <c r="E40" s="34"/>
      <c r="F40" s="34"/>
      <c r="G40" s="34"/>
      <c r="H40" s="34"/>
    </row>
    <row r="41" spans="2:8">
      <c r="B41" s="34"/>
      <c r="C41" s="34"/>
      <c r="D41" s="34"/>
      <c r="E41" s="34"/>
      <c r="F41" s="34"/>
      <c r="G41" s="34"/>
      <c r="H41" s="34"/>
    </row>
    <row r="42" spans="2:8">
      <c r="B42" s="34"/>
      <c r="C42" s="34"/>
      <c r="D42" s="34"/>
      <c r="E42" s="34"/>
      <c r="F42" s="34"/>
      <c r="G42" s="34"/>
      <c r="H42" s="34"/>
    </row>
    <row r="43" spans="2:8">
      <c r="B43" s="34"/>
      <c r="C43" s="34"/>
      <c r="D43" s="34"/>
      <c r="E43" s="34"/>
      <c r="F43" s="34"/>
      <c r="G43" s="34"/>
      <c r="H43" s="34"/>
    </row>
    <row r="44" spans="2:8">
      <c r="B44" s="34"/>
      <c r="C44" s="34"/>
      <c r="D44" s="34"/>
      <c r="E44" s="34"/>
      <c r="F44" s="34"/>
      <c r="G44" s="34"/>
      <c r="H44" s="34"/>
    </row>
    <row r="45" spans="2:8">
      <c r="B45" s="34"/>
      <c r="C45" s="34"/>
      <c r="D45" s="34"/>
      <c r="E45" s="34"/>
      <c r="F45" s="34"/>
      <c r="G45" s="34"/>
      <c r="H45" s="34"/>
    </row>
    <row r="46" spans="2:8">
      <c r="B46" s="34"/>
      <c r="C46" s="34"/>
      <c r="D46" s="34"/>
      <c r="E46" s="34"/>
      <c r="F46" s="34"/>
      <c r="G46" s="34"/>
      <c r="H46" s="34"/>
    </row>
    <row r="47" spans="2:8">
      <c r="B47" s="34"/>
      <c r="C47" s="34"/>
      <c r="D47" s="34"/>
      <c r="E47" s="34"/>
      <c r="F47" s="34"/>
      <c r="G47" s="34"/>
      <c r="H47" s="34"/>
    </row>
  </sheetData>
  <customSheetViews>
    <customSheetView guid="{CF5A155D-0946-463C-A625-7E288FCAB939}" scale="140" showPageBreaks="1" fitToPage="1" printArea="1">
      <selection activeCell="B22" sqref="B22:H22"/>
      <pageMargins left="0.7" right="0.7" top="0.75" bottom="0.75" header="0.3" footer="0.3"/>
      <pageSetup paperSize="17" scale="95" fitToHeight="0" orientation="portrait" r:id="rId1"/>
    </customSheetView>
    <customSheetView guid="{D62E2EE7-E87C-41F4-A243-332E64DD72AD}" scale="140" showPageBreaks="1" fitToPage="1" printArea="1">
      <selection activeCell="K1" sqref="K1:K1048576"/>
      <pageMargins left="0.7" right="0.7" top="0.75" bottom="0.75" header="0.3" footer="0.3"/>
      <pageSetup paperSize="17" fitToHeight="0" orientation="portrait" r:id="rId2"/>
    </customSheetView>
    <customSheetView guid="{2D94A871-EE3A-476B-9EB3-7E292F91BDEE}" scale="110" showPageBreaks="1" fitToPage="1" printArea="1">
      <selection activeCell="L14" sqref="L14"/>
      <pageMargins left="0.7" right="0.7" top="0.75" bottom="0.75" header="0.3" footer="0.3"/>
      <pageSetup paperSize="17" scale="78" fitToHeight="0" orientation="portrait" r:id="rId3"/>
    </customSheetView>
  </customSheetViews>
  <mergeCells count="5">
    <mergeCell ref="A3:I3"/>
    <mergeCell ref="A2:I2"/>
    <mergeCell ref="A1:I1"/>
    <mergeCell ref="A21:K21"/>
    <mergeCell ref="A22:K22"/>
  </mergeCells>
  <pageMargins left="0.7" right="0.7" top="0.75" bottom="0.75" header="0.3" footer="0.3"/>
  <pageSetup paperSize="17" scale="78"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7" activePane="bottomRight" state="frozen"/>
      <selection pane="topRight" activeCell="B1" sqref="B1"/>
      <selection pane="bottomLeft" activeCell="A7" sqref="A7"/>
      <selection pane="bottomRight" activeCell="I48" sqref="I48"/>
    </sheetView>
  </sheetViews>
  <sheetFormatPr defaultColWidth="9.140625" defaultRowHeight="12.75"/>
  <cols>
    <col min="1" max="1" width="12.7109375" style="27" customWidth="1"/>
    <col min="2" max="2" width="15" style="27" customWidth="1"/>
    <col min="3" max="7" width="14" style="27" customWidth="1"/>
    <col min="8" max="8" width="14.85546875" style="27" customWidth="1"/>
    <col min="9" max="9" width="14" style="27" customWidth="1"/>
    <col min="10" max="10" width="15.85546875" style="27" customWidth="1"/>
    <col min="11" max="11" width="15" style="27" customWidth="1"/>
    <col min="12" max="12" width="7.140625" style="27" bestFit="1" customWidth="1"/>
    <col min="13" max="14" width="6" style="27" bestFit="1" customWidth="1"/>
    <col min="15" max="16384" width="9.140625" style="27"/>
  </cols>
  <sheetData>
    <row r="1" spans="1:11">
      <c r="A1" s="345" t="s">
        <v>128</v>
      </c>
      <c r="B1" s="345"/>
      <c r="C1" s="345"/>
      <c r="D1" s="345"/>
      <c r="E1" s="345"/>
      <c r="F1" s="345"/>
      <c r="G1" s="345"/>
      <c r="H1" s="345"/>
      <c r="I1" s="345"/>
      <c r="J1" s="345"/>
      <c r="K1" s="345"/>
    </row>
    <row r="2" spans="1:11">
      <c r="A2" s="349" t="s">
        <v>153</v>
      </c>
      <c r="B2" s="349"/>
      <c r="C2" s="349"/>
      <c r="D2" s="349"/>
      <c r="E2" s="349"/>
      <c r="F2" s="349"/>
      <c r="G2" s="349"/>
      <c r="H2" s="349"/>
      <c r="I2" s="349"/>
      <c r="J2" s="349"/>
      <c r="K2" s="349"/>
    </row>
    <row r="3" spans="1:11">
      <c r="A3" s="345" t="s">
        <v>254</v>
      </c>
      <c r="B3" s="345"/>
      <c r="C3" s="345"/>
      <c r="D3" s="345"/>
      <c r="E3" s="345"/>
      <c r="F3" s="345"/>
      <c r="G3" s="345"/>
      <c r="H3" s="345"/>
      <c r="I3" s="345"/>
      <c r="J3" s="345"/>
      <c r="K3" s="345"/>
    </row>
    <row r="5" spans="1:11" ht="15" customHeight="1">
      <c r="A5" s="342" t="s">
        <v>147</v>
      </c>
      <c r="B5" s="241"/>
      <c r="C5" s="241"/>
      <c r="D5" s="242"/>
      <c r="E5" s="126" t="s">
        <v>100</v>
      </c>
      <c r="F5" s="242"/>
      <c r="G5" s="389" t="s">
        <v>105</v>
      </c>
      <c r="H5" s="243"/>
      <c r="I5" s="126" t="s">
        <v>101</v>
      </c>
      <c r="J5" s="244"/>
      <c r="K5" s="389" t="s">
        <v>160</v>
      </c>
    </row>
    <row r="6" spans="1:11" ht="40.5" customHeight="1">
      <c r="A6" s="342"/>
      <c r="B6" s="243" t="s">
        <v>149</v>
      </c>
      <c r="C6" s="243" t="s">
        <v>102</v>
      </c>
      <c r="D6" s="243" t="s">
        <v>103</v>
      </c>
      <c r="E6" s="243" t="s">
        <v>104</v>
      </c>
      <c r="F6" s="243" t="s">
        <v>148</v>
      </c>
      <c r="G6" s="390"/>
      <c r="H6" s="243" t="s">
        <v>157</v>
      </c>
      <c r="I6" s="243" t="s">
        <v>158</v>
      </c>
      <c r="J6" s="243" t="s">
        <v>159</v>
      </c>
      <c r="K6" s="390"/>
    </row>
    <row r="7" spans="1:11">
      <c r="A7" s="22">
        <v>1955</v>
      </c>
      <c r="B7" s="245" t="s">
        <v>14</v>
      </c>
      <c r="C7" s="245" t="s">
        <v>14</v>
      </c>
      <c r="D7" s="245" t="s">
        <v>14</v>
      </c>
      <c r="E7" s="245" t="s">
        <v>14</v>
      </c>
      <c r="F7" s="245" t="s">
        <v>14</v>
      </c>
      <c r="G7" s="245" t="s">
        <v>14</v>
      </c>
      <c r="H7" s="245" t="s">
        <v>14</v>
      </c>
      <c r="I7" s="245" t="s">
        <v>14</v>
      </c>
      <c r="J7" s="150">
        <v>58.1</v>
      </c>
      <c r="K7" s="12">
        <v>145.4</v>
      </c>
    </row>
    <row r="8" spans="1:11">
      <c r="A8" s="22">
        <v>1956</v>
      </c>
      <c r="B8" s="245" t="s">
        <v>14</v>
      </c>
      <c r="C8" s="245" t="s">
        <v>14</v>
      </c>
      <c r="D8" s="245" t="s">
        <v>14</v>
      </c>
      <c r="E8" s="245" t="s">
        <v>14</v>
      </c>
      <c r="F8" s="245" t="s">
        <v>14</v>
      </c>
      <c r="G8" s="245" t="s">
        <v>14</v>
      </c>
      <c r="H8" s="245" t="s">
        <v>14</v>
      </c>
      <c r="I8" s="245" t="s">
        <v>14</v>
      </c>
      <c r="J8" s="150">
        <v>69</v>
      </c>
      <c r="K8" s="12">
        <v>149.6</v>
      </c>
    </row>
    <row r="9" spans="1:11">
      <c r="A9" s="22">
        <v>1957</v>
      </c>
      <c r="B9" s="245" t="s">
        <v>14</v>
      </c>
      <c r="C9" s="245" t="s">
        <v>14</v>
      </c>
      <c r="D9" s="245" t="s">
        <v>14</v>
      </c>
      <c r="E9" s="245" t="s">
        <v>14</v>
      </c>
      <c r="F9" s="245" t="s">
        <v>14</v>
      </c>
      <c r="G9" s="245" t="s">
        <v>14</v>
      </c>
      <c r="H9" s="245" t="s">
        <v>14</v>
      </c>
      <c r="I9" s="245" t="s">
        <v>14</v>
      </c>
      <c r="J9" s="150">
        <v>110.3</v>
      </c>
      <c r="K9" s="12">
        <v>187.6</v>
      </c>
    </row>
    <row r="10" spans="1:11">
      <c r="A10" s="22">
        <v>1958</v>
      </c>
      <c r="B10" s="245" t="s">
        <v>14</v>
      </c>
      <c r="C10" s="245" t="s">
        <v>14</v>
      </c>
      <c r="D10" s="245" t="s">
        <v>14</v>
      </c>
      <c r="E10" s="245" t="s">
        <v>14</v>
      </c>
      <c r="F10" s="245" t="s">
        <v>14</v>
      </c>
      <c r="G10" s="245" t="s">
        <v>14</v>
      </c>
      <c r="H10" s="245" t="s">
        <v>14</v>
      </c>
      <c r="I10" s="245" t="s">
        <v>14</v>
      </c>
      <c r="J10" s="150">
        <v>97</v>
      </c>
      <c r="K10" s="12">
        <v>201.9</v>
      </c>
    </row>
    <row r="11" spans="1:11">
      <c r="A11" s="22">
        <v>1959</v>
      </c>
      <c r="B11" s="245" t="s">
        <v>14</v>
      </c>
      <c r="C11" s="245" t="s">
        <v>14</v>
      </c>
      <c r="D11" s="245" t="s">
        <v>14</v>
      </c>
      <c r="E11" s="245" t="s">
        <v>14</v>
      </c>
      <c r="F11" s="245" t="s">
        <v>14</v>
      </c>
      <c r="G11" s="245" t="s">
        <v>14</v>
      </c>
      <c r="H11" s="245" t="s">
        <v>14</v>
      </c>
      <c r="I11" s="245" t="s">
        <v>14</v>
      </c>
      <c r="J11" s="150">
        <v>102.3</v>
      </c>
      <c r="K11" s="12">
        <v>205.2</v>
      </c>
    </row>
    <row r="12" spans="1:11">
      <c r="A12" s="22">
        <v>1960</v>
      </c>
      <c r="B12" s="245" t="s">
        <v>14</v>
      </c>
      <c r="C12" s="245" t="s">
        <v>14</v>
      </c>
      <c r="D12" s="245" t="s">
        <v>14</v>
      </c>
      <c r="E12" s="245" t="s">
        <v>14</v>
      </c>
      <c r="F12" s="245" t="s">
        <v>14</v>
      </c>
      <c r="G12" s="245" t="s">
        <v>14</v>
      </c>
      <c r="H12" s="245" t="s">
        <v>14</v>
      </c>
      <c r="I12" s="245" t="s">
        <v>14</v>
      </c>
      <c r="J12" s="150">
        <v>85.3</v>
      </c>
      <c r="K12" s="12">
        <v>177.5</v>
      </c>
    </row>
    <row r="13" spans="1:11">
      <c r="A13" s="22">
        <v>1961</v>
      </c>
      <c r="B13" s="245" t="s">
        <v>14</v>
      </c>
      <c r="C13" s="245" t="s">
        <v>14</v>
      </c>
      <c r="D13" s="245" t="s">
        <v>14</v>
      </c>
      <c r="E13" s="245" t="s">
        <v>14</v>
      </c>
      <c r="F13" s="245" t="s">
        <v>14</v>
      </c>
      <c r="G13" s="245" t="s">
        <v>14</v>
      </c>
      <c r="H13" s="245" t="s">
        <v>14</v>
      </c>
      <c r="I13" s="245" t="s">
        <v>14</v>
      </c>
      <c r="J13" s="150">
        <v>62.4</v>
      </c>
      <c r="K13" s="12">
        <v>156.69999999999999</v>
      </c>
    </row>
    <row r="14" spans="1:11">
      <c r="A14" s="22">
        <v>1962</v>
      </c>
      <c r="B14" s="245" t="s">
        <v>14</v>
      </c>
      <c r="C14" s="245" t="s">
        <v>14</v>
      </c>
      <c r="D14" s="245" t="s">
        <v>14</v>
      </c>
      <c r="E14" s="245" t="s">
        <v>14</v>
      </c>
      <c r="F14" s="245" t="s">
        <v>14</v>
      </c>
      <c r="G14" s="245" t="s">
        <v>14</v>
      </c>
      <c r="H14" s="245" t="s">
        <v>14</v>
      </c>
      <c r="I14" s="245" t="s">
        <v>14</v>
      </c>
      <c r="J14" s="150">
        <v>45.3</v>
      </c>
      <c r="K14" s="12">
        <v>142.6</v>
      </c>
    </row>
    <row r="15" spans="1:11">
      <c r="A15" s="22">
        <v>1963</v>
      </c>
      <c r="B15" s="245" t="s">
        <v>14</v>
      </c>
      <c r="C15" s="245" t="s">
        <v>14</v>
      </c>
      <c r="D15" s="245" t="s">
        <v>14</v>
      </c>
      <c r="E15" s="245" t="s">
        <v>14</v>
      </c>
      <c r="F15" s="245" t="s">
        <v>14</v>
      </c>
      <c r="G15" s="245" t="s">
        <v>14</v>
      </c>
      <c r="H15" s="245" t="s">
        <v>14</v>
      </c>
      <c r="I15" s="245" t="s">
        <v>14</v>
      </c>
      <c r="J15" s="150">
        <v>70.900000000000006</v>
      </c>
      <c r="K15" s="12">
        <v>183</v>
      </c>
    </row>
    <row r="16" spans="1:11">
      <c r="A16" s="22">
        <v>1964</v>
      </c>
      <c r="B16" s="245" t="s">
        <v>14</v>
      </c>
      <c r="C16" s="245" t="s">
        <v>14</v>
      </c>
      <c r="D16" s="245" t="s">
        <v>14</v>
      </c>
      <c r="E16" s="245" t="s">
        <v>14</v>
      </c>
      <c r="F16" s="245" t="s">
        <v>14</v>
      </c>
      <c r="G16" s="245" t="s">
        <v>14</v>
      </c>
      <c r="H16" s="245" t="s">
        <v>14</v>
      </c>
      <c r="I16" s="245" t="s">
        <v>14</v>
      </c>
      <c r="J16" s="150">
        <v>36</v>
      </c>
      <c r="K16" s="12">
        <v>130.19999999999999</v>
      </c>
    </row>
    <row r="17" spans="1:13">
      <c r="A17" s="22">
        <v>1965</v>
      </c>
      <c r="B17" s="150">
        <v>0.9</v>
      </c>
      <c r="C17" s="150">
        <v>0</v>
      </c>
      <c r="D17" s="12">
        <v>45</v>
      </c>
      <c r="E17" s="150">
        <v>25.9</v>
      </c>
      <c r="F17" s="12">
        <v>70.900000000000006</v>
      </c>
      <c r="G17" s="12">
        <v>71.8</v>
      </c>
      <c r="H17" s="150">
        <v>26.8</v>
      </c>
      <c r="I17" s="150">
        <v>5.6</v>
      </c>
      <c r="J17" s="150">
        <v>21.2</v>
      </c>
      <c r="K17" s="12">
        <v>93</v>
      </c>
      <c r="L17" s="34"/>
    </row>
    <row r="18" spans="1:13">
      <c r="A18" s="22">
        <v>1966</v>
      </c>
      <c r="B18" s="150">
        <v>3.1</v>
      </c>
      <c r="C18" s="150">
        <v>0</v>
      </c>
      <c r="D18" s="12">
        <v>45.9</v>
      </c>
      <c r="E18" s="150">
        <v>22.1</v>
      </c>
      <c r="F18" s="12">
        <v>68</v>
      </c>
      <c r="G18" s="12">
        <v>71.099999999999994</v>
      </c>
      <c r="H18" s="150">
        <v>26.7</v>
      </c>
      <c r="I18" s="150">
        <v>19.3</v>
      </c>
      <c r="J18" s="150">
        <v>7.4</v>
      </c>
      <c r="K18" s="12">
        <v>78.5</v>
      </c>
    </row>
    <row r="19" spans="1:13">
      <c r="A19" s="22">
        <v>1967</v>
      </c>
      <c r="B19" s="150">
        <v>3.6</v>
      </c>
      <c r="C19" s="150">
        <v>0</v>
      </c>
      <c r="D19" s="12">
        <v>56</v>
      </c>
      <c r="E19" s="150">
        <v>18.5</v>
      </c>
      <c r="F19" s="12">
        <v>74.5</v>
      </c>
      <c r="G19" s="12">
        <v>78.099999999999994</v>
      </c>
      <c r="H19" s="150">
        <v>43.1</v>
      </c>
      <c r="I19" s="150">
        <v>37.9</v>
      </c>
      <c r="J19" s="150">
        <v>5.2</v>
      </c>
      <c r="K19" s="12">
        <v>83.3</v>
      </c>
    </row>
    <row r="20" spans="1:13">
      <c r="A20" s="22">
        <v>1968</v>
      </c>
      <c r="B20" s="150">
        <v>3.6</v>
      </c>
      <c r="C20" s="150">
        <v>0</v>
      </c>
      <c r="D20" s="12">
        <v>121.1</v>
      </c>
      <c r="E20" s="150">
        <v>20.100000000000001</v>
      </c>
      <c r="F20" s="12">
        <v>141.19999999999999</v>
      </c>
      <c r="G20" s="12">
        <v>144.80000000000001</v>
      </c>
      <c r="H20" s="150">
        <v>25.2</v>
      </c>
      <c r="I20" s="150">
        <v>41</v>
      </c>
      <c r="J20" s="150">
        <v>-15.8</v>
      </c>
      <c r="K20" s="12">
        <v>129</v>
      </c>
    </row>
    <row r="21" spans="1:13">
      <c r="A21" s="22">
        <v>1969</v>
      </c>
      <c r="B21" s="150">
        <v>5.6</v>
      </c>
      <c r="C21" s="150">
        <v>0</v>
      </c>
      <c r="D21" s="12">
        <v>109.9</v>
      </c>
      <c r="E21" s="150">
        <v>18.899999999999999</v>
      </c>
      <c r="F21" s="12">
        <v>128.80000000000001</v>
      </c>
      <c r="G21" s="12">
        <v>134.4</v>
      </c>
      <c r="H21" s="150">
        <v>30</v>
      </c>
      <c r="I21" s="150">
        <v>43</v>
      </c>
      <c r="J21" s="150">
        <v>-13</v>
      </c>
      <c r="K21" s="12">
        <v>121.4</v>
      </c>
    </row>
    <row r="22" spans="1:13">
      <c r="A22" s="22">
        <v>1970</v>
      </c>
      <c r="B22" s="150">
        <v>13.1</v>
      </c>
      <c r="C22" s="150">
        <v>1.1000000000000001</v>
      </c>
      <c r="D22" s="12">
        <v>79.5</v>
      </c>
      <c r="E22" s="150">
        <v>18.2</v>
      </c>
      <c r="F22" s="12">
        <v>97.7</v>
      </c>
      <c r="G22" s="12">
        <v>111.9</v>
      </c>
      <c r="H22" s="150">
        <v>41.2</v>
      </c>
      <c r="I22" s="150">
        <v>46.5</v>
      </c>
      <c r="J22" s="150">
        <v>-5.3</v>
      </c>
      <c r="K22" s="12">
        <v>106.6</v>
      </c>
    </row>
    <row r="23" spans="1:13">
      <c r="A23" s="22">
        <v>1971</v>
      </c>
      <c r="B23" s="150">
        <v>13.1</v>
      </c>
      <c r="C23" s="150">
        <v>14.4</v>
      </c>
      <c r="D23" s="12">
        <v>108.1</v>
      </c>
      <c r="E23" s="150">
        <v>21.5</v>
      </c>
      <c r="F23" s="12">
        <v>129.6</v>
      </c>
      <c r="G23" s="12">
        <v>157.1</v>
      </c>
      <c r="H23" s="150">
        <v>43.4</v>
      </c>
      <c r="I23" s="150">
        <v>44.2</v>
      </c>
      <c r="J23" s="150">
        <v>-0.8</v>
      </c>
      <c r="K23" s="12">
        <v>156.30000000000001</v>
      </c>
    </row>
    <row r="24" spans="1:13">
      <c r="A24" s="22">
        <v>1972</v>
      </c>
      <c r="B24" s="150">
        <v>13.1</v>
      </c>
      <c r="C24" s="150">
        <v>14.6</v>
      </c>
      <c r="D24" s="12">
        <v>78.099999999999994</v>
      </c>
      <c r="E24" s="150">
        <v>26</v>
      </c>
      <c r="F24" s="12">
        <v>104.1</v>
      </c>
      <c r="G24" s="12">
        <v>131.80000000000001</v>
      </c>
      <c r="H24" s="150">
        <v>15.7</v>
      </c>
      <c r="I24" s="150">
        <v>37.1</v>
      </c>
      <c r="J24" s="150">
        <v>-21.4</v>
      </c>
      <c r="K24" s="12">
        <v>110.4</v>
      </c>
    </row>
    <row r="25" spans="1:13">
      <c r="A25" s="22">
        <v>1973</v>
      </c>
      <c r="B25" s="150">
        <v>0</v>
      </c>
      <c r="C25" s="150">
        <v>14.3</v>
      </c>
      <c r="D25" s="12">
        <v>78.8</v>
      </c>
      <c r="E25" s="150">
        <v>17.2</v>
      </c>
      <c r="F25" s="12">
        <v>96</v>
      </c>
      <c r="G25" s="12">
        <v>110.3</v>
      </c>
      <c r="H25" s="150">
        <v>19.399999999999999</v>
      </c>
      <c r="I25" s="150">
        <v>62.6</v>
      </c>
      <c r="J25" s="150">
        <v>-43.2</v>
      </c>
      <c r="K25" s="12">
        <v>67.099999999999994</v>
      </c>
    </row>
    <row r="26" spans="1:13">
      <c r="A26" s="22">
        <v>1974</v>
      </c>
      <c r="B26" s="150">
        <v>11.7</v>
      </c>
      <c r="C26" s="150">
        <v>15.7</v>
      </c>
      <c r="D26" s="12">
        <v>750.9</v>
      </c>
      <c r="E26" s="150">
        <v>21.5</v>
      </c>
      <c r="F26" s="12">
        <v>772.4</v>
      </c>
      <c r="G26" s="12">
        <v>799.8</v>
      </c>
      <c r="H26" s="150">
        <v>22.4</v>
      </c>
      <c r="I26" s="150">
        <v>53.9</v>
      </c>
      <c r="J26" s="150">
        <v>-31.5</v>
      </c>
      <c r="K26" s="12">
        <v>768.3</v>
      </c>
      <c r="L26" s="34"/>
    </row>
    <row r="27" spans="1:13" ht="15" customHeight="1">
      <c r="A27" s="22">
        <v>1975</v>
      </c>
      <c r="B27" s="150">
        <v>40.299999999999997</v>
      </c>
      <c r="C27" s="150">
        <v>17</v>
      </c>
      <c r="D27" s="12">
        <v>1704.7</v>
      </c>
      <c r="E27" s="150">
        <v>13.9</v>
      </c>
      <c r="F27" s="12">
        <v>1718.6</v>
      </c>
      <c r="G27" s="12">
        <v>1775.9</v>
      </c>
      <c r="H27" s="150">
        <v>25.4</v>
      </c>
      <c r="I27" s="150">
        <v>71.5</v>
      </c>
      <c r="J27" s="150">
        <v>-46.1</v>
      </c>
      <c r="K27" s="12">
        <v>1729.8</v>
      </c>
      <c r="L27" s="34"/>
    </row>
    <row r="28" spans="1:13" ht="14.25" customHeight="1">
      <c r="A28" s="22">
        <v>1976</v>
      </c>
      <c r="B28" s="150">
        <v>49.2</v>
      </c>
      <c r="C28" s="150">
        <v>22.8</v>
      </c>
      <c r="D28" s="12">
        <v>2362.4</v>
      </c>
      <c r="E28" s="150">
        <v>20</v>
      </c>
      <c r="F28" s="12">
        <v>2382.4</v>
      </c>
      <c r="G28" s="12">
        <v>2454.4</v>
      </c>
      <c r="H28" s="150">
        <v>34.1</v>
      </c>
      <c r="I28" s="150">
        <v>69.400000000000006</v>
      </c>
      <c r="J28" s="150">
        <v>-35.299999999999997</v>
      </c>
      <c r="K28" s="21">
        <v>2419.1</v>
      </c>
      <c r="L28" s="34"/>
    </row>
    <row r="29" spans="1:13">
      <c r="A29" s="22">
        <v>1977</v>
      </c>
      <c r="B29" s="150">
        <v>49.2</v>
      </c>
      <c r="C29" s="150">
        <v>34.200000000000003</v>
      </c>
      <c r="D29" s="12">
        <v>3139.8</v>
      </c>
      <c r="E29" s="150">
        <v>19.7</v>
      </c>
      <c r="F29" s="12">
        <v>3159.5</v>
      </c>
      <c r="G29" s="12">
        <v>3242.9</v>
      </c>
      <c r="H29" s="150">
        <v>52.1</v>
      </c>
      <c r="I29" s="150">
        <v>102.5</v>
      </c>
      <c r="J29" s="150">
        <v>-50.4</v>
      </c>
      <c r="K29" s="12">
        <v>3192.5</v>
      </c>
      <c r="L29" s="34"/>
    </row>
    <row r="30" spans="1:13">
      <c r="A30" s="22">
        <v>1978</v>
      </c>
      <c r="B30" s="150">
        <v>59.2</v>
      </c>
      <c r="C30" s="150">
        <v>50.2</v>
      </c>
      <c r="D30" s="12">
        <v>3897</v>
      </c>
      <c r="E30" s="150">
        <v>32.200000000000003</v>
      </c>
      <c r="F30" s="12">
        <v>3929.2</v>
      </c>
      <c r="G30" s="12">
        <v>4038.6</v>
      </c>
      <c r="H30" s="150">
        <v>51.9</v>
      </c>
      <c r="I30" s="150">
        <v>139.69999999999999</v>
      </c>
      <c r="J30" s="150">
        <v>-87.8</v>
      </c>
      <c r="K30" s="21">
        <v>3950.8</v>
      </c>
      <c r="L30" s="34"/>
      <c r="M30" s="70"/>
    </row>
    <row r="31" spans="1:13">
      <c r="A31" s="22">
        <v>1979</v>
      </c>
      <c r="B31" s="150">
        <v>93.9</v>
      </c>
      <c r="C31" s="150">
        <v>98</v>
      </c>
      <c r="D31" s="12">
        <v>4626.7</v>
      </c>
      <c r="E31" s="150">
        <v>33.299999999999997</v>
      </c>
      <c r="F31" s="12">
        <v>4660</v>
      </c>
      <c r="G31" s="12">
        <v>4851.8999999999996</v>
      </c>
      <c r="H31" s="150">
        <v>101.6</v>
      </c>
      <c r="I31" s="150">
        <v>115.7</v>
      </c>
      <c r="J31" s="150">
        <v>-14.1</v>
      </c>
      <c r="K31" s="12">
        <v>4837.8</v>
      </c>
      <c r="L31" s="73"/>
      <c r="M31" s="73"/>
    </row>
    <row r="32" spans="1:13">
      <c r="A32" s="22">
        <v>1980</v>
      </c>
      <c r="B32" s="150">
        <v>176.9</v>
      </c>
      <c r="C32" s="150">
        <v>109.9</v>
      </c>
      <c r="D32" s="12">
        <v>6081.3</v>
      </c>
      <c r="E32" s="150">
        <v>34.4</v>
      </c>
      <c r="F32" s="12">
        <v>6115.7</v>
      </c>
      <c r="G32" s="12">
        <v>6402.5</v>
      </c>
      <c r="H32" s="150">
        <v>122.1</v>
      </c>
      <c r="I32" s="150">
        <v>187.9</v>
      </c>
      <c r="J32" s="150">
        <v>-65.8</v>
      </c>
      <c r="K32" s="12">
        <v>6336.7</v>
      </c>
      <c r="L32" s="73"/>
      <c r="M32" s="73"/>
    </row>
    <row r="33" spans="1:15">
      <c r="A33" s="22">
        <v>1981</v>
      </c>
      <c r="B33" s="150">
        <v>212.8</v>
      </c>
      <c r="C33" s="150">
        <v>144.5</v>
      </c>
      <c r="D33" s="12">
        <v>7384.5</v>
      </c>
      <c r="E33" s="150">
        <v>33.299999999999997</v>
      </c>
      <c r="F33" s="12">
        <v>7417.8</v>
      </c>
      <c r="G33" s="12">
        <v>7775.1</v>
      </c>
      <c r="H33" s="150">
        <v>123.3</v>
      </c>
      <c r="I33" s="150">
        <v>211.2</v>
      </c>
      <c r="J33" s="150">
        <v>-87.9</v>
      </c>
      <c r="K33" s="12">
        <v>7687.2</v>
      </c>
      <c r="L33" s="73"/>
      <c r="M33" s="68"/>
    </row>
    <row r="34" spans="1:15">
      <c r="A34" s="22">
        <v>1982</v>
      </c>
      <c r="B34" s="150">
        <v>249.2</v>
      </c>
      <c r="C34" s="150">
        <v>189.9</v>
      </c>
      <c r="D34" s="12">
        <v>6779.8</v>
      </c>
      <c r="E34" s="150">
        <v>36.1</v>
      </c>
      <c r="F34" s="12">
        <v>6815.9</v>
      </c>
      <c r="G34" s="12">
        <v>7255</v>
      </c>
      <c r="H34" s="150">
        <v>160.1</v>
      </c>
      <c r="I34" s="150">
        <v>255</v>
      </c>
      <c r="J34" s="150">
        <v>-94.9</v>
      </c>
      <c r="K34" s="12">
        <v>7160.1</v>
      </c>
      <c r="L34" s="73"/>
      <c r="M34" s="73"/>
    </row>
    <row r="35" spans="1:15">
      <c r="A35" s="22">
        <v>1983</v>
      </c>
      <c r="B35" s="150">
        <v>300.7</v>
      </c>
      <c r="C35" s="150">
        <v>244</v>
      </c>
      <c r="D35" s="12">
        <v>4574.8</v>
      </c>
      <c r="E35" s="150">
        <v>35</v>
      </c>
      <c r="F35" s="12">
        <v>4609.8</v>
      </c>
      <c r="G35" s="12">
        <v>5154.5</v>
      </c>
      <c r="H35" s="150">
        <v>123.9</v>
      </c>
      <c r="I35" s="150">
        <v>279.89999999999998</v>
      </c>
      <c r="J35" s="150">
        <v>-156</v>
      </c>
      <c r="K35" s="12">
        <v>4998.5</v>
      </c>
      <c r="L35" s="73"/>
      <c r="M35" s="73"/>
    </row>
    <row r="36" spans="1:15">
      <c r="A36" s="22">
        <v>1984</v>
      </c>
      <c r="B36" s="150">
        <v>300.89999999999998</v>
      </c>
      <c r="C36" s="150">
        <v>246.7</v>
      </c>
      <c r="D36" s="12">
        <v>2470.8000000000002</v>
      </c>
      <c r="E36" s="150">
        <v>33.6</v>
      </c>
      <c r="F36" s="12">
        <v>2504.4</v>
      </c>
      <c r="G36" s="12">
        <v>3052</v>
      </c>
      <c r="H36" s="150">
        <v>142.1</v>
      </c>
      <c r="I36" s="150">
        <v>344</v>
      </c>
      <c r="J36" s="150">
        <v>-201.9</v>
      </c>
      <c r="K36" s="12">
        <v>2850.1</v>
      </c>
      <c r="L36" s="73"/>
      <c r="M36" s="73"/>
    </row>
    <row r="37" spans="1:15">
      <c r="A37" s="22">
        <v>1985</v>
      </c>
      <c r="B37" s="150">
        <v>503.3</v>
      </c>
      <c r="C37" s="150">
        <v>423.6</v>
      </c>
      <c r="D37" s="12">
        <v>2714.3</v>
      </c>
      <c r="E37" s="150">
        <v>42</v>
      </c>
      <c r="F37" s="12">
        <v>2756.3</v>
      </c>
      <c r="G37" s="12">
        <v>3683.2</v>
      </c>
      <c r="H37" s="150">
        <v>198.6</v>
      </c>
      <c r="I37" s="150">
        <v>302</v>
      </c>
      <c r="J37" s="150">
        <v>-103.4</v>
      </c>
      <c r="K37" s="12">
        <v>3579.8</v>
      </c>
      <c r="L37" s="73"/>
      <c r="M37" s="73"/>
    </row>
    <row r="38" spans="1:15">
      <c r="A38" s="22">
        <v>1986</v>
      </c>
      <c r="B38" s="150">
        <v>333.8</v>
      </c>
      <c r="C38" s="150">
        <v>484.3</v>
      </c>
      <c r="D38" s="12">
        <v>298.39999999999998</v>
      </c>
      <c r="E38" s="150">
        <v>47.5</v>
      </c>
      <c r="F38" s="12">
        <v>345.9</v>
      </c>
      <c r="G38" s="12">
        <v>1164</v>
      </c>
      <c r="H38" s="150">
        <v>294.10000000000002</v>
      </c>
      <c r="I38" s="150">
        <v>273.60000000000002</v>
      </c>
      <c r="J38" s="150">
        <v>20.5</v>
      </c>
      <c r="K38" s="12">
        <v>1184.5</v>
      </c>
      <c r="L38" s="73"/>
      <c r="M38" s="73"/>
    </row>
    <row r="39" spans="1:15">
      <c r="A39" s="22">
        <v>1987</v>
      </c>
      <c r="B39" s="150">
        <v>261.60000000000002</v>
      </c>
      <c r="C39" s="150">
        <v>0.1</v>
      </c>
      <c r="D39" s="12">
        <v>7.1</v>
      </c>
      <c r="E39" s="150">
        <v>74</v>
      </c>
      <c r="F39" s="12">
        <v>81.099999999999994</v>
      </c>
      <c r="G39" s="12">
        <v>342.8</v>
      </c>
      <c r="H39" s="150">
        <v>297.7</v>
      </c>
      <c r="I39" s="150">
        <v>336.4</v>
      </c>
      <c r="J39" s="150">
        <v>-38.700000000000003</v>
      </c>
      <c r="K39" s="12">
        <v>304.10000000000002</v>
      </c>
      <c r="L39" s="73"/>
      <c r="M39" s="73"/>
    </row>
    <row r="40" spans="1:15">
      <c r="A40" s="22">
        <v>1988</v>
      </c>
      <c r="B40" s="150">
        <v>0</v>
      </c>
      <c r="C40" s="150">
        <v>0.1</v>
      </c>
      <c r="D40" s="12">
        <v>-271.5</v>
      </c>
      <c r="E40" s="150">
        <v>10.9</v>
      </c>
      <c r="F40" s="12">
        <v>-260.60000000000002</v>
      </c>
      <c r="G40" s="12">
        <v>-260.5</v>
      </c>
      <c r="H40" s="150">
        <v>478.1</v>
      </c>
      <c r="I40" s="150">
        <v>241.4</v>
      </c>
      <c r="J40" s="150">
        <v>236.7</v>
      </c>
      <c r="K40" s="12">
        <v>-23.8</v>
      </c>
      <c r="L40" s="73"/>
      <c r="M40" s="68"/>
      <c r="O40" s="34"/>
    </row>
    <row r="41" spans="1:15">
      <c r="A41" s="22">
        <v>1989</v>
      </c>
      <c r="B41" s="150">
        <v>0</v>
      </c>
      <c r="C41" s="150">
        <v>37.9</v>
      </c>
      <c r="D41" s="12">
        <v>51.4</v>
      </c>
      <c r="E41" s="150">
        <v>12.2</v>
      </c>
      <c r="F41" s="12">
        <v>63.6</v>
      </c>
      <c r="G41" s="12">
        <v>101.5</v>
      </c>
      <c r="H41" s="150">
        <v>564.5</v>
      </c>
      <c r="I41" s="150">
        <v>231.7</v>
      </c>
      <c r="J41" s="150">
        <v>332.8</v>
      </c>
      <c r="K41" s="12">
        <v>434.3</v>
      </c>
      <c r="L41" s="73"/>
      <c r="M41" s="68"/>
      <c r="O41" s="34"/>
    </row>
    <row r="42" spans="1:15">
      <c r="A42" s="102">
        <v>1990</v>
      </c>
      <c r="B42" s="246">
        <v>0</v>
      </c>
      <c r="C42" s="246">
        <v>35.4</v>
      </c>
      <c r="D42" s="29">
        <v>507.7</v>
      </c>
      <c r="E42" s="246">
        <v>12.2</v>
      </c>
      <c r="F42" s="29">
        <v>519.9</v>
      </c>
      <c r="G42" s="29">
        <v>555.29999999999995</v>
      </c>
      <c r="H42" s="246">
        <v>547.29999999999995</v>
      </c>
      <c r="I42" s="246">
        <v>258.2</v>
      </c>
      <c r="J42" s="246">
        <v>289.10000000000002</v>
      </c>
      <c r="K42" s="29">
        <v>844.4</v>
      </c>
      <c r="L42" s="73"/>
      <c r="M42" s="68"/>
      <c r="O42" s="34"/>
    </row>
    <row r="43" spans="1:15" ht="19.5" customHeight="1">
      <c r="A43" s="388" t="s">
        <v>259</v>
      </c>
      <c r="B43" s="357"/>
      <c r="C43" s="357"/>
      <c r="D43" s="357"/>
      <c r="E43" s="357"/>
      <c r="F43" s="357"/>
      <c r="G43" s="357"/>
      <c r="H43" s="357"/>
      <c r="I43" s="357"/>
      <c r="J43" s="357"/>
      <c r="K43" s="357"/>
      <c r="L43" s="73"/>
      <c r="M43" s="73"/>
    </row>
    <row r="44" spans="1:15" ht="15">
      <c r="A44" s="57"/>
      <c r="B44" s="57"/>
      <c r="C44" s="57"/>
      <c r="D44" s="57"/>
      <c r="E44" s="57"/>
      <c r="F44" s="57"/>
      <c r="G44" s="57"/>
      <c r="H44" s="57"/>
      <c r="I44" s="68"/>
      <c r="J44" s="68"/>
      <c r="K44" s="68"/>
      <c r="L44" s="73"/>
      <c r="M44" s="73"/>
    </row>
    <row r="45" spans="1:15" ht="15">
      <c r="A45" s="57"/>
      <c r="B45" s="57"/>
      <c r="C45" s="57"/>
      <c r="D45" s="57"/>
      <c r="E45" s="57"/>
      <c r="F45" s="57"/>
      <c r="G45" s="57"/>
      <c r="H45" s="57"/>
      <c r="L45" s="73"/>
      <c r="M45" s="73"/>
    </row>
    <row r="46" spans="1:15" ht="15">
      <c r="A46" s="57"/>
      <c r="B46" s="57"/>
      <c r="C46" s="57"/>
      <c r="D46" s="57"/>
      <c r="E46" s="57"/>
      <c r="F46" s="57"/>
      <c r="G46" s="57"/>
      <c r="H46" s="57"/>
      <c r="L46" s="73"/>
      <c r="M46" s="73"/>
    </row>
    <row r="47" spans="1:15" ht="15">
      <c r="A47" s="57"/>
      <c r="B47" s="57"/>
      <c r="C47" s="57"/>
      <c r="D47" s="57"/>
      <c r="E47" s="57"/>
      <c r="F47" s="57"/>
      <c r="G47" s="57"/>
      <c r="H47" s="57"/>
      <c r="L47" s="73"/>
      <c r="M47" s="73"/>
    </row>
    <row r="48" spans="1:15" ht="15">
      <c r="A48" s="57"/>
      <c r="B48" s="57"/>
      <c r="C48" s="57"/>
      <c r="D48" s="57"/>
      <c r="E48" s="57"/>
      <c r="F48" s="57"/>
      <c r="G48" s="57"/>
      <c r="H48" s="57"/>
      <c r="L48" s="73"/>
      <c r="M48" s="73"/>
    </row>
    <row r="49" spans="1:15" ht="15">
      <c r="A49" s="57"/>
      <c r="B49" s="57"/>
      <c r="C49" s="57"/>
      <c r="D49" s="57"/>
      <c r="E49" s="57"/>
      <c r="F49" s="57"/>
      <c r="G49" s="57"/>
      <c r="H49" s="57"/>
      <c r="L49" s="73"/>
      <c r="M49" s="73"/>
    </row>
    <row r="50" spans="1:15" ht="15">
      <c r="A50" s="57"/>
      <c r="B50" s="57"/>
      <c r="C50" s="57"/>
      <c r="D50" s="57"/>
      <c r="E50" s="57"/>
      <c r="F50" s="57"/>
      <c r="G50" s="57"/>
      <c r="H50" s="57"/>
      <c r="L50" s="73"/>
      <c r="M50" s="73"/>
    </row>
    <row r="51" spans="1:15" ht="15">
      <c r="A51" s="57"/>
      <c r="B51" s="57"/>
      <c r="C51" s="57"/>
      <c r="D51" s="57"/>
      <c r="E51" s="57"/>
      <c r="F51" s="57"/>
      <c r="G51" s="57"/>
      <c r="H51" s="57"/>
      <c r="L51" s="73"/>
      <c r="M51" s="73"/>
    </row>
    <row r="52" spans="1:15" ht="15">
      <c r="A52" s="57"/>
      <c r="B52" s="57"/>
      <c r="C52" s="57"/>
      <c r="D52" s="57"/>
      <c r="E52" s="57"/>
      <c r="F52" s="57"/>
      <c r="G52" s="57"/>
      <c r="H52" s="57"/>
      <c r="L52" s="73"/>
      <c r="M52" s="73"/>
    </row>
    <row r="53" spans="1:15" ht="15">
      <c r="A53" s="57"/>
      <c r="B53" s="57"/>
      <c r="C53" s="57"/>
      <c r="D53" s="57"/>
      <c r="E53" s="57"/>
      <c r="F53" s="57"/>
      <c r="G53" s="57"/>
      <c r="H53" s="57"/>
      <c r="L53" s="73"/>
      <c r="M53" s="73"/>
    </row>
    <row r="54" spans="1:15" ht="15">
      <c r="A54" s="57"/>
      <c r="B54" s="57"/>
      <c r="C54" s="57"/>
      <c r="D54" s="57"/>
      <c r="E54" s="57"/>
      <c r="F54" s="57"/>
      <c r="G54" s="57"/>
      <c r="H54" s="57"/>
      <c r="L54" s="73"/>
      <c r="M54" s="73"/>
    </row>
    <row r="55" spans="1:15" ht="15">
      <c r="A55" s="57"/>
      <c r="B55" s="57"/>
      <c r="C55" s="57"/>
      <c r="D55" s="57"/>
      <c r="E55" s="57"/>
      <c r="F55" s="57"/>
      <c r="G55" s="57"/>
      <c r="H55" s="57"/>
      <c r="L55" s="73"/>
      <c r="M55" s="73"/>
    </row>
    <row r="56" spans="1:15" ht="15">
      <c r="A56" s="57"/>
      <c r="B56" s="57"/>
      <c r="C56" s="57"/>
      <c r="D56" s="57"/>
      <c r="E56" s="57"/>
      <c r="F56" s="57"/>
      <c r="G56" s="57"/>
      <c r="H56" s="57"/>
      <c r="L56" s="73"/>
      <c r="M56" s="73"/>
    </row>
    <row r="57" spans="1:15" ht="15">
      <c r="A57" s="57"/>
      <c r="B57" s="57"/>
      <c r="C57" s="57"/>
      <c r="D57" s="57"/>
      <c r="E57" s="57"/>
      <c r="F57" s="57"/>
      <c r="G57" s="57"/>
      <c r="H57" s="57"/>
      <c r="L57" s="73"/>
      <c r="M57" s="73"/>
    </row>
    <row r="58" spans="1:15" ht="15">
      <c r="A58" s="57"/>
      <c r="B58" s="57"/>
      <c r="C58" s="57"/>
      <c r="D58" s="57"/>
      <c r="E58" s="57"/>
      <c r="F58" s="57"/>
      <c r="G58" s="57"/>
      <c r="H58" s="57"/>
      <c r="L58" s="73"/>
      <c r="M58" s="73"/>
    </row>
    <row r="59" spans="1:15" ht="15">
      <c r="A59" s="57"/>
      <c r="B59" s="57"/>
      <c r="C59" s="57"/>
      <c r="D59" s="57"/>
      <c r="E59" s="57"/>
      <c r="F59" s="57"/>
      <c r="G59" s="57"/>
      <c r="H59" s="57"/>
      <c r="I59" s="68"/>
      <c r="J59" s="68"/>
      <c r="K59" s="68"/>
      <c r="L59" s="73"/>
      <c r="M59" s="73"/>
      <c r="N59" s="73"/>
      <c r="O59" s="73"/>
    </row>
    <row r="60" spans="1:15" ht="15">
      <c r="A60" s="57"/>
      <c r="B60" s="57"/>
      <c r="C60" s="57"/>
      <c r="D60" s="57"/>
      <c r="E60" s="57"/>
      <c r="F60" s="57"/>
      <c r="G60" s="57"/>
      <c r="H60" s="57"/>
      <c r="I60" s="68"/>
      <c r="J60" s="68"/>
      <c r="K60" s="68"/>
      <c r="L60" s="73"/>
      <c r="M60" s="73"/>
      <c r="N60" s="73"/>
      <c r="O60" s="73"/>
    </row>
    <row r="61" spans="1:15" ht="15">
      <c r="A61" s="57"/>
      <c r="B61" s="57"/>
      <c r="C61" s="57"/>
      <c r="D61" s="57"/>
      <c r="E61" s="57"/>
      <c r="F61" s="57"/>
      <c r="G61" s="57"/>
      <c r="H61" s="57"/>
      <c r="I61" s="68"/>
      <c r="J61" s="68"/>
      <c r="K61" s="68"/>
      <c r="L61" s="73"/>
      <c r="M61" s="73"/>
      <c r="N61" s="73"/>
      <c r="O61" s="73"/>
    </row>
    <row r="62" spans="1:15" ht="15">
      <c r="A62" s="57"/>
      <c r="B62" s="57"/>
      <c r="C62" s="57"/>
      <c r="D62" s="57"/>
      <c r="E62" s="57"/>
      <c r="F62" s="57"/>
      <c r="G62" s="57"/>
      <c r="H62" s="57"/>
      <c r="I62" s="68"/>
      <c r="J62" s="68"/>
      <c r="K62" s="68"/>
      <c r="L62" s="73"/>
      <c r="M62" s="73"/>
      <c r="N62" s="73"/>
      <c r="O62" s="73"/>
    </row>
    <row r="63" spans="1:15" ht="15">
      <c r="A63" s="57"/>
      <c r="B63" s="57"/>
      <c r="C63" s="57"/>
      <c r="D63" s="57"/>
      <c r="E63" s="57"/>
      <c r="F63" s="57"/>
      <c r="G63" s="57"/>
      <c r="H63" s="57"/>
      <c r="I63" s="68"/>
      <c r="J63" s="68"/>
      <c r="K63" s="68"/>
      <c r="L63" s="73"/>
      <c r="M63" s="73"/>
      <c r="N63" s="73"/>
      <c r="O63" s="73"/>
    </row>
    <row r="64" spans="1:15" ht="15">
      <c r="A64" s="57"/>
      <c r="B64" s="57"/>
      <c r="C64" s="57"/>
      <c r="D64" s="57"/>
      <c r="E64" s="57"/>
      <c r="F64" s="57"/>
      <c r="G64" s="57"/>
      <c r="H64" s="57"/>
      <c r="I64" s="68"/>
      <c r="J64" s="68"/>
      <c r="K64" s="68"/>
      <c r="L64" s="73"/>
      <c r="M64" s="73"/>
      <c r="N64" s="73"/>
      <c r="O64" s="73"/>
    </row>
    <row r="65" spans="1:15" ht="15">
      <c r="A65" s="57"/>
      <c r="B65" s="57"/>
      <c r="C65" s="57"/>
      <c r="D65" s="57"/>
      <c r="E65" s="57"/>
      <c r="F65" s="57"/>
      <c r="G65" s="57"/>
      <c r="H65" s="57"/>
      <c r="I65" s="68"/>
      <c r="J65" s="68"/>
      <c r="K65" s="68"/>
      <c r="L65" s="73"/>
      <c r="M65" s="73"/>
      <c r="N65" s="73"/>
      <c r="O65" s="73"/>
    </row>
    <row r="66" spans="1:15" ht="15">
      <c r="A66" s="57"/>
      <c r="B66" s="57"/>
      <c r="C66" s="57"/>
      <c r="D66" s="57"/>
      <c r="E66" s="57"/>
      <c r="F66" s="57"/>
      <c r="G66" s="57"/>
      <c r="H66" s="57"/>
      <c r="I66" s="68"/>
      <c r="J66" s="68"/>
      <c r="K66" s="68"/>
      <c r="L66" s="73"/>
      <c r="M66" s="73"/>
      <c r="N66" s="73"/>
      <c r="O66" s="73"/>
    </row>
    <row r="67" spans="1:15" ht="15">
      <c r="A67" s="57"/>
      <c r="B67" s="57"/>
      <c r="C67" s="57"/>
      <c r="D67" s="57"/>
      <c r="E67" s="57"/>
      <c r="F67" s="57"/>
      <c r="G67" s="57"/>
      <c r="H67" s="57"/>
      <c r="I67" s="68"/>
      <c r="J67" s="68"/>
      <c r="K67" s="68"/>
      <c r="L67" s="73"/>
      <c r="M67" s="73"/>
      <c r="N67" s="73"/>
      <c r="O67" s="73"/>
    </row>
    <row r="68" spans="1:15" ht="15">
      <c r="A68" s="57"/>
      <c r="B68" s="57"/>
      <c r="C68" s="57"/>
      <c r="D68" s="57"/>
      <c r="E68" s="57"/>
      <c r="F68" s="57"/>
      <c r="G68" s="57"/>
      <c r="H68" s="57"/>
      <c r="I68" s="68"/>
      <c r="J68" s="68"/>
      <c r="K68" s="68"/>
      <c r="L68" s="73"/>
      <c r="M68" s="73"/>
      <c r="N68" s="73"/>
      <c r="O68" s="73"/>
    </row>
    <row r="69" spans="1:15" ht="15">
      <c r="A69" s="57"/>
      <c r="B69" s="57"/>
      <c r="C69" s="57"/>
      <c r="D69" s="57"/>
      <c r="E69" s="57"/>
      <c r="F69" s="57"/>
      <c r="G69" s="57"/>
      <c r="H69" s="57"/>
      <c r="I69" s="68"/>
      <c r="J69" s="68"/>
      <c r="K69" s="68"/>
      <c r="L69" s="73"/>
      <c r="M69" s="73"/>
      <c r="N69" s="73"/>
      <c r="O69" s="73"/>
    </row>
    <row r="70" spans="1:15" ht="15">
      <c r="A70" s="57"/>
      <c r="B70" s="57"/>
      <c r="C70" s="57"/>
      <c r="D70" s="57"/>
      <c r="E70" s="57"/>
      <c r="F70" s="57"/>
      <c r="G70" s="57"/>
      <c r="H70" s="57"/>
      <c r="I70" s="68"/>
      <c r="J70" s="68"/>
      <c r="K70" s="68"/>
      <c r="L70" s="73"/>
      <c r="M70" s="73"/>
      <c r="N70" s="73"/>
      <c r="O70" s="73"/>
    </row>
    <row r="71" spans="1:15" ht="15">
      <c r="A71" s="57"/>
      <c r="B71" s="57"/>
      <c r="C71" s="57"/>
      <c r="D71" s="57"/>
      <c r="E71" s="57"/>
      <c r="F71" s="57"/>
      <c r="G71" s="57"/>
      <c r="H71" s="57"/>
      <c r="I71" s="68"/>
      <c r="J71" s="68"/>
      <c r="K71" s="68"/>
      <c r="L71" s="73"/>
      <c r="M71" s="73"/>
      <c r="N71" s="73"/>
      <c r="O71" s="73"/>
    </row>
    <row r="72" spans="1:15" ht="15">
      <c r="A72" s="57"/>
      <c r="B72" s="57"/>
      <c r="C72" s="57"/>
      <c r="D72" s="57"/>
      <c r="E72" s="57"/>
      <c r="F72" s="57"/>
      <c r="G72" s="57"/>
      <c r="H72" s="57"/>
      <c r="I72" s="68"/>
      <c r="J72" s="68"/>
      <c r="K72" s="68"/>
      <c r="L72" s="73"/>
      <c r="M72" s="73"/>
      <c r="N72" s="73"/>
      <c r="O72" s="73"/>
    </row>
    <row r="73" spans="1:15" ht="15">
      <c r="A73" s="57"/>
      <c r="B73" s="57"/>
      <c r="C73" s="57"/>
      <c r="D73" s="57"/>
      <c r="E73" s="57"/>
      <c r="F73" s="57"/>
      <c r="G73" s="57"/>
      <c r="H73" s="57"/>
      <c r="I73" s="68"/>
      <c r="J73" s="68"/>
      <c r="K73" s="68"/>
      <c r="L73" s="73"/>
      <c r="M73" s="73"/>
      <c r="N73" s="73"/>
      <c r="O73" s="73"/>
    </row>
    <row r="74" spans="1:15" ht="15">
      <c r="A74" s="57"/>
      <c r="B74" s="57"/>
      <c r="C74" s="57"/>
      <c r="D74" s="57"/>
      <c r="E74" s="57"/>
      <c r="F74" s="57"/>
      <c r="G74" s="57"/>
      <c r="H74" s="57"/>
      <c r="I74" s="68"/>
      <c r="J74" s="68"/>
      <c r="K74" s="68"/>
      <c r="L74" s="73"/>
      <c r="M74" s="73"/>
      <c r="N74" s="73"/>
      <c r="O74" s="73"/>
    </row>
    <row r="75" spans="1:15" ht="15">
      <c r="A75" s="57"/>
      <c r="B75" s="57"/>
      <c r="C75" s="57"/>
      <c r="D75" s="57"/>
      <c r="E75" s="57"/>
      <c r="F75" s="57"/>
      <c r="G75" s="57"/>
      <c r="H75" s="57"/>
      <c r="I75" s="68"/>
      <c r="J75" s="68"/>
      <c r="K75" s="68"/>
      <c r="L75" s="73"/>
      <c r="M75" s="73"/>
      <c r="N75" s="73"/>
      <c r="O75" s="73"/>
    </row>
    <row r="76" spans="1:15">
      <c r="A76" s="58"/>
      <c r="B76" s="68"/>
      <c r="C76" s="68"/>
      <c r="D76" s="68"/>
      <c r="E76" s="68"/>
      <c r="F76" s="68"/>
      <c r="G76" s="68"/>
      <c r="H76" s="68"/>
      <c r="I76" s="68"/>
      <c r="J76" s="68"/>
      <c r="K76" s="68"/>
      <c r="L76" s="73"/>
      <c r="M76" s="73"/>
      <c r="N76" s="73"/>
      <c r="O76" s="73"/>
    </row>
    <row r="77" spans="1:15">
      <c r="A77" s="58"/>
      <c r="B77" s="68"/>
      <c r="C77" s="68"/>
      <c r="D77" s="68"/>
      <c r="E77" s="68"/>
      <c r="F77" s="68"/>
      <c r="G77" s="68"/>
      <c r="H77" s="68"/>
      <c r="I77" s="68"/>
      <c r="J77" s="68"/>
      <c r="K77" s="68"/>
      <c r="L77" s="73"/>
      <c r="M77" s="73"/>
      <c r="N77" s="73"/>
      <c r="O77" s="73"/>
    </row>
    <row r="78" spans="1:15">
      <c r="A78" s="58"/>
      <c r="B78" s="68"/>
      <c r="C78" s="68"/>
      <c r="D78" s="68"/>
      <c r="E78" s="68"/>
      <c r="F78" s="68"/>
      <c r="G78" s="68"/>
      <c r="H78" s="68"/>
      <c r="I78" s="68"/>
      <c r="J78" s="68"/>
      <c r="K78" s="68"/>
      <c r="L78" s="73"/>
      <c r="M78" s="73"/>
      <c r="N78" s="73"/>
      <c r="O78" s="73"/>
    </row>
    <row r="79" spans="1:15">
      <c r="A79" s="73"/>
      <c r="B79" s="68"/>
      <c r="C79" s="68"/>
      <c r="D79" s="68"/>
      <c r="E79" s="68"/>
      <c r="F79" s="68"/>
      <c r="G79" s="68"/>
      <c r="H79" s="68"/>
      <c r="I79" s="68"/>
      <c r="J79" s="68"/>
      <c r="K79" s="68"/>
      <c r="L79" s="73"/>
      <c r="M79" s="73"/>
      <c r="N79" s="73"/>
      <c r="O79" s="73"/>
    </row>
    <row r="80" spans="1:15">
      <c r="A80" s="73"/>
      <c r="B80" s="68"/>
      <c r="C80" s="68"/>
      <c r="D80" s="68"/>
      <c r="E80" s="68"/>
      <c r="F80" s="68"/>
      <c r="G80" s="68"/>
      <c r="H80" s="68"/>
      <c r="I80" s="68"/>
      <c r="J80" s="68"/>
      <c r="K80" s="68"/>
      <c r="L80" s="73"/>
      <c r="M80" s="73"/>
      <c r="N80" s="73"/>
      <c r="O80" s="73"/>
    </row>
    <row r="81" spans="1:15">
      <c r="A81" s="73"/>
      <c r="B81" s="68"/>
      <c r="C81" s="68"/>
      <c r="D81" s="68"/>
      <c r="E81" s="68"/>
      <c r="F81" s="68"/>
      <c r="G81" s="68"/>
      <c r="H81" s="68"/>
      <c r="I81" s="68"/>
      <c r="J81" s="68"/>
      <c r="K81" s="68"/>
      <c r="L81" s="73"/>
      <c r="M81" s="73"/>
      <c r="N81" s="73"/>
      <c r="O81" s="73"/>
    </row>
    <row r="82" spans="1:15">
      <c r="A82" s="73"/>
      <c r="B82" s="68"/>
      <c r="C82" s="68"/>
      <c r="D82" s="68"/>
      <c r="E82" s="68"/>
      <c r="F82" s="68"/>
      <c r="G82" s="68"/>
      <c r="H82" s="68"/>
      <c r="I82" s="68"/>
      <c r="J82" s="68"/>
      <c r="K82" s="68"/>
      <c r="L82" s="73"/>
      <c r="M82" s="73"/>
      <c r="N82" s="73"/>
      <c r="O82" s="73"/>
    </row>
    <row r="83" spans="1:15">
      <c r="A83" s="73"/>
      <c r="B83" s="68"/>
      <c r="C83" s="68"/>
      <c r="D83" s="68"/>
      <c r="E83" s="68"/>
      <c r="F83" s="68"/>
      <c r="G83" s="68"/>
      <c r="H83" s="68"/>
      <c r="I83" s="68"/>
      <c r="J83" s="68"/>
      <c r="K83" s="68"/>
      <c r="L83" s="73"/>
      <c r="M83" s="73"/>
      <c r="N83" s="73"/>
      <c r="O83" s="73"/>
    </row>
    <row r="84" spans="1:15">
      <c r="A84" s="73"/>
      <c r="B84" s="73"/>
      <c r="C84" s="73"/>
      <c r="D84" s="73"/>
      <c r="E84" s="73"/>
      <c r="F84" s="73"/>
      <c r="G84" s="73"/>
      <c r="H84" s="73"/>
      <c r="I84" s="73"/>
      <c r="J84" s="73"/>
      <c r="K84" s="73"/>
      <c r="L84" s="73"/>
      <c r="M84" s="73"/>
      <c r="N84" s="73"/>
      <c r="O84" s="73"/>
    </row>
    <row r="85" spans="1:15">
      <c r="A85" s="73"/>
      <c r="B85" s="73"/>
      <c r="C85" s="73"/>
      <c r="D85" s="73"/>
      <c r="E85" s="73"/>
      <c r="F85" s="73"/>
      <c r="G85" s="73"/>
      <c r="H85" s="73"/>
      <c r="I85" s="73"/>
      <c r="J85" s="73"/>
      <c r="K85" s="73"/>
      <c r="L85" s="73"/>
      <c r="M85" s="73"/>
      <c r="N85" s="73"/>
      <c r="O85" s="73"/>
    </row>
    <row r="86" spans="1:15">
      <c r="A86" s="73"/>
      <c r="B86" s="73"/>
      <c r="C86" s="73"/>
      <c r="D86" s="73"/>
      <c r="E86" s="73"/>
      <c r="F86" s="73"/>
      <c r="G86" s="73"/>
      <c r="H86" s="73"/>
      <c r="I86" s="73"/>
      <c r="J86" s="73"/>
      <c r="K86" s="73"/>
      <c r="L86" s="73"/>
      <c r="M86" s="73"/>
      <c r="N86" s="73"/>
      <c r="O86" s="73"/>
    </row>
    <row r="87" spans="1:15">
      <c r="A87" s="73"/>
      <c r="B87" s="73"/>
      <c r="C87" s="73"/>
      <c r="D87" s="73"/>
      <c r="E87" s="73"/>
      <c r="F87" s="73"/>
      <c r="G87" s="73"/>
      <c r="H87" s="73"/>
      <c r="I87" s="73"/>
      <c r="J87" s="73"/>
      <c r="K87" s="73"/>
      <c r="L87" s="73"/>
      <c r="M87" s="73"/>
      <c r="N87" s="73"/>
      <c r="O87" s="73"/>
    </row>
    <row r="88" spans="1:15">
      <c r="A88" s="73"/>
      <c r="B88" s="73"/>
      <c r="C88" s="73"/>
      <c r="D88" s="73"/>
      <c r="E88" s="73"/>
      <c r="F88" s="73"/>
      <c r="G88" s="73"/>
      <c r="H88" s="73"/>
      <c r="I88" s="73"/>
      <c r="J88" s="73"/>
      <c r="K88" s="73"/>
      <c r="L88" s="73"/>
      <c r="M88" s="73"/>
      <c r="N88" s="73"/>
      <c r="O88" s="73"/>
    </row>
    <row r="89" spans="1:15">
      <c r="A89" s="73"/>
      <c r="B89" s="73"/>
      <c r="C89" s="73"/>
      <c r="D89" s="73"/>
      <c r="E89" s="73"/>
      <c r="F89" s="73"/>
      <c r="G89" s="73"/>
      <c r="H89" s="73"/>
      <c r="I89" s="73"/>
      <c r="J89" s="73"/>
      <c r="K89" s="73"/>
      <c r="L89" s="73"/>
      <c r="M89" s="73"/>
      <c r="N89" s="73"/>
      <c r="O89" s="73"/>
    </row>
    <row r="90" spans="1:15">
      <c r="A90" s="73"/>
      <c r="B90" s="73"/>
      <c r="C90" s="73"/>
      <c r="D90" s="73"/>
      <c r="E90" s="73"/>
      <c r="F90" s="73"/>
      <c r="G90" s="73"/>
      <c r="H90" s="73"/>
      <c r="I90" s="73"/>
      <c r="J90" s="73"/>
      <c r="K90" s="73"/>
      <c r="L90" s="73"/>
      <c r="M90" s="73"/>
      <c r="N90" s="73"/>
      <c r="O90" s="73"/>
    </row>
    <row r="91" spans="1:15">
      <c r="A91" s="73"/>
      <c r="B91" s="73"/>
      <c r="C91" s="73"/>
      <c r="D91" s="73"/>
      <c r="E91" s="73"/>
      <c r="F91" s="73"/>
      <c r="G91" s="73"/>
      <c r="H91" s="73"/>
      <c r="I91" s="73"/>
      <c r="J91" s="73"/>
      <c r="K91" s="73"/>
      <c r="L91" s="73"/>
      <c r="M91" s="73"/>
      <c r="N91" s="73"/>
      <c r="O91" s="73"/>
    </row>
    <row r="92" spans="1:15">
      <c r="A92" s="73"/>
      <c r="B92" s="73"/>
      <c r="C92" s="73"/>
      <c r="D92" s="73"/>
      <c r="E92" s="73"/>
      <c r="F92" s="73"/>
      <c r="G92" s="73"/>
      <c r="H92" s="73"/>
      <c r="I92" s="73"/>
      <c r="J92" s="73"/>
      <c r="K92" s="73"/>
      <c r="L92" s="73"/>
      <c r="M92" s="73"/>
      <c r="N92" s="73"/>
      <c r="O92" s="73"/>
    </row>
    <row r="93" spans="1:15">
      <c r="A93" s="73"/>
      <c r="B93" s="73"/>
      <c r="C93" s="73"/>
      <c r="D93" s="73"/>
      <c r="E93" s="73"/>
      <c r="F93" s="73"/>
      <c r="G93" s="73"/>
      <c r="H93" s="73"/>
      <c r="I93" s="73"/>
      <c r="J93" s="73"/>
      <c r="K93" s="73"/>
      <c r="L93" s="73"/>
      <c r="M93" s="73"/>
      <c r="N93" s="73"/>
      <c r="O93" s="73"/>
    </row>
    <row r="94" spans="1:15">
      <c r="A94" s="73"/>
      <c r="B94" s="73"/>
      <c r="C94" s="73"/>
      <c r="D94" s="73"/>
      <c r="E94" s="73"/>
      <c r="F94" s="73"/>
      <c r="G94" s="73"/>
      <c r="H94" s="73"/>
      <c r="I94" s="73"/>
      <c r="J94" s="73"/>
      <c r="K94" s="73"/>
      <c r="L94" s="73"/>
      <c r="M94" s="73"/>
      <c r="N94" s="73"/>
      <c r="O94" s="73"/>
    </row>
    <row r="95" spans="1:15">
      <c r="A95" s="73"/>
      <c r="B95" s="73"/>
      <c r="C95" s="73"/>
      <c r="D95" s="73"/>
      <c r="E95" s="73"/>
      <c r="F95" s="73"/>
      <c r="G95" s="73"/>
      <c r="H95" s="73"/>
      <c r="I95" s="73"/>
      <c r="J95" s="73"/>
      <c r="K95" s="73"/>
      <c r="L95" s="73"/>
      <c r="M95" s="73"/>
      <c r="N95" s="73"/>
      <c r="O95" s="73"/>
    </row>
    <row r="96" spans="1:15">
      <c r="A96" s="73"/>
      <c r="B96" s="73"/>
      <c r="C96" s="73"/>
      <c r="D96" s="73"/>
      <c r="E96" s="73"/>
      <c r="F96" s="73"/>
      <c r="G96" s="73"/>
      <c r="H96" s="73"/>
      <c r="I96" s="73"/>
      <c r="J96" s="73"/>
      <c r="K96" s="73"/>
      <c r="L96" s="73"/>
      <c r="M96" s="73"/>
      <c r="N96" s="73"/>
      <c r="O96" s="73"/>
    </row>
    <row r="97" spans="1:15">
      <c r="A97" s="73"/>
      <c r="B97" s="73"/>
      <c r="C97" s="73"/>
      <c r="D97" s="73"/>
      <c r="E97" s="73"/>
      <c r="F97" s="73"/>
      <c r="G97" s="73"/>
      <c r="H97" s="73"/>
      <c r="I97" s="73"/>
      <c r="J97" s="73"/>
      <c r="K97" s="73"/>
      <c r="L97" s="73"/>
      <c r="M97" s="73"/>
      <c r="N97" s="73"/>
      <c r="O97" s="73"/>
    </row>
    <row r="98" spans="1:15">
      <c r="A98" s="73"/>
      <c r="B98" s="73"/>
      <c r="C98" s="73"/>
      <c r="D98" s="73"/>
      <c r="E98" s="73"/>
      <c r="F98" s="73"/>
      <c r="G98" s="73"/>
      <c r="H98" s="73"/>
      <c r="I98" s="73"/>
      <c r="J98" s="73"/>
      <c r="K98" s="73"/>
      <c r="L98" s="73"/>
      <c r="M98" s="73"/>
      <c r="N98" s="73"/>
      <c r="O98" s="73"/>
    </row>
    <row r="99" spans="1:15">
      <c r="A99" s="73"/>
      <c r="B99" s="73"/>
      <c r="C99" s="73"/>
      <c r="D99" s="73"/>
      <c r="E99" s="73"/>
      <c r="F99" s="73"/>
      <c r="G99" s="73"/>
      <c r="H99" s="73"/>
      <c r="I99" s="73"/>
      <c r="J99" s="73"/>
      <c r="K99" s="73"/>
      <c r="L99" s="73"/>
      <c r="M99" s="73"/>
      <c r="N99" s="73"/>
      <c r="O99" s="73"/>
    </row>
    <row r="100" spans="1:15">
      <c r="A100" s="73"/>
      <c r="B100" s="73"/>
      <c r="C100" s="73"/>
      <c r="D100" s="73"/>
      <c r="E100" s="73"/>
      <c r="F100" s="73"/>
      <c r="G100" s="73"/>
      <c r="H100" s="73"/>
      <c r="I100" s="73"/>
      <c r="J100" s="73"/>
      <c r="K100" s="73"/>
      <c r="L100" s="73"/>
      <c r="M100" s="73"/>
      <c r="N100" s="73"/>
      <c r="O100" s="73"/>
    </row>
    <row r="101" spans="1:15">
      <c r="A101" s="73"/>
      <c r="B101" s="73"/>
      <c r="C101" s="73"/>
      <c r="D101" s="73"/>
      <c r="E101" s="73"/>
      <c r="F101" s="73"/>
      <c r="G101" s="73"/>
      <c r="H101" s="73"/>
      <c r="I101" s="73"/>
      <c r="J101" s="73"/>
      <c r="K101" s="73"/>
      <c r="L101" s="73"/>
      <c r="M101" s="73"/>
      <c r="N101" s="73"/>
      <c r="O101" s="73"/>
    </row>
    <row r="102" spans="1:15">
      <c r="A102" s="73"/>
      <c r="B102" s="73"/>
      <c r="C102" s="73"/>
      <c r="D102" s="73"/>
      <c r="E102" s="73"/>
      <c r="F102" s="73"/>
      <c r="G102" s="73"/>
      <c r="H102" s="73"/>
      <c r="I102" s="73"/>
      <c r="J102" s="73"/>
      <c r="K102" s="73"/>
      <c r="L102" s="73"/>
      <c r="M102" s="73"/>
      <c r="N102" s="73"/>
      <c r="O102" s="73"/>
    </row>
    <row r="103" spans="1:15">
      <c r="A103" s="73"/>
      <c r="B103" s="73"/>
      <c r="C103" s="73"/>
      <c r="D103" s="73"/>
      <c r="E103" s="73"/>
      <c r="F103" s="73"/>
      <c r="G103" s="73"/>
      <c r="H103" s="73"/>
      <c r="I103" s="73"/>
      <c r="J103" s="73"/>
      <c r="K103" s="73"/>
      <c r="L103" s="73"/>
      <c r="M103" s="73"/>
      <c r="N103" s="73"/>
      <c r="O103" s="73"/>
    </row>
    <row r="104" spans="1:15">
      <c r="A104" s="73"/>
      <c r="B104" s="73"/>
      <c r="C104" s="73"/>
      <c r="D104" s="73"/>
      <c r="E104" s="73"/>
      <c r="F104" s="73"/>
      <c r="G104" s="73"/>
      <c r="H104" s="73"/>
      <c r="I104" s="73"/>
      <c r="J104" s="73"/>
      <c r="K104" s="73"/>
      <c r="L104" s="73"/>
      <c r="M104" s="73"/>
      <c r="N104" s="73"/>
      <c r="O104" s="73"/>
    </row>
    <row r="105" spans="1:15">
      <c r="A105" s="73"/>
      <c r="B105" s="73"/>
      <c r="C105" s="73"/>
      <c r="D105" s="73"/>
      <c r="E105" s="73"/>
      <c r="F105" s="73"/>
      <c r="G105" s="73"/>
      <c r="H105" s="73"/>
      <c r="I105" s="73"/>
      <c r="J105" s="73"/>
      <c r="K105" s="73"/>
      <c r="L105" s="73"/>
      <c r="M105" s="73"/>
      <c r="N105" s="73"/>
      <c r="O105" s="73"/>
    </row>
    <row r="106" spans="1:15">
      <c r="A106" s="73"/>
      <c r="B106" s="73"/>
      <c r="C106" s="73"/>
      <c r="D106" s="73"/>
      <c r="E106" s="73"/>
      <c r="F106" s="73"/>
      <c r="G106" s="73"/>
      <c r="H106" s="73"/>
      <c r="I106" s="73"/>
      <c r="J106" s="73"/>
      <c r="K106" s="73"/>
      <c r="L106" s="73"/>
      <c r="M106" s="73"/>
      <c r="N106" s="73"/>
      <c r="O106" s="73"/>
    </row>
    <row r="107" spans="1:15">
      <c r="A107" s="73"/>
      <c r="B107" s="73"/>
      <c r="C107" s="73"/>
      <c r="D107" s="73"/>
      <c r="E107" s="73"/>
      <c r="F107" s="73"/>
      <c r="G107" s="73"/>
      <c r="H107" s="73"/>
      <c r="I107" s="73"/>
      <c r="J107" s="73"/>
      <c r="K107" s="73"/>
      <c r="L107" s="73"/>
      <c r="M107" s="73"/>
      <c r="N107" s="73"/>
      <c r="O107" s="73"/>
    </row>
    <row r="108" spans="1:15">
      <c r="A108" s="73"/>
      <c r="B108" s="73"/>
      <c r="C108" s="73"/>
      <c r="D108" s="73"/>
      <c r="E108" s="73"/>
      <c r="F108" s="73"/>
      <c r="G108" s="73"/>
      <c r="H108" s="73"/>
      <c r="I108" s="73"/>
      <c r="J108" s="73"/>
      <c r="K108" s="73"/>
      <c r="L108" s="73"/>
      <c r="M108" s="73"/>
      <c r="N108" s="73"/>
      <c r="O108" s="73"/>
    </row>
    <row r="109" spans="1:15">
      <c r="A109" s="73"/>
      <c r="B109" s="73"/>
      <c r="C109" s="73"/>
      <c r="D109" s="73"/>
      <c r="E109" s="73"/>
      <c r="F109" s="73"/>
      <c r="G109" s="73"/>
      <c r="H109" s="73"/>
      <c r="I109" s="73"/>
      <c r="J109" s="73"/>
      <c r="K109" s="73"/>
      <c r="L109" s="73"/>
      <c r="M109" s="73"/>
      <c r="N109" s="73"/>
      <c r="O109" s="73"/>
    </row>
    <row r="110" spans="1:15">
      <c r="A110" s="73"/>
      <c r="B110" s="73"/>
      <c r="C110" s="73"/>
      <c r="D110" s="73"/>
      <c r="E110" s="73"/>
      <c r="F110" s="73"/>
      <c r="G110" s="73"/>
      <c r="H110" s="73"/>
      <c r="I110" s="73"/>
      <c r="J110" s="73"/>
      <c r="K110" s="73"/>
      <c r="L110" s="73"/>
      <c r="M110" s="73"/>
      <c r="N110" s="73"/>
      <c r="O110" s="73"/>
    </row>
    <row r="111" spans="1:15">
      <c r="A111" s="73"/>
      <c r="B111" s="73"/>
      <c r="C111" s="73"/>
      <c r="D111" s="73"/>
      <c r="E111" s="73"/>
      <c r="F111" s="73"/>
      <c r="G111" s="73"/>
      <c r="H111" s="73"/>
      <c r="I111" s="73"/>
      <c r="J111" s="73"/>
      <c r="K111" s="73"/>
      <c r="L111" s="73"/>
      <c r="M111" s="73"/>
      <c r="N111" s="73"/>
      <c r="O111" s="73"/>
    </row>
    <row r="112" spans="1:15">
      <c r="A112" s="73"/>
      <c r="B112" s="73"/>
      <c r="C112" s="73"/>
      <c r="D112" s="73"/>
      <c r="E112" s="73"/>
      <c r="F112" s="73"/>
      <c r="G112" s="73"/>
      <c r="H112" s="73"/>
      <c r="I112" s="73"/>
      <c r="J112" s="73"/>
      <c r="K112" s="73"/>
      <c r="L112" s="73"/>
      <c r="M112" s="73"/>
      <c r="N112" s="73"/>
      <c r="O112" s="73"/>
    </row>
    <row r="113" spans="1:15">
      <c r="A113" s="73"/>
      <c r="B113" s="73"/>
      <c r="C113" s="73"/>
      <c r="D113" s="73"/>
      <c r="E113" s="73"/>
      <c r="F113" s="73"/>
      <c r="G113" s="73"/>
      <c r="H113" s="73"/>
      <c r="I113" s="73"/>
      <c r="J113" s="73"/>
      <c r="K113" s="73"/>
      <c r="L113" s="73"/>
      <c r="M113" s="73"/>
      <c r="N113" s="73"/>
      <c r="O113" s="73"/>
    </row>
    <row r="114" spans="1:15">
      <c r="A114" s="73"/>
      <c r="B114" s="73"/>
      <c r="C114" s="73"/>
      <c r="D114" s="73"/>
      <c r="E114" s="73"/>
      <c r="F114" s="73"/>
      <c r="G114" s="73"/>
      <c r="H114" s="73"/>
      <c r="I114" s="73"/>
      <c r="J114" s="73"/>
      <c r="K114" s="73"/>
      <c r="L114" s="73"/>
      <c r="M114" s="73"/>
      <c r="N114" s="73"/>
      <c r="O114" s="73"/>
    </row>
    <row r="115" spans="1:15">
      <c r="A115" s="73"/>
      <c r="B115" s="73"/>
      <c r="C115" s="73"/>
      <c r="D115" s="73"/>
      <c r="E115" s="73"/>
      <c r="F115" s="73"/>
      <c r="G115" s="73"/>
      <c r="H115" s="73"/>
      <c r="I115" s="73"/>
      <c r="J115" s="73"/>
      <c r="K115" s="73"/>
      <c r="L115" s="73"/>
      <c r="M115" s="73"/>
      <c r="N115" s="73"/>
      <c r="O115" s="73"/>
    </row>
    <row r="116" spans="1:15">
      <c r="A116" s="73"/>
      <c r="B116" s="73"/>
      <c r="C116" s="73"/>
      <c r="D116" s="73"/>
      <c r="E116" s="73"/>
      <c r="F116" s="73"/>
      <c r="G116" s="73"/>
      <c r="H116" s="73"/>
      <c r="I116" s="73"/>
      <c r="J116" s="73"/>
      <c r="K116" s="73"/>
      <c r="L116" s="73"/>
      <c r="M116" s="73"/>
      <c r="N116" s="73"/>
      <c r="O116" s="73"/>
    </row>
  </sheetData>
  <customSheetViews>
    <customSheetView guid="{A7CAF2C5-39F9-42DB-8D54-87F1C45428C1}" showPageBreaks="1" printArea="1" topLeftCell="A25">
      <selection activeCell="M30" sqref="M30"/>
      <pageMargins left="0.4" right="0.17" top="0.75" bottom="0.75" header="0.3" footer="0.3"/>
      <pageSetup paperSize="5" orientation="portrait" r:id="rId1"/>
    </customSheetView>
    <customSheetView guid="{D5D9EAF4-7BA9-49E3-BE1A-B3C48A27549A}" showPageBreaks="1" printArea="1" topLeftCell="A25">
      <selection activeCell="M30" sqref="M30"/>
      <pageMargins left="0.4" right="0.17" top="0.75" bottom="0.75" header="0.3" footer="0.3"/>
      <pageSetup paperSize="5" orientation="portrait" r:id="rId2"/>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3"/>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4"/>
    </customSheetView>
    <customSheetView guid="{7E99A118-CF9C-4DA4-93C3-66837DF09715}">
      <selection activeCell="K15" sqref="K15"/>
      <pageMargins left="0.4" right="0.17" top="0.75" bottom="0.75" header="0.3" footer="0.3"/>
      <pageSetup paperSize="5" orientation="portrait" r:id="rId5"/>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6"/>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7"/>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8"/>
    </customSheetView>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9"/>
    </customSheetView>
    <customSheetView guid="{2D94A871-EE3A-476B-9EB3-7E292F91BDEE}" showPageBreaks="1" printArea="1">
      <pane xSplit="1" ySplit="6" topLeftCell="B7" activePane="bottomRight" state="frozen"/>
      <selection pane="bottomRight" activeCell="I48" sqref="I48"/>
      <pageMargins left="0.7" right="0.7" top="0.75" bottom="0.75" header="0.3" footer="0.3"/>
      <pageSetup paperSize="9" orientation="landscape"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xSplit="1" ySplit="7" topLeftCell="B17" activePane="bottomRight" state="frozen"/>
      <selection pane="topRight" activeCell="B1" sqref="B1"/>
      <selection pane="bottomLeft" activeCell="A8" sqref="A8"/>
      <selection pane="bottomRight" activeCell="I54" sqref="I54"/>
    </sheetView>
  </sheetViews>
  <sheetFormatPr defaultColWidth="9.140625" defaultRowHeight="15"/>
  <cols>
    <col min="1" max="1" width="10.5703125" style="57" customWidth="1"/>
    <col min="2" max="9" width="12.7109375" style="57" customWidth="1"/>
    <col min="10" max="10" width="13.7109375" style="57" customWidth="1"/>
    <col min="11" max="14" width="12.7109375" style="57" customWidth="1"/>
    <col min="15" max="21" width="9.140625" style="57" hidden="1" customWidth="1"/>
    <col min="22" max="22" width="9.140625" style="57" customWidth="1"/>
    <col min="23" max="16384" width="9.140625" style="57"/>
  </cols>
  <sheetData>
    <row r="1" spans="1:23">
      <c r="A1" s="345" t="s">
        <v>191</v>
      </c>
      <c r="B1" s="345"/>
      <c r="C1" s="345"/>
      <c r="D1" s="345"/>
      <c r="E1" s="345"/>
      <c r="F1" s="345"/>
      <c r="G1" s="345"/>
      <c r="H1" s="345"/>
      <c r="I1" s="345"/>
      <c r="J1" s="345"/>
      <c r="K1" s="345"/>
      <c r="L1" s="345"/>
      <c r="M1" s="345"/>
      <c r="N1" s="345"/>
    </row>
    <row r="2" spans="1:23">
      <c r="A2" s="349" t="s">
        <v>446</v>
      </c>
      <c r="B2" s="349"/>
      <c r="C2" s="349"/>
      <c r="D2" s="349"/>
      <c r="E2" s="349"/>
      <c r="F2" s="349"/>
      <c r="G2" s="349"/>
      <c r="H2" s="349"/>
      <c r="I2" s="349"/>
      <c r="J2" s="349"/>
      <c r="K2" s="349"/>
      <c r="L2" s="349"/>
      <c r="M2" s="349"/>
      <c r="N2" s="349"/>
    </row>
    <row r="3" spans="1:23" ht="14.25" customHeight="1">
      <c r="A3" s="345" t="s">
        <v>255</v>
      </c>
      <c r="B3" s="345"/>
      <c r="C3" s="345"/>
      <c r="D3" s="345"/>
      <c r="E3" s="345"/>
      <c r="F3" s="345"/>
      <c r="G3" s="345"/>
      <c r="H3" s="345"/>
      <c r="I3" s="345"/>
      <c r="J3" s="345"/>
      <c r="K3" s="345"/>
      <c r="L3" s="345"/>
      <c r="M3" s="345"/>
      <c r="N3" s="345"/>
    </row>
    <row r="4" spans="1:23">
      <c r="A4" s="58"/>
      <c r="B4" s="58"/>
      <c r="C4" s="58"/>
      <c r="D4" s="58"/>
      <c r="E4" s="58"/>
      <c r="F4" s="58"/>
      <c r="G4" s="58"/>
      <c r="H4" s="58"/>
      <c r="I4" s="58"/>
      <c r="J4" s="58"/>
      <c r="K4" s="58"/>
      <c r="L4" s="58"/>
      <c r="M4" s="58"/>
      <c r="N4" s="58"/>
    </row>
    <row r="5" spans="1:23">
      <c r="A5" s="342" t="s">
        <v>21</v>
      </c>
      <c r="B5" s="352" t="s">
        <v>106</v>
      </c>
      <c r="C5" s="394"/>
      <c r="D5" s="394"/>
      <c r="E5" s="394"/>
      <c r="F5" s="394"/>
      <c r="G5" s="394"/>
      <c r="H5" s="395"/>
      <c r="I5" s="391" t="s">
        <v>107</v>
      </c>
      <c r="J5" s="393"/>
      <c r="K5" s="393"/>
      <c r="L5" s="393"/>
      <c r="M5" s="393"/>
      <c r="N5" s="392"/>
    </row>
    <row r="6" spans="1:23" ht="12" customHeight="1">
      <c r="A6" s="342"/>
      <c r="B6" s="343" t="s">
        <v>108</v>
      </c>
      <c r="C6" s="391" t="s">
        <v>94</v>
      </c>
      <c r="D6" s="392"/>
      <c r="E6" s="343" t="s">
        <v>111</v>
      </c>
      <c r="F6" s="343" t="s">
        <v>112</v>
      </c>
      <c r="G6" s="343" t="s">
        <v>113</v>
      </c>
      <c r="H6" s="343" t="s">
        <v>114</v>
      </c>
      <c r="I6" s="59"/>
      <c r="J6" s="60" t="s">
        <v>91</v>
      </c>
      <c r="K6" s="59"/>
      <c r="L6" s="343" t="s">
        <v>116</v>
      </c>
      <c r="M6" s="343" t="s">
        <v>117</v>
      </c>
      <c r="N6" s="343" t="s">
        <v>118</v>
      </c>
    </row>
    <row r="7" spans="1:23" ht="36.75" customHeight="1">
      <c r="A7" s="342"/>
      <c r="B7" s="344"/>
      <c r="C7" s="123" t="s">
        <v>109</v>
      </c>
      <c r="D7" s="123" t="s">
        <v>110</v>
      </c>
      <c r="E7" s="344"/>
      <c r="F7" s="344"/>
      <c r="G7" s="344"/>
      <c r="H7" s="344"/>
      <c r="I7" s="123" t="s">
        <v>108</v>
      </c>
      <c r="J7" s="123" t="s">
        <v>111</v>
      </c>
      <c r="K7" s="123" t="s">
        <v>115</v>
      </c>
      <c r="L7" s="344"/>
      <c r="M7" s="344"/>
      <c r="N7" s="344"/>
    </row>
    <row r="8" spans="1:23">
      <c r="A8" s="125">
        <v>1991</v>
      </c>
      <c r="B8" s="101">
        <v>336.9</v>
      </c>
      <c r="C8" s="62">
        <v>1.4304299999999999E-2</v>
      </c>
      <c r="D8" s="63">
        <v>2</v>
      </c>
      <c r="E8" s="63">
        <v>391</v>
      </c>
      <c r="F8" s="61">
        <v>-54.057645700000002</v>
      </c>
      <c r="G8" s="62">
        <v>3.2</v>
      </c>
      <c r="H8" s="61">
        <v>-50.857645699999999</v>
      </c>
      <c r="I8" s="61">
        <v>76.114570000000001</v>
      </c>
      <c r="J8" s="63">
        <v>64.440700000000007</v>
      </c>
      <c r="K8" s="61">
        <v>11.673869999999994</v>
      </c>
      <c r="L8" s="61">
        <v>416.21456999999998</v>
      </c>
      <c r="M8" s="61">
        <v>455.44069999999999</v>
      </c>
      <c r="N8" s="61">
        <v>-39.226130000000012</v>
      </c>
      <c r="W8" s="65"/>
    </row>
    <row r="9" spans="1:23">
      <c r="A9" s="22">
        <v>1992</v>
      </c>
      <c r="B9" s="10">
        <v>203.7</v>
      </c>
      <c r="C9" s="64">
        <v>1.375E-2</v>
      </c>
      <c r="D9" s="12">
        <v>0.3</v>
      </c>
      <c r="E9" s="12">
        <v>291</v>
      </c>
      <c r="F9" s="11">
        <v>-87.240350000000007</v>
      </c>
      <c r="G9" s="64">
        <v>3.4</v>
      </c>
      <c r="H9" s="11">
        <v>-83.840350000000001</v>
      </c>
      <c r="I9" s="11">
        <v>69.246200000000002</v>
      </c>
      <c r="J9" s="12">
        <v>61.580829999999999</v>
      </c>
      <c r="K9" s="11">
        <v>7.6653700000000029</v>
      </c>
      <c r="L9" s="11">
        <v>276.34620000000001</v>
      </c>
      <c r="M9" s="11">
        <v>352.58082999999999</v>
      </c>
      <c r="N9" s="11">
        <v>-76.234629999999981</v>
      </c>
      <c r="W9" s="65"/>
    </row>
    <row r="10" spans="1:23">
      <c r="A10" s="22">
        <v>1993</v>
      </c>
      <c r="B10" s="10">
        <v>229.4</v>
      </c>
      <c r="C10" s="64">
        <v>1.2362040000000001E-2</v>
      </c>
      <c r="D10" s="12">
        <v>0.3</v>
      </c>
      <c r="E10" s="12">
        <v>157.5</v>
      </c>
      <c r="F10" s="11">
        <v>71.928052040000011</v>
      </c>
      <c r="G10" s="64">
        <v>2.6</v>
      </c>
      <c r="H10" s="11">
        <v>74.528052040000006</v>
      </c>
      <c r="I10" s="11">
        <v>214.2441</v>
      </c>
      <c r="J10" s="12">
        <v>82.190610000000007</v>
      </c>
      <c r="K10" s="11">
        <v>132.05349000000001</v>
      </c>
      <c r="L10" s="11">
        <v>446.2441</v>
      </c>
      <c r="M10" s="11">
        <v>239.69060999999999</v>
      </c>
      <c r="N10" s="11">
        <v>206.55349000000001</v>
      </c>
      <c r="W10" s="65"/>
    </row>
    <row r="11" spans="1:23">
      <c r="A11" s="22">
        <v>1994</v>
      </c>
      <c r="B11" s="10">
        <v>351.8</v>
      </c>
      <c r="C11" s="64">
        <v>1.33284305E-2</v>
      </c>
      <c r="D11" s="12">
        <v>0.1</v>
      </c>
      <c r="E11" s="12">
        <v>92.5</v>
      </c>
      <c r="F11" s="11">
        <v>259.31082843049995</v>
      </c>
      <c r="G11" s="64">
        <v>2.6</v>
      </c>
      <c r="H11" s="11">
        <v>261.91082843049998</v>
      </c>
      <c r="I11" s="11">
        <v>324.49520000000001</v>
      </c>
      <c r="J11" s="12">
        <v>71.867679999999993</v>
      </c>
      <c r="K11" s="11">
        <v>252.62752</v>
      </c>
      <c r="L11" s="11">
        <v>678.89520000000005</v>
      </c>
      <c r="M11" s="11">
        <v>164.36768000000001</v>
      </c>
      <c r="N11" s="11">
        <v>514.5275200000001</v>
      </c>
      <c r="V11" s="65"/>
      <c r="W11" s="65"/>
    </row>
    <row r="12" spans="1:23">
      <c r="A12" s="22">
        <v>1995</v>
      </c>
      <c r="B12" s="10">
        <v>349.5</v>
      </c>
      <c r="C12" s="64">
        <v>1.6925175139999998E-2</v>
      </c>
      <c r="D12" s="12">
        <v>0.2</v>
      </c>
      <c r="E12" s="12">
        <v>56</v>
      </c>
      <c r="F12" s="11">
        <v>293.39999999999998</v>
      </c>
      <c r="G12" s="64">
        <v>2.6</v>
      </c>
      <c r="H12" s="11">
        <v>296</v>
      </c>
      <c r="I12" s="11">
        <v>300.23129999999998</v>
      </c>
      <c r="J12" s="12">
        <v>136.06739999999999</v>
      </c>
      <c r="K12" s="11">
        <v>164.16389999999998</v>
      </c>
      <c r="L12" s="11">
        <v>652.33130000000006</v>
      </c>
      <c r="M12" s="11">
        <v>192.06739999999999</v>
      </c>
      <c r="N12" s="11">
        <v>460.26390000000004</v>
      </c>
      <c r="V12" s="65"/>
      <c r="W12" s="65"/>
    </row>
    <row r="13" spans="1:23">
      <c r="A13" s="22">
        <v>1996</v>
      </c>
      <c r="B13" s="10">
        <v>543.4</v>
      </c>
      <c r="C13" s="64">
        <v>2.1322070879999998E-2</v>
      </c>
      <c r="D13" s="12">
        <v>0</v>
      </c>
      <c r="E13" s="12">
        <v>36.700000000000003</v>
      </c>
      <c r="F13" s="11">
        <v>506.8</v>
      </c>
      <c r="G13" s="64">
        <v>2.2999999999999998</v>
      </c>
      <c r="H13" s="11">
        <v>509.1</v>
      </c>
      <c r="I13" s="11">
        <v>391.41989999999998</v>
      </c>
      <c r="J13" s="12">
        <v>199.91409999999999</v>
      </c>
      <c r="K13" s="11">
        <v>191.50579999999999</v>
      </c>
      <c r="L13" s="11">
        <v>937.11989999999992</v>
      </c>
      <c r="M13" s="11">
        <v>236.61410000000001</v>
      </c>
      <c r="N13" s="11">
        <v>700.50579999999991</v>
      </c>
      <c r="V13" s="65"/>
      <c r="W13" s="65"/>
    </row>
    <row r="14" spans="1:23">
      <c r="A14" s="22">
        <v>1997</v>
      </c>
      <c r="B14" s="10">
        <v>702.9</v>
      </c>
      <c r="C14" s="64">
        <v>2.0006678999999999E-2</v>
      </c>
      <c r="D14" s="12">
        <v>0.1</v>
      </c>
      <c r="E14" s="12">
        <v>21.3</v>
      </c>
      <c r="F14" s="11">
        <v>681.5</v>
      </c>
      <c r="G14" s="64">
        <v>3.3</v>
      </c>
      <c r="H14" s="11">
        <v>684.8</v>
      </c>
      <c r="I14" s="11">
        <v>414.05079999999998</v>
      </c>
      <c r="J14" s="12">
        <v>244.59719999999999</v>
      </c>
      <c r="K14" s="11">
        <v>169.45359999999999</v>
      </c>
      <c r="L14" s="11">
        <v>1120.2507999999998</v>
      </c>
      <c r="M14" s="11">
        <v>265.8972</v>
      </c>
      <c r="N14" s="11">
        <v>854.3535999999998</v>
      </c>
      <c r="V14" s="65"/>
      <c r="W14" s="65"/>
    </row>
    <row r="15" spans="1:23">
      <c r="A15" s="22">
        <v>1998</v>
      </c>
      <c r="B15" s="10">
        <v>779.4</v>
      </c>
      <c r="C15" s="64">
        <v>2.2543968330000001E-2</v>
      </c>
      <c r="D15" s="12">
        <v>0.1</v>
      </c>
      <c r="E15" s="12">
        <v>17.5</v>
      </c>
      <c r="F15" s="11">
        <v>761.90894396832994</v>
      </c>
      <c r="G15" s="64">
        <v>3.6</v>
      </c>
      <c r="H15" s="11">
        <v>765.50894396832996</v>
      </c>
      <c r="I15" s="11">
        <v>401.51190000000003</v>
      </c>
      <c r="J15" s="12">
        <v>182.20410000000001</v>
      </c>
      <c r="K15" s="11">
        <v>219.30780000000001</v>
      </c>
      <c r="L15" s="11">
        <v>1184.5119</v>
      </c>
      <c r="M15" s="11">
        <v>199.70410000000001</v>
      </c>
      <c r="N15" s="11">
        <v>984.80779999999993</v>
      </c>
      <c r="V15" s="65"/>
      <c r="W15" s="65"/>
    </row>
    <row r="16" spans="1:23">
      <c r="A16" s="22">
        <v>1999</v>
      </c>
      <c r="B16" s="10">
        <v>964</v>
      </c>
      <c r="C16" s="64">
        <v>2.197525761E-2</v>
      </c>
      <c r="D16" s="12">
        <v>0</v>
      </c>
      <c r="E16" s="12">
        <v>17.8</v>
      </c>
      <c r="F16" s="11">
        <v>946.21257525760996</v>
      </c>
      <c r="G16" s="64">
        <v>3.6</v>
      </c>
      <c r="H16" s="11">
        <v>949.81257525761009</v>
      </c>
      <c r="I16" s="11">
        <v>422.32150000000001</v>
      </c>
      <c r="J16" s="12">
        <v>276.6979</v>
      </c>
      <c r="K16" s="11">
        <v>145.62360000000001</v>
      </c>
      <c r="L16" s="11">
        <v>1389.9214999999999</v>
      </c>
      <c r="M16" s="11">
        <v>294.49790000000002</v>
      </c>
      <c r="N16" s="11">
        <v>1095.4235999999999</v>
      </c>
      <c r="O16" s="65">
        <f>H16+E16</f>
        <v>967.61257525761005</v>
      </c>
      <c r="P16" s="57">
        <f>[1]Sheet1!B110</f>
        <v>963.9586181640625</v>
      </c>
      <c r="Q16" s="57">
        <f>[1]Sheet1!C110</f>
        <v>0</v>
      </c>
      <c r="R16" s="57">
        <f>P16-Q16</f>
        <v>963.9586181640625</v>
      </c>
      <c r="S16" s="57">
        <f>[1]Sheet1!F110</f>
        <v>3.6096000671386719</v>
      </c>
      <c r="T16" s="57">
        <f>R16+S16</f>
        <v>967.56821823120117</v>
      </c>
      <c r="U16" s="65">
        <f>O16-T16</f>
        <v>4.4357026408874844E-2</v>
      </c>
      <c r="V16" s="65"/>
      <c r="W16" s="65"/>
    </row>
    <row r="17" spans="1:23">
      <c r="A17" s="22">
        <v>2000</v>
      </c>
      <c r="B17" s="10">
        <v>1339.3</v>
      </c>
      <c r="C17" s="64">
        <v>2.086089201E-2</v>
      </c>
      <c r="D17" s="12">
        <v>0.1</v>
      </c>
      <c r="E17" s="12">
        <v>17.5</v>
      </c>
      <c r="F17" s="11">
        <v>1321.8</v>
      </c>
      <c r="G17" s="64">
        <v>0.1</v>
      </c>
      <c r="H17" s="11">
        <v>1321.9</v>
      </c>
      <c r="I17" s="11">
        <v>504.19080000000002</v>
      </c>
      <c r="J17" s="12">
        <v>272.47019999999998</v>
      </c>
      <c r="K17" s="11">
        <v>231.72060000000005</v>
      </c>
      <c r="L17" s="11">
        <v>1843.5907999999999</v>
      </c>
      <c r="M17" s="11">
        <v>289.97019999999998</v>
      </c>
      <c r="N17" s="11">
        <v>1553.6206</v>
      </c>
      <c r="O17" s="65">
        <f t="shared" ref="O17:O22" si="0">H17+E17</f>
        <v>1339.4</v>
      </c>
      <c r="P17" s="57">
        <f>[1]Sheet1!B122</f>
        <v>1405.3499755859375</v>
      </c>
      <c r="Q17" s="57">
        <f>[1]Sheet1!C122</f>
        <v>66.099999999999994</v>
      </c>
      <c r="R17" s="57">
        <f t="shared" ref="R17:R22" si="1">P17-Q17</f>
        <v>1339.2499755859376</v>
      </c>
      <c r="S17" s="57">
        <f>[1]Sheet1!F122</f>
        <v>0.11217625439167023</v>
      </c>
      <c r="T17" s="57">
        <f t="shared" ref="T17:T22" si="2">R17+S17</f>
        <v>1339.3621518403293</v>
      </c>
      <c r="U17" s="65">
        <f t="shared" ref="U17:U22" si="3">O17-T17</f>
        <v>3.7848159670829773E-2</v>
      </c>
      <c r="V17" s="65"/>
      <c r="W17" s="65"/>
    </row>
    <row r="18" spans="1:23">
      <c r="A18" s="22">
        <v>2001</v>
      </c>
      <c r="B18" s="10">
        <v>1743</v>
      </c>
      <c r="C18" s="64">
        <v>30.872843004029999</v>
      </c>
      <c r="D18" s="12">
        <v>0.2</v>
      </c>
      <c r="E18" s="12">
        <v>17.5</v>
      </c>
      <c r="F18" s="11">
        <v>1725.5</v>
      </c>
      <c r="G18" s="64">
        <v>0.1</v>
      </c>
      <c r="H18" s="11">
        <v>1725.6</v>
      </c>
      <c r="I18" s="11">
        <v>579.18600000000004</v>
      </c>
      <c r="J18" s="12">
        <v>604.58860000000004</v>
      </c>
      <c r="K18" s="11">
        <v>-25.402600000000007</v>
      </c>
      <c r="L18" s="11">
        <v>2322.2860000000001</v>
      </c>
      <c r="M18" s="11">
        <v>622.08860000000004</v>
      </c>
      <c r="N18" s="11">
        <v>1700.1974</v>
      </c>
      <c r="O18" s="65">
        <f t="shared" si="0"/>
        <v>1743.1</v>
      </c>
      <c r="P18" s="57">
        <f>[1]Sheet1!B134</f>
        <v>1875.9266357421875</v>
      </c>
      <c r="Q18" s="57">
        <f>[1]Sheet1!C134</f>
        <v>163.80000000000001</v>
      </c>
      <c r="R18" s="57">
        <f t="shared" si="1"/>
        <v>1712.1266357421875</v>
      </c>
      <c r="S18" s="57">
        <f>[1]Sheet1!F134</f>
        <v>0.11283920705318451</v>
      </c>
      <c r="T18" s="57">
        <f t="shared" si="2"/>
        <v>1712.2394749492407</v>
      </c>
      <c r="U18" s="65">
        <f t="shared" si="3"/>
        <v>30.860525050759179</v>
      </c>
      <c r="V18" s="65"/>
      <c r="W18" s="65"/>
    </row>
    <row r="19" spans="1:23">
      <c r="A19" s="22">
        <v>2002</v>
      </c>
      <c r="B19" s="10">
        <v>1863.8000000000002</v>
      </c>
      <c r="C19" s="64">
        <v>103.82111927472</v>
      </c>
      <c r="D19" s="12">
        <v>0.4</v>
      </c>
      <c r="E19" s="12">
        <v>16.2</v>
      </c>
      <c r="F19" s="11">
        <v>1847.6000000000001</v>
      </c>
      <c r="G19" s="64">
        <v>0.1</v>
      </c>
      <c r="H19" s="11">
        <v>1847.7</v>
      </c>
      <c r="I19" s="11">
        <v>670.39790000000005</v>
      </c>
      <c r="J19" s="12">
        <v>616.45579999999995</v>
      </c>
      <c r="K19" s="11">
        <v>53.942100000000096</v>
      </c>
      <c r="L19" s="11">
        <v>2534.2979</v>
      </c>
      <c r="M19" s="11">
        <v>632.6558</v>
      </c>
      <c r="N19" s="11">
        <v>1901.6421</v>
      </c>
      <c r="O19" s="65">
        <f t="shared" si="0"/>
        <v>1863.9</v>
      </c>
      <c r="P19" s="57">
        <f>[1]Sheet1!B146</f>
        <v>1923.4803466796875</v>
      </c>
      <c r="Q19" s="57">
        <f>[1]Sheet1!C146</f>
        <v>163.5</v>
      </c>
      <c r="R19" s="57">
        <f t="shared" si="1"/>
        <v>1759.9803466796875</v>
      </c>
      <c r="S19" s="57">
        <f>[1]Sheet1!F146</f>
        <v>0.11208400875329971</v>
      </c>
      <c r="T19" s="57">
        <f t="shared" si="2"/>
        <v>1760.0924306884408</v>
      </c>
      <c r="U19" s="65">
        <f t="shared" si="3"/>
        <v>103.80756931155929</v>
      </c>
      <c r="V19" s="65"/>
      <c r="W19" s="65"/>
    </row>
    <row r="20" spans="1:23">
      <c r="A20" s="22">
        <v>2003</v>
      </c>
      <c r="B20" s="10">
        <v>2199.7999999999997</v>
      </c>
      <c r="C20" s="64">
        <v>192.16633880590001</v>
      </c>
      <c r="D20" s="12">
        <v>1.1000000000000001</v>
      </c>
      <c r="E20" s="12">
        <v>16.2</v>
      </c>
      <c r="F20" s="11">
        <v>2183.6</v>
      </c>
      <c r="G20" s="64">
        <v>0.1</v>
      </c>
      <c r="H20" s="11">
        <v>2183.6999999999998</v>
      </c>
      <c r="I20" s="11">
        <v>1002.229</v>
      </c>
      <c r="J20" s="12">
        <v>1042.1559999999999</v>
      </c>
      <c r="K20" s="11">
        <v>-39.926999999999907</v>
      </c>
      <c r="L20" s="11">
        <v>3202.1289999999999</v>
      </c>
      <c r="M20" s="11">
        <v>1058.356</v>
      </c>
      <c r="N20" s="11">
        <v>2143.7730000000001</v>
      </c>
      <c r="O20" s="65">
        <f t="shared" si="0"/>
        <v>2199.8999999999996</v>
      </c>
      <c r="P20" s="57">
        <f>[1]Sheet1!B158</f>
        <v>2257.93359375</v>
      </c>
      <c r="Q20" s="57">
        <f>[1]Sheet1!C158</f>
        <v>250.3</v>
      </c>
      <c r="R20" s="57">
        <f t="shared" si="1"/>
        <v>2007.63359375</v>
      </c>
      <c r="S20" s="57">
        <f>[1]Sheet1!F158</f>
        <v>0.1125153973698616</v>
      </c>
      <c r="T20" s="57">
        <f t="shared" si="2"/>
        <v>2007.7461091473699</v>
      </c>
      <c r="U20" s="65">
        <f t="shared" si="3"/>
        <v>192.15389085262973</v>
      </c>
      <c r="V20" s="65"/>
      <c r="W20" s="65"/>
    </row>
    <row r="21" spans="1:23">
      <c r="A21" s="22">
        <v>2004</v>
      </c>
      <c r="B21" s="10">
        <v>2711.5</v>
      </c>
      <c r="C21" s="64">
        <v>172.52254531139999</v>
      </c>
      <c r="D21" s="12">
        <v>1.9</v>
      </c>
      <c r="E21" s="12">
        <v>16.2</v>
      </c>
      <c r="F21" s="11">
        <v>2695.3</v>
      </c>
      <c r="G21" s="64">
        <v>0.1</v>
      </c>
      <c r="H21" s="11">
        <v>2695.4</v>
      </c>
      <c r="I21" s="11">
        <v>1262.04</v>
      </c>
      <c r="J21" s="12">
        <v>740.45899999999995</v>
      </c>
      <c r="K21" s="11">
        <v>521.58100000000002</v>
      </c>
      <c r="L21" s="11">
        <v>3973.64</v>
      </c>
      <c r="M21" s="11">
        <v>756.65899999999999</v>
      </c>
      <c r="N21" s="11">
        <v>3216.9809999999998</v>
      </c>
      <c r="O21" s="65">
        <f t="shared" si="0"/>
        <v>2711.6</v>
      </c>
      <c r="P21" s="57">
        <f>[1]Sheet1!B170</f>
        <v>2992.8759765625</v>
      </c>
      <c r="Q21" s="57">
        <f>[1]Sheet1!C170</f>
        <v>453.9</v>
      </c>
      <c r="R21" s="57">
        <f t="shared" si="1"/>
        <v>2538.9759765624999</v>
      </c>
      <c r="S21" s="57">
        <f>[1]Sheet1!F170</f>
        <v>0.11203142255544662</v>
      </c>
      <c r="T21" s="57">
        <f t="shared" si="2"/>
        <v>2539.0880079850554</v>
      </c>
      <c r="U21" s="65">
        <f t="shared" si="3"/>
        <v>172.51199201494455</v>
      </c>
      <c r="V21" s="65"/>
      <c r="W21" s="65"/>
    </row>
    <row r="22" spans="1:23">
      <c r="A22" s="22">
        <v>2005</v>
      </c>
      <c r="B22" s="10">
        <v>3988</v>
      </c>
      <c r="C22" s="64">
        <v>71.321670679359997</v>
      </c>
      <c r="D22" s="12">
        <v>1.6</v>
      </c>
      <c r="E22" s="12">
        <v>16.100000000000001</v>
      </c>
      <c r="F22" s="11">
        <v>3971.9</v>
      </c>
      <c r="G22" s="64">
        <v>0.1</v>
      </c>
      <c r="H22" s="11">
        <v>3972</v>
      </c>
      <c r="I22" s="11">
        <v>1407.1969999999999</v>
      </c>
      <c r="J22" s="12">
        <v>1151.6389999999999</v>
      </c>
      <c r="K22" s="11">
        <v>255.55799999999999</v>
      </c>
      <c r="L22" s="11">
        <v>5395.2969999999996</v>
      </c>
      <c r="M22" s="11">
        <v>1167.7389999999998</v>
      </c>
      <c r="N22" s="11">
        <v>4227.558</v>
      </c>
      <c r="O22" s="65">
        <f t="shared" si="0"/>
        <v>3988.1</v>
      </c>
      <c r="P22" s="57">
        <f>[1]Sheet1!B182</f>
        <v>4787.43896484375</v>
      </c>
      <c r="Q22" s="57">
        <f>[1]Sheet1!C182</f>
        <v>870.8</v>
      </c>
      <c r="R22" s="57">
        <f t="shared" si="1"/>
        <v>3916.6389648437498</v>
      </c>
      <c r="S22" s="57">
        <f>[1]Sheet1!F182</f>
        <v>0.11185710877180099</v>
      </c>
      <c r="T22" s="57">
        <f t="shared" si="2"/>
        <v>3916.7508219525216</v>
      </c>
      <c r="U22" s="65">
        <f t="shared" si="3"/>
        <v>71.34917804747829</v>
      </c>
      <c r="V22" s="65"/>
      <c r="W22" s="65"/>
    </row>
    <row r="23" spans="1:23">
      <c r="A23" s="22">
        <v>2006</v>
      </c>
      <c r="B23" s="10">
        <v>5185.6409790703874</v>
      </c>
      <c r="C23" s="64">
        <v>51.763467411200004</v>
      </c>
      <c r="D23" s="12">
        <v>1.2</v>
      </c>
      <c r="E23" s="12">
        <v>16.100000000000001</v>
      </c>
      <c r="F23" s="11">
        <v>5169.540979070387</v>
      </c>
      <c r="G23" s="64">
        <v>0.1</v>
      </c>
      <c r="H23" s="11">
        <v>5169.6409790703901</v>
      </c>
      <c r="I23" s="11">
        <v>1945.8320000000001</v>
      </c>
      <c r="J23" s="12">
        <v>948.76559999999995</v>
      </c>
      <c r="K23" s="11">
        <v>997.06640000000016</v>
      </c>
      <c r="L23" s="11">
        <v>7131.5729790703881</v>
      </c>
      <c r="M23" s="11">
        <v>964.86559999999997</v>
      </c>
      <c r="N23" s="11">
        <v>6166.707379070388</v>
      </c>
      <c r="V23" s="65"/>
      <c r="W23" s="65"/>
    </row>
    <row r="24" spans="1:23">
      <c r="A24" s="22">
        <v>2007</v>
      </c>
      <c r="B24" s="10">
        <v>6708.8517647302633</v>
      </c>
      <c r="C24" s="64">
        <v>35.444557684906719</v>
      </c>
      <c r="D24" s="12">
        <v>0.9</v>
      </c>
      <c r="E24" s="12">
        <v>14.8</v>
      </c>
      <c r="F24" s="11">
        <v>6694.0517647302631</v>
      </c>
      <c r="G24" s="64">
        <v>0.1</v>
      </c>
      <c r="H24" s="11">
        <v>6694.1517647302635</v>
      </c>
      <c r="I24" s="11">
        <v>1959.675</v>
      </c>
      <c r="J24" s="12">
        <v>1069.5429999999999</v>
      </c>
      <c r="K24" s="11">
        <v>890.13200000000006</v>
      </c>
      <c r="L24" s="11">
        <v>8668.6267647302629</v>
      </c>
      <c r="M24" s="11">
        <v>1084.3429999999998</v>
      </c>
      <c r="N24" s="11">
        <v>7584.2837647302631</v>
      </c>
      <c r="V24" s="65"/>
      <c r="W24" s="65"/>
    </row>
    <row r="25" spans="1:23">
      <c r="A25" s="22">
        <v>2008</v>
      </c>
      <c r="B25" s="10">
        <v>9441.3601787171247</v>
      </c>
      <c r="C25" s="64">
        <v>61.117473468126654</v>
      </c>
      <c r="D25" s="12">
        <v>1.1000000000000001</v>
      </c>
      <c r="E25" s="12">
        <v>16.100000000000001</v>
      </c>
      <c r="F25" s="11">
        <v>9425.2601787171243</v>
      </c>
      <c r="G25" s="64">
        <v>0.1</v>
      </c>
      <c r="H25" s="11">
        <v>9425.3601787171247</v>
      </c>
      <c r="I25" s="11">
        <v>2203.502</v>
      </c>
      <c r="J25" s="12">
        <v>953.25570000000005</v>
      </c>
      <c r="K25" s="11">
        <v>1250.2462999999998</v>
      </c>
      <c r="L25" s="11">
        <v>11644.962178717125</v>
      </c>
      <c r="M25" s="11">
        <v>969.35570000000007</v>
      </c>
      <c r="N25" s="11">
        <v>10675.606478717125</v>
      </c>
      <c r="V25" s="65"/>
      <c r="W25" s="65"/>
    </row>
    <row r="26" spans="1:23">
      <c r="A26" s="22">
        <v>2009</v>
      </c>
      <c r="B26" s="10">
        <v>8745.9271162452496</v>
      </c>
      <c r="C26" s="64">
        <v>94.421522802109124</v>
      </c>
      <c r="D26" s="12">
        <v>421.4</v>
      </c>
      <c r="E26" s="12">
        <v>0</v>
      </c>
      <c r="F26" s="11">
        <v>8745.9271162452496</v>
      </c>
      <c r="G26" s="64">
        <v>0.1</v>
      </c>
      <c r="H26" s="11">
        <v>8746.02711624525</v>
      </c>
      <c r="I26" s="11">
        <v>2739.3119999999999</v>
      </c>
      <c r="J26" s="12">
        <v>787.30769999999995</v>
      </c>
      <c r="K26" s="11">
        <v>1952.0043000000001</v>
      </c>
      <c r="L26" s="11">
        <v>11485.33911624525</v>
      </c>
      <c r="M26" s="11">
        <v>787.30769999999995</v>
      </c>
      <c r="N26" s="11">
        <v>10698.031416245251</v>
      </c>
      <c r="W26" s="65"/>
    </row>
    <row r="27" spans="1:23">
      <c r="A27" s="22">
        <v>2010</v>
      </c>
      <c r="B27" s="10">
        <v>9181.0752800494884</v>
      </c>
      <c r="C27" s="64">
        <v>111.23592817881345</v>
      </c>
      <c r="D27" s="12">
        <v>424.3</v>
      </c>
      <c r="E27" s="12">
        <v>0</v>
      </c>
      <c r="F27" s="11">
        <v>9181.0752800494884</v>
      </c>
      <c r="G27" s="64">
        <v>0.2</v>
      </c>
      <c r="H27" s="11">
        <v>9181.2752800494891</v>
      </c>
      <c r="I27" s="11">
        <v>2188.6320000000001</v>
      </c>
      <c r="J27" s="12">
        <v>730.55290000000002</v>
      </c>
      <c r="K27" s="11">
        <v>1458.0790999999999</v>
      </c>
      <c r="L27" s="11">
        <v>11369.907280049489</v>
      </c>
      <c r="M27" s="11">
        <v>730.55290000000002</v>
      </c>
      <c r="N27" s="11">
        <v>10639.354380049488</v>
      </c>
      <c r="W27" s="65"/>
    </row>
    <row r="28" spans="1:23">
      <c r="A28" s="22">
        <v>2011</v>
      </c>
      <c r="B28" s="10">
        <v>9982.5479734829241</v>
      </c>
      <c r="C28" s="64">
        <v>160.17428154805</v>
      </c>
      <c r="D28" s="12">
        <v>423.2</v>
      </c>
      <c r="E28" s="12">
        <v>0</v>
      </c>
      <c r="F28" s="11">
        <v>9982.5479734829241</v>
      </c>
      <c r="G28" s="64">
        <v>0.3</v>
      </c>
      <c r="H28" s="11">
        <v>9982.8479734829234</v>
      </c>
      <c r="I28" s="11">
        <v>2490.8919999999998</v>
      </c>
      <c r="J28" s="12">
        <v>723.04250000000002</v>
      </c>
      <c r="K28" s="11">
        <v>1767.8494999999998</v>
      </c>
      <c r="L28" s="11">
        <v>12473.739973482923</v>
      </c>
      <c r="M28" s="11">
        <v>723.04250000000002</v>
      </c>
      <c r="N28" s="11">
        <v>11750.697473482924</v>
      </c>
      <c r="W28" s="65"/>
    </row>
    <row r="29" spans="1:23">
      <c r="A29" s="22">
        <v>2012</v>
      </c>
      <c r="B29" s="10">
        <v>9370.2873321825791</v>
      </c>
      <c r="C29" s="64">
        <v>170.03219070684</v>
      </c>
      <c r="D29" s="12">
        <v>423.6</v>
      </c>
      <c r="E29" s="12">
        <v>0</v>
      </c>
      <c r="F29" s="11">
        <v>9370.2873321825791</v>
      </c>
      <c r="G29" s="64">
        <v>0.4</v>
      </c>
      <c r="H29" s="11">
        <v>9370.6873321825788</v>
      </c>
      <c r="I29" s="11">
        <v>3050.7759999999998</v>
      </c>
      <c r="J29" s="12">
        <v>614.16610000000003</v>
      </c>
      <c r="K29" s="11">
        <v>2436.6098999999999</v>
      </c>
      <c r="L29" s="11">
        <v>12421.463332182579</v>
      </c>
      <c r="M29" s="11">
        <v>614.16610000000003</v>
      </c>
      <c r="N29" s="11">
        <v>11807.297232182578</v>
      </c>
      <c r="W29" s="65"/>
    </row>
    <row r="30" spans="1:23">
      <c r="A30" s="22">
        <v>2013</v>
      </c>
      <c r="B30" s="10">
        <v>10175.881143186019</v>
      </c>
      <c r="C30" s="64">
        <v>188.85293658000001</v>
      </c>
      <c r="D30" s="12">
        <v>423.8</v>
      </c>
      <c r="E30" s="12">
        <v>0</v>
      </c>
      <c r="F30" s="11">
        <v>10175.881143186019</v>
      </c>
      <c r="G30" s="64">
        <v>0</v>
      </c>
      <c r="H30" s="11">
        <v>10175.881143186019</v>
      </c>
      <c r="I30" s="11">
        <v>3087.3429999999998</v>
      </c>
      <c r="J30" s="12">
        <v>745.21630000000005</v>
      </c>
      <c r="K30" s="11">
        <v>2342.1266999999998</v>
      </c>
      <c r="L30" s="11">
        <v>13263.22414318602</v>
      </c>
      <c r="M30" s="11">
        <v>745.21630000000005</v>
      </c>
      <c r="N30" s="11">
        <v>12518.00784318602</v>
      </c>
      <c r="W30" s="65"/>
    </row>
    <row r="31" spans="1:23">
      <c r="A31" s="22">
        <v>2014</v>
      </c>
      <c r="B31" s="10">
        <v>11496.948819671516</v>
      </c>
      <c r="C31" s="64">
        <v>180.56776483537001</v>
      </c>
      <c r="D31" s="12">
        <v>403.9</v>
      </c>
      <c r="E31" s="12">
        <v>0</v>
      </c>
      <c r="F31" s="11">
        <v>11496.948819671516</v>
      </c>
      <c r="G31" s="64">
        <v>0.2</v>
      </c>
      <c r="H31" s="11">
        <v>11497.148819671516</v>
      </c>
      <c r="I31" s="11">
        <v>3066.692</v>
      </c>
      <c r="J31" s="12">
        <v>790.61130000000003</v>
      </c>
      <c r="K31" s="11">
        <v>2276.0807</v>
      </c>
      <c r="L31" s="11">
        <v>14563.840819671517</v>
      </c>
      <c r="M31" s="11">
        <v>790.61130000000003</v>
      </c>
      <c r="N31" s="11">
        <v>13773.229519671517</v>
      </c>
      <c r="W31" s="65"/>
    </row>
    <row r="32" spans="1:23">
      <c r="A32" s="22">
        <v>2015</v>
      </c>
      <c r="B32" s="10">
        <v>9932.3760390447369</v>
      </c>
      <c r="C32" s="64">
        <v>144.99139234220999</v>
      </c>
      <c r="D32" s="12">
        <v>387.7</v>
      </c>
      <c r="E32" s="12">
        <v>0</v>
      </c>
      <c r="F32" s="11">
        <v>9932.3760390447369</v>
      </c>
      <c r="G32" s="64">
        <v>0.6</v>
      </c>
      <c r="H32" s="11">
        <v>9932.9760390447373</v>
      </c>
      <c r="I32" s="11">
        <v>3508.866</v>
      </c>
      <c r="J32" s="12">
        <v>811.46529999999996</v>
      </c>
      <c r="K32" s="11">
        <v>2697.4007000000001</v>
      </c>
      <c r="L32" s="11">
        <v>13441.842039044737</v>
      </c>
      <c r="M32" s="11">
        <v>811.46529999999996</v>
      </c>
      <c r="N32" s="11">
        <v>12630.376739044737</v>
      </c>
      <c r="W32" s="65"/>
    </row>
    <row r="33" spans="1:23">
      <c r="A33" s="22">
        <v>2016</v>
      </c>
      <c r="B33" s="10">
        <v>9462.8755316755505</v>
      </c>
      <c r="C33" s="64">
        <v>131.62602000000001</v>
      </c>
      <c r="D33" s="12">
        <v>325.64082136833002</v>
      </c>
      <c r="E33" s="12">
        <v>0</v>
      </c>
      <c r="F33" s="11">
        <v>9462.8755316755505</v>
      </c>
      <c r="G33" s="64">
        <v>2.9</v>
      </c>
      <c r="H33" s="11">
        <v>9465.7755316755502</v>
      </c>
      <c r="I33" s="11">
        <v>3343.8</v>
      </c>
      <c r="J33" s="12">
        <v>605.54849999999999</v>
      </c>
      <c r="K33" s="11">
        <v>2738.2</v>
      </c>
      <c r="L33" s="11">
        <v>12809.6</v>
      </c>
      <c r="M33" s="11">
        <v>605.54849999999999</v>
      </c>
      <c r="N33" s="11">
        <v>12204</v>
      </c>
      <c r="W33" s="65"/>
    </row>
    <row r="34" spans="1:23">
      <c r="A34" s="22">
        <v>2017</v>
      </c>
      <c r="B34" s="10">
        <v>8366.1559351627056</v>
      </c>
      <c r="C34" s="64">
        <v>97.14927380300999</v>
      </c>
      <c r="D34" s="12">
        <v>344.90805519038997</v>
      </c>
      <c r="E34" s="12">
        <v>0</v>
      </c>
      <c r="F34" s="11">
        <v>8366.1559351627056</v>
      </c>
      <c r="G34" s="64">
        <v>3.6</v>
      </c>
      <c r="H34" s="11">
        <v>8369.755935162706</v>
      </c>
      <c r="I34" s="11">
        <v>3332.5050000000001</v>
      </c>
      <c r="J34" s="12">
        <v>559.20000000000005</v>
      </c>
      <c r="K34" s="11">
        <v>2773.3245999999999</v>
      </c>
      <c r="L34" s="11">
        <v>11702.260935162707</v>
      </c>
      <c r="M34" s="11">
        <v>559.20000000000005</v>
      </c>
      <c r="N34" s="11">
        <v>11143.080535162708</v>
      </c>
      <c r="W34" s="65"/>
    </row>
    <row r="35" spans="1:23">
      <c r="A35" s="22">
        <v>2018</v>
      </c>
      <c r="B35" s="10">
        <v>7571.4498368172099</v>
      </c>
      <c r="C35" s="64">
        <v>117.12757312583</v>
      </c>
      <c r="D35" s="12">
        <v>336.51919087901001</v>
      </c>
      <c r="E35" s="12">
        <v>0</v>
      </c>
      <c r="F35" s="11">
        <v>7571.4498368172099</v>
      </c>
      <c r="G35" s="64">
        <v>3.6</v>
      </c>
      <c r="H35" s="11">
        <v>7575.0498368172102</v>
      </c>
      <c r="I35" s="11">
        <v>3420.3989999999999</v>
      </c>
      <c r="J35" s="12">
        <v>647.18240000000003</v>
      </c>
      <c r="K35" s="11">
        <v>2773.2165999999997</v>
      </c>
      <c r="L35" s="11">
        <v>10995.44883681721</v>
      </c>
      <c r="M35" s="11">
        <v>647.18240000000003</v>
      </c>
      <c r="N35" s="11">
        <v>10348.26643681721</v>
      </c>
      <c r="W35" s="65"/>
    </row>
    <row r="36" spans="1:23">
      <c r="A36" s="22">
        <v>2019</v>
      </c>
      <c r="B36" s="10">
        <v>6924.6532024513463</v>
      </c>
      <c r="C36" s="64">
        <v>131.66833917291001</v>
      </c>
      <c r="D36" s="12">
        <v>334.43064718752998</v>
      </c>
      <c r="E36" s="12">
        <v>0</v>
      </c>
      <c r="F36" s="11">
        <v>6924.6532024513463</v>
      </c>
      <c r="G36" s="64">
        <v>4.3</v>
      </c>
      <c r="H36" s="11">
        <v>6928.9532024513464</v>
      </c>
      <c r="I36" s="11">
        <v>3608.8989999999999</v>
      </c>
      <c r="J36" s="12">
        <v>918.58540000000005</v>
      </c>
      <c r="K36" s="11">
        <v>2690.3136</v>
      </c>
      <c r="L36" s="11">
        <v>10537.852202451346</v>
      </c>
      <c r="M36" s="11">
        <v>918.58540000000005</v>
      </c>
      <c r="N36" s="11">
        <v>9619.2668024513459</v>
      </c>
      <c r="W36" s="65"/>
    </row>
    <row r="37" spans="1:23">
      <c r="A37" s="22">
        <v>2020</v>
      </c>
      <c r="B37" s="10">
        <v>6949.0840525014564</v>
      </c>
      <c r="C37" s="64">
        <v>161.62216935578999</v>
      </c>
      <c r="D37" s="12">
        <v>348.59598565428001</v>
      </c>
      <c r="E37" s="12">
        <v>0</v>
      </c>
      <c r="F37" s="11">
        <v>6949.0840525014564</v>
      </c>
      <c r="G37" s="64">
        <v>4.6734421485629998</v>
      </c>
      <c r="H37" s="11">
        <v>6953.757494650019</v>
      </c>
      <c r="I37" s="11">
        <v>4060.3670000000002</v>
      </c>
      <c r="J37" s="12">
        <v>706.01059999999995</v>
      </c>
      <c r="K37" s="11">
        <v>3354.3564000000001</v>
      </c>
      <c r="L37" s="11">
        <v>11014.124494650019</v>
      </c>
      <c r="M37" s="11">
        <v>706.01059999999995</v>
      </c>
      <c r="N37" s="11">
        <v>10308.11389465002</v>
      </c>
      <c r="W37" s="65"/>
    </row>
    <row r="38" spans="1:23" ht="15.75" customHeight="1">
      <c r="A38" s="338">
        <v>2021</v>
      </c>
      <c r="B38" s="133">
        <v>6874.6130586952977</v>
      </c>
      <c r="C38" s="333">
        <v>173.85227900342997</v>
      </c>
      <c r="D38" s="134">
        <v>1079.6864666794199</v>
      </c>
      <c r="E38" s="134">
        <v>0</v>
      </c>
      <c r="F38" s="132">
        <v>6874.6130586952977</v>
      </c>
      <c r="G38" s="333">
        <v>4.9781258949489997</v>
      </c>
      <c r="H38" s="132">
        <v>6879.5911845902465</v>
      </c>
      <c r="I38" s="132">
        <v>4643.3370000000004</v>
      </c>
      <c r="J38" s="134">
        <v>663.60209999999995</v>
      </c>
      <c r="K38" s="132">
        <v>3979.7349000000004</v>
      </c>
      <c r="L38" s="132">
        <v>11522.928184590248</v>
      </c>
      <c r="M38" s="132">
        <v>663.60209999999995</v>
      </c>
      <c r="N38" s="132">
        <v>10859.326084590248</v>
      </c>
      <c r="W38" s="65"/>
    </row>
    <row r="39" spans="1:23" ht="21.75" customHeight="1">
      <c r="A39" s="66" t="s">
        <v>259</v>
      </c>
    </row>
    <row r="40" spans="1:23" ht="19.5" customHeight="1">
      <c r="B40" s="67"/>
      <c r="C40" s="67"/>
      <c r="D40" s="67"/>
      <c r="E40" s="67"/>
      <c r="F40" s="67"/>
      <c r="G40" s="67"/>
      <c r="H40" s="67"/>
      <c r="I40" s="67"/>
      <c r="J40" s="67"/>
      <c r="K40" s="67"/>
      <c r="L40" s="67"/>
      <c r="M40" s="67"/>
      <c r="N40" s="68"/>
    </row>
    <row r="41" spans="1:23">
      <c r="B41" s="68"/>
      <c r="C41" s="68"/>
      <c r="D41" s="68"/>
      <c r="E41" s="68"/>
      <c r="F41" s="68"/>
      <c r="G41" s="68"/>
      <c r="H41" s="68"/>
      <c r="I41" s="68"/>
      <c r="J41" s="68"/>
      <c r="K41" s="68"/>
      <c r="L41" s="68"/>
      <c r="M41" s="68"/>
      <c r="N41" s="68"/>
    </row>
    <row r="42" spans="1:23">
      <c r="K42" s="65"/>
    </row>
    <row r="43" spans="1:23">
      <c r="K43" s="65"/>
    </row>
    <row r="44" spans="1:23">
      <c r="D44" s="43"/>
      <c r="K44" s="65"/>
    </row>
    <row r="47" spans="1:23">
      <c r="O47" s="27"/>
    </row>
    <row r="48" spans="1:23" ht="23.25" customHeight="1">
      <c r="O48" s="27"/>
    </row>
    <row r="49" spans="1:15">
      <c r="O49" s="27"/>
    </row>
    <row r="50" spans="1:15">
      <c r="A50" s="69"/>
      <c r="O50" s="27"/>
    </row>
    <row r="51" spans="1:15" ht="26.25" customHeight="1">
      <c r="A51" s="69"/>
      <c r="O51" s="27"/>
    </row>
    <row r="52" spans="1:15">
      <c r="A52" s="69"/>
      <c r="O52" s="70"/>
    </row>
    <row r="53" spans="1:15">
      <c r="O53" s="68"/>
    </row>
    <row r="54" spans="1:15">
      <c r="O54" s="68"/>
    </row>
    <row r="55" spans="1:15">
      <c r="O55" s="68"/>
    </row>
    <row r="56" spans="1:15">
      <c r="O56" s="68"/>
    </row>
    <row r="57" spans="1:15">
      <c r="A57" s="71"/>
      <c r="O57" s="68"/>
    </row>
    <row r="58" spans="1:15">
      <c r="O58" s="68"/>
    </row>
    <row r="59" spans="1:15">
      <c r="O59" s="68"/>
    </row>
    <row r="60" spans="1:15">
      <c r="O60" s="68"/>
    </row>
    <row r="61" spans="1:15">
      <c r="O61" s="68"/>
    </row>
    <row r="62" spans="1:15">
      <c r="O62" s="68"/>
    </row>
    <row r="63" spans="1:15">
      <c r="O63" s="68"/>
    </row>
    <row r="64" spans="1:15">
      <c r="A64" s="72"/>
      <c r="O64" s="68"/>
    </row>
    <row r="65" spans="2:15">
      <c r="O65" s="68"/>
    </row>
    <row r="66" spans="2:15">
      <c r="O66" s="68"/>
    </row>
    <row r="67" spans="2:15">
      <c r="O67" s="68"/>
    </row>
    <row r="68" spans="2:15">
      <c r="O68" s="68"/>
    </row>
    <row r="69" spans="2:15">
      <c r="O69" s="68"/>
    </row>
    <row r="70" spans="2:15">
      <c r="O70" s="68"/>
    </row>
    <row r="71" spans="2:15">
      <c r="O71" s="68"/>
    </row>
    <row r="72" spans="2:15">
      <c r="O72" s="68"/>
    </row>
    <row r="73" spans="2:15">
      <c r="O73" s="68"/>
    </row>
    <row r="74" spans="2:15">
      <c r="O74" s="68"/>
    </row>
    <row r="75" spans="2:15">
      <c r="O75" s="68"/>
    </row>
    <row r="76" spans="2:15">
      <c r="O76" s="68"/>
    </row>
    <row r="77" spans="2:15">
      <c r="B77" s="73"/>
      <c r="C77" s="68"/>
      <c r="D77" s="68"/>
      <c r="E77" s="68"/>
      <c r="F77" s="68"/>
      <c r="G77" s="68"/>
      <c r="H77" s="68"/>
      <c r="I77" s="68"/>
      <c r="J77" s="68"/>
      <c r="K77" s="68"/>
      <c r="L77" s="68"/>
      <c r="M77" s="68"/>
      <c r="N77" s="68"/>
      <c r="O77" s="68"/>
    </row>
    <row r="78" spans="2:15">
      <c r="B78" s="73"/>
      <c r="C78" s="68"/>
      <c r="D78" s="68"/>
      <c r="E78" s="68"/>
      <c r="F78" s="68"/>
      <c r="G78" s="68"/>
      <c r="H78" s="68"/>
      <c r="I78" s="68"/>
      <c r="J78" s="68"/>
      <c r="K78" s="68"/>
      <c r="L78" s="68"/>
      <c r="M78" s="68"/>
      <c r="N78" s="68"/>
      <c r="O78" s="68"/>
    </row>
    <row r="79" spans="2:15">
      <c r="B79" s="73"/>
      <c r="C79" s="68"/>
      <c r="D79" s="68"/>
      <c r="E79" s="68"/>
      <c r="F79" s="68"/>
      <c r="G79" s="68"/>
      <c r="H79" s="68"/>
      <c r="I79" s="68"/>
      <c r="J79" s="68"/>
      <c r="K79" s="68"/>
      <c r="L79" s="68"/>
      <c r="M79" s="68"/>
      <c r="N79" s="68"/>
      <c r="O79" s="68"/>
    </row>
    <row r="80" spans="2:15">
      <c r="B80" s="73"/>
      <c r="C80" s="68"/>
      <c r="D80" s="68"/>
      <c r="E80" s="68"/>
      <c r="F80" s="68"/>
      <c r="G80" s="68"/>
      <c r="H80" s="68"/>
      <c r="I80" s="68"/>
      <c r="J80" s="68"/>
      <c r="K80" s="68"/>
      <c r="L80" s="68"/>
      <c r="M80" s="68"/>
      <c r="N80" s="68"/>
      <c r="O80" s="68"/>
    </row>
    <row r="81" spans="2:15">
      <c r="B81" s="73"/>
      <c r="C81" s="68"/>
      <c r="D81" s="68"/>
      <c r="E81" s="68"/>
      <c r="F81" s="68"/>
      <c r="G81" s="68"/>
      <c r="H81" s="68"/>
      <c r="I81" s="68"/>
      <c r="J81" s="68"/>
      <c r="K81" s="68"/>
      <c r="L81" s="68"/>
      <c r="M81" s="68"/>
      <c r="N81" s="68"/>
      <c r="O81" s="68"/>
    </row>
    <row r="82" spans="2:15">
      <c r="B82" s="73"/>
      <c r="C82" s="68"/>
      <c r="D82" s="68"/>
      <c r="E82" s="68"/>
      <c r="F82" s="68"/>
      <c r="G82" s="68"/>
      <c r="H82" s="68"/>
      <c r="I82" s="68"/>
      <c r="J82" s="68"/>
      <c r="K82" s="68"/>
      <c r="L82" s="68"/>
      <c r="M82" s="68"/>
      <c r="N82" s="68"/>
      <c r="O82" s="68"/>
    </row>
    <row r="83" spans="2:15">
      <c r="B83" s="73"/>
      <c r="C83" s="68"/>
      <c r="D83" s="68"/>
      <c r="E83" s="68"/>
      <c r="F83" s="68"/>
      <c r="G83" s="68"/>
      <c r="H83" s="68"/>
      <c r="I83" s="68"/>
      <c r="J83" s="68"/>
      <c r="K83" s="68"/>
      <c r="L83" s="68"/>
      <c r="M83" s="68"/>
      <c r="N83" s="68"/>
      <c r="O83" s="68"/>
    </row>
    <row r="84" spans="2:15">
      <c r="B84" s="73"/>
      <c r="C84" s="68"/>
      <c r="D84" s="68"/>
      <c r="E84" s="68"/>
      <c r="F84" s="68"/>
      <c r="G84" s="68"/>
      <c r="H84" s="68"/>
      <c r="I84" s="68"/>
      <c r="J84" s="68"/>
      <c r="K84" s="68"/>
      <c r="L84" s="68"/>
      <c r="M84" s="68"/>
      <c r="N84" s="68"/>
      <c r="O84" s="68"/>
    </row>
    <row r="85" spans="2:15">
      <c r="B85" s="73"/>
      <c r="C85" s="68"/>
      <c r="D85" s="68"/>
      <c r="E85" s="68"/>
      <c r="F85" s="68"/>
      <c r="G85" s="68"/>
      <c r="H85" s="68"/>
      <c r="I85" s="68"/>
      <c r="J85" s="68"/>
      <c r="K85" s="68"/>
      <c r="L85" s="68"/>
      <c r="M85" s="68"/>
      <c r="N85" s="68"/>
      <c r="O85" s="68"/>
    </row>
    <row r="86" spans="2:15">
      <c r="B86" s="73"/>
      <c r="C86" s="68"/>
      <c r="D86" s="68"/>
      <c r="E86" s="68"/>
      <c r="F86" s="68"/>
      <c r="G86" s="68"/>
      <c r="H86" s="68"/>
      <c r="I86" s="68"/>
      <c r="J86" s="68"/>
      <c r="K86" s="68"/>
      <c r="L86" s="68"/>
      <c r="M86" s="68"/>
      <c r="N86" s="68"/>
      <c r="O86" s="68"/>
    </row>
    <row r="87" spans="2:15">
      <c r="B87" s="73"/>
      <c r="C87" s="68"/>
      <c r="D87" s="68"/>
      <c r="E87" s="68"/>
      <c r="F87" s="68"/>
      <c r="G87" s="68"/>
      <c r="H87" s="68"/>
      <c r="I87" s="68"/>
      <c r="J87" s="68"/>
      <c r="K87" s="68"/>
      <c r="L87" s="68"/>
      <c r="M87" s="68"/>
      <c r="N87" s="68"/>
      <c r="O87" s="68"/>
    </row>
    <row r="88" spans="2:15">
      <c r="B88" s="73"/>
      <c r="C88" s="68"/>
      <c r="D88" s="68"/>
      <c r="E88" s="68"/>
      <c r="F88" s="68"/>
      <c r="G88" s="68"/>
      <c r="H88" s="68"/>
      <c r="I88" s="68"/>
      <c r="J88" s="68"/>
      <c r="K88" s="68"/>
      <c r="L88" s="68"/>
      <c r="M88" s="68"/>
      <c r="N88" s="68"/>
      <c r="O88" s="68"/>
    </row>
    <row r="89" spans="2:15">
      <c r="B89" s="73"/>
      <c r="C89" s="68"/>
      <c r="D89" s="68"/>
      <c r="E89" s="68"/>
      <c r="F89" s="68"/>
      <c r="G89" s="68"/>
      <c r="H89" s="68"/>
      <c r="I89" s="68"/>
      <c r="J89" s="68"/>
      <c r="K89" s="68"/>
      <c r="L89" s="68"/>
      <c r="M89" s="68"/>
      <c r="N89" s="68"/>
      <c r="O89" s="68"/>
    </row>
    <row r="90" spans="2:15">
      <c r="B90" s="73"/>
      <c r="C90" s="68"/>
      <c r="D90" s="68"/>
      <c r="E90" s="68"/>
      <c r="F90" s="68"/>
      <c r="G90" s="68"/>
      <c r="H90" s="68"/>
      <c r="I90" s="68"/>
      <c r="J90" s="68"/>
      <c r="K90" s="68"/>
      <c r="L90" s="68"/>
      <c r="M90" s="68"/>
      <c r="N90" s="68"/>
      <c r="O90" s="68"/>
    </row>
    <row r="91" spans="2:15">
      <c r="B91" s="73"/>
      <c r="C91" s="68"/>
      <c r="D91" s="68"/>
      <c r="E91" s="68"/>
      <c r="F91" s="68"/>
      <c r="G91" s="68"/>
      <c r="H91" s="68"/>
      <c r="I91" s="68"/>
      <c r="J91" s="68"/>
      <c r="K91" s="68"/>
      <c r="L91" s="68"/>
      <c r="M91" s="68"/>
      <c r="N91" s="68"/>
      <c r="O91" s="68"/>
    </row>
  </sheetData>
  <customSheetViews>
    <customSheetView guid="{A7CAF2C5-39F9-42DB-8D54-87F1C45428C1}">
      <selection activeCell="P12" sqref="P12"/>
      <pageMargins left="0.84" right="0.7" top="0.75" bottom="0.75" header="0.3" footer="0.3"/>
      <pageSetup paperSize="5" orientation="landscape" r:id="rId1"/>
    </customSheetView>
    <customSheetView guid="{D5D9EAF4-7BA9-49E3-BE1A-B3C48A27549A}" showPageBreaks="1">
      <selection activeCell="P12" sqref="P12"/>
      <pageMargins left="0.84" right="0.7" top="0.75" bottom="0.75" header="0.3" footer="0.3"/>
      <pageSetup paperSize="5" orientation="landscape" r:id="rId2"/>
    </customSheetView>
    <customSheetView guid="{E6060216-00C8-46FF-98E3-81B4F8C2F5D4}" scale="85" topLeftCell="A7">
      <selection activeCell="P32" sqref="P32"/>
      <pageMargins left="0.84" right="0.7" top="0.75" bottom="0.75" header="0.3" footer="0.3"/>
      <pageSetup paperSize="5" orientation="landscape" r:id="rId3"/>
    </customSheetView>
    <customSheetView guid="{DFD43025-E9E3-4843-AC2B-F650B990DBED}" scale="85" topLeftCell="A7">
      <selection activeCell="P32" sqref="P32"/>
      <pageMargins left="0.84" right="0.7" top="0.75" bottom="0.75" header="0.3" footer="0.3"/>
      <pageSetup paperSize="5" orientation="landscape" r:id="rId4"/>
    </customSheetView>
    <customSheetView guid="{7E99A118-CF9C-4DA4-93C3-66837DF09715}">
      <selection activeCell="P12" sqref="P12"/>
      <pageMargins left="0.84" right="0.7" top="0.75" bottom="0.75" header="0.3" footer="0.3"/>
      <pageSetup paperSize="5" orientation="landscape" r:id="rId5"/>
    </customSheetView>
    <customSheetView guid="{F84C4122-9287-413C-B343-7D23815E91BD}" scale="85" topLeftCell="A7">
      <selection activeCell="P32" sqref="P32"/>
      <pageMargins left="0.84" right="0.7" top="0.75" bottom="0.75" header="0.3" footer="0.3"/>
      <pageSetup paperSize="5" orientation="landscape" r:id="rId6"/>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7"/>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8"/>
    </customSheetView>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9"/>
    </customSheetView>
    <customSheetView guid="{2D94A871-EE3A-476B-9EB3-7E292F91BDEE}" hiddenColumns="1">
      <pane xSplit="1" ySplit="7" topLeftCell="B8" activePane="bottomRight" state="frozen"/>
      <selection pane="bottomRight" activeCell="V35" sqref="V35"/>
      <pageMargins left="0.84" right="0.7" top="0.75" bottom="0.75" header="0.3" footer="0.3"/>
      <pageSetup paperSize="9"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3"/>
  <sheetViews>
    <sheetView zoomScale="110" zoomScaleNormal="110" workbookViewId="0">
      <pane xSplit="1" ySplit="4" topLeftCell="B56" activePane="bottomRight" state="frozen"/>
      <selection pane="topRight" activeCell="B1" sqref="B1"/>
      <selection pane="bottomLeft" activeCell="A5" sqref="A5"/>
      <selection pane="bottomRight" activeCell="G88" sqref="G88"/>
    </sheetView>
  </sheetViews>
  <sheetFormatPr defaultColWidth="9.140625" defaultRowHeight="12.75"/>
  <cols>
    <col min="1" max="1" width="12.85546875" style="27" customWidth="1"/>
    <col min="2" max="6" width="13.7109375" style="27" customWidth="1"/>
    <col min="7" max="7" width="14.85546875" style="27" customWidth="1"/>
    <col min="8" max="10" width="13.7109375" style="27" customWidth="1"/>
    <col min="11" max="16384" width="9.140625" style="27"/>
  </cols>
  <sheetData>
    <row r="1" spans="1:11" ht="22.5" customHeight="1">
      <c r="A1" s="345" t="s">
        <v>138</v>
      </c>
      <c r="B1" s="345"/>
      <c r="C1" s="345"/>
      <c r="D1" s="345"/>
      <c r="E1" s="345"/>
      <c r="F1" s="345"/>
      <c r="G1" s="345"/>
      <c r="H1" s="345"/>
      <c r="I1" s="345"/>
      <c r="J1" s="345"/>
    </row>
    <row r="2" spans="1:11" ht="18" customHeight="1">
      <c r="A2" s="355" t="s">
        <v>447</v>
      </c>
      <c r="B2" s="355"/>
      <c r="C2" s="355"/>
      <c r="D2" s="355"/>
      <c r="E2" s="355"/>
      <c r="F2" s="355"/>
      <c r="G2" s="355"/>
      <c r="H2" s="355"/>
      <c r="I2" s="355"/>
      <c r="J2" s="355"/>
    </row>
    <row r="4" spans="1:11" ht="45.75" customHeight="1">
      <c r="A4" s="123" t="s">
        <v>21</v>
      </c>
      <c r="B4" s="123" t="s">
        <v>120</v>
      </c>
      <c r="C4" s="123" t="s">
        <v>121</v>
      </c>
      <c r="D4" s="123" t="s">
        <v>122</v>
      </c>
      <c r="E4" s="123" t="s">
        <v>123</v>
      </c>
      <c r="F4" s="123" t="s">
        <v>124</v>
      </c>
      <c r="G4" s="123" t="s">
        <v>125</v>
      </c>
      <c r="H4" s="123" t="s">
        <v>126</v>
      </c>
      <c r="I4" s="123" t="s">
        <v>127</v>
      </c>
      <c r="J4" s="123" t="s">
        <v>142</v>
      </c>
      <c r="K4" s="70"/>
    </row>
    <row r="5" spans="1:11">
      <c r="A5" s="22">
        <v>1955</v>
      </c>
      <c r="B5" s="247">
        <v>1.72</v>
      </c>
      <c r="C5" s="248">
        <v>4.8</v>
      </c>
      <c r="D5" s="249" t="s">
        <v>14</v>
      </c>
      <c r="E5" s="249" t="s">
        <v>14</v>
      </c>
      <c r="F5" s="249" t="s">
        <v>14</v>
      </c>
      <c r="G5" s="249" t="s">
        <v>14</v>
      </c>
      <c r="H5" s="249" t="s">
        <v>14</v>
      </c>
      <c r="I5" s="249" t="s">
        <v>14</v>
      </c>
      <c r="J5" s="249" t="s">
        <v>14</v>
      </c>
      <c r="K5" s="70"/>
    </row>
    <row r="6" spans="1:11">
      <c r="A6" s="22">
        <v>1956</v>
      </c>
      <c r="B6" s="250">
        <v>1.72</v>
      </c>
      <c r="C6" s="251">
        <v>4.8</v>
      </c>
      <c r="D6" s="252" t="s">
        <v>14</v>
      </c>
      <c r="E6" s="252" t="s">
        <v>14</v>
      </c>
      <c r="F6" s="252" t="s">
        <v>14</v>
      </c>
      <c r="G6" s="252" t="s">
        <v>14</v>
      </c>
      <c r="H6" s="252" t="s">
        <v>14</v>
      </c>
      <c r="I6" s="252" t="s">
        <v>14</v>
      </c>
      <c r="J6" s="252" t="s">
        <v>14</v>
      </c>
      <c r="K6" s="70"/>
    </row>
    <row r="7" spans="1:11">
      <c r="A7" s="22">
        <v>1957</v>
      </c>
      <c r="B7" s="250">
        <v>1.72</v>
      </c>
      <c r="C7" s="251">
        <v>4.8</v>
      </c>
      <c r="D7" s="252" t="s">
        <v>14</v>
      </c>
      <c r="E7" s="252" t="s">
        <v>14</v>
      </c>
      <c r="F7" s="252" t="s">
        <v>14</v>
      </c>
      <c r="G7" s="252" t="s">
        <v>14</v>
      </c>
      <c r="H7" s="252" t="s">
        <v>14</v>
      </c>
      <c r="I7" s="252" t="s">
        <v>14</v>
      </c>
      <c r="J7" s="252" t="s">
        <v>14</v>
      </c>
      <c r="K7" s="70"/>
    </row>
    <row r="8" spans="1:11">
      <c r="A8" s="22">
        <v>1958</v>
      </c>
      <c r="B8" s="250">
        <v>1.71</v>
      </c>
      <c r="C8" s="251">
        <v>4.8</v>
      </c>
      <c r="D8" s="252" t="s">
        <v>14</v>
      </c>
      <c r="E8" s="252" t="s">
        <v>14</v>
      </c>
      <c r="F8" s="252" t="s">
        <v>14</v>
      </c>
      <c r="G8" s="252" t="s">
        <v>14</v>
      </c>
      <c r="H8" s="252" t="s">
        <v>14</v>
      </c>
      <c r="I8" s="252" t="s">
        <v>14</v>
      </c>
      <c r="J8" s="252" t="s">
        <v>14</v>
      </c>
      <c r="K8" s="70"/>
    </row>
    <row r="9" spans="1:11">
      <c r="A9" s="22">
        <v>1959</v>
      </c>
      <c r="B9" s="250">
        <v>1.71</v>
      </c>
      <c r="C9" s="251">
        <v>4.8</v>
      </c>
      <c r="D9" s="252" t="s">
        <v>14</v>
      </c>
      <c r="E9" s="252" t="s">
        <v>14</v>
      </c>
      <c r="F9" s="252" t="s">
        <v>14</v>
      </c>
      <c r="G9" s="252" t="s">
        <v>14</v>
      </c>
      <c r="H9" s="252" t="s">
        <v>14</v>
      </c>
      <c r="I9" s="252" t="s">
        <v>14</v>
      </c>
      <c r="J9" s="252" t="s">
        <v>14</v>
      </c>
      <c r="K9" s="70"/>
    </row>
    <row r="10" spans="1:11">
      <c r="A10" s="22">
        <v>1960</v>
      </c>
      <c r="B10" s="250">
        <v>1.71</v>
      </c>
      <c r="C10" s="251">
        <v>4.8</v>
      </c>
      <c r="D10" s="252" t="s">
        <v>14</v>
      </c>
      <c r="E10" s="252" t="s">
        <v>14</v>
      </c>
      <c r="F10" s="252" t="s">
        <v>14</v>
      </c>
      <c r="G10" s="252" t="s">
        <v>14</v>
      </c>
      <c r="H10" s="252" t="s">
        <v>14</v>
      </c>
      <c r="I10" s="252" t="s">
        <v>14</v>
      </c>
      <c r="J10" s="252" t="s">
        <v>14</v>
      </c>
      <c r="K10" s="70"/>
    </row>
    <row r="11" spans="1:11">
      <c r="A11" s="22">
        <v>1961</v>
      </c>
      <c r="B11" s="250">
        <v>1.71</v>
      </c>
      <c r="C11" s="251">
        <v>4.8</v>
      </c>
      <c r="D11" s="252" t="s">
        <v>14</v>
      </c>
      <c r="E11" s="252" t="s">
        <v>14</v>
      </c>
      <c r="F11" s="252" t="s">
        <v>14</v>
      </c>
      <c r="G11" s="252" t="s">
        <v>14</v>
      </c>
      <c r="H11" s="252" t="s">
        <v>14</v>
      </c>
      <c r="I11" s="252" t="s">
        <v>14</v>
      </c>
      <c r="J11" s="252" t="s">
        <v>14</v>
      </c>
      <c r="K11" s="70"/>
    </row>
    <row r="12" spans="1:11">
      <c r="A12" s="22">
        <v>1962</v>
      </c>
      <c r="B12" s="250">
        <v>1.71</v>
      </c>
      <c r="C12" s="251">
        <v>4.8</v>
      </c>
      <c r="D12" s="252" t="s">
        <v>14</v>
      </c>
      <c r="E12" s="252" t="s">
        <v>14</v>
      </c>
      <c r="F12" s="252" t="s">
        <v>14</v>
      </c>
      <c r="G12" s="252" t="s">
        <v>14</v>
      </c>
      <c r="H12" s="252" t="s">
        <v>14</v>
      </c>
      <c r="I12" s="252" t="s">
        <v>14</v>
      </c>
      <c r="J12" s="252" t="s">
        <v>14</v>
      </c>
      <c r="K12" s="70"/>
    </row>
    <row r="13" spans="1:11">
      <c r="A13" s="22">
        <v>1963</v>
      </c>
      <c r="B13" s="250">
        <v>1.71</v>
      </c>
      <c r="C13" s="251">
        <v>4.8</v>
      </c>
      <c r="D13" s="252" t="s">
        <v>14</v>
      </c>
      <c r="E13" s="252" t="s">
        <v>14</v>
      </c>
      <c r="F13" s="252" t="s">
        <v>14</v>
      </c>
      <c r="G13" s="252" t="s">
        <v>14</v>
      </c>
      <c r="H13" s="252" t="s">
        <v>14</v>
      </c>
      <c r="I13" s="252" t="s">
        <v>14</v>
      </c>
      <c r="J13" s="252" t="s">
        <v>14</v>
      </c>
      <c r="K13" s="70"/>
    </row>
    <row r="14" spans="1:11">
      <c r="A14" s="22">
        <v>1964</v>
      </c>
      <c r="B14" s="250">
        <v>1.72</v>
      </c>
      <c r="C14" s="251">
        <v>4.8</v>
      </c>
      <c r="D14" s="252" t="s">
        <v>14</v>
      </c>
      <c r="E14" s="252" t="s">
        <v>14</v>
      </c>
      <c r="F14" s="252" t="s">
        <v>14</v>
      </c>
      <c r="G14" s="252" t="s">
        <v>14</v>
      </c>
      <c r="H14" s="252" t="s">
        <v>14</v>
      </c>
      <c r="I14" s="252" t="s">
        <v>14</v>
      </c>
      <c r="J14" s="252" t="s">
        <v>14</v>
      </c>
      <c r="K14" s="70"/>
    </row>
    <row r="15" spans="1:11">
      <c r="A15" s="22">
        <v>1965</v>
      </c>
      <c r="B15" s="250">
        <v>1.72</v>
      </c>
      <c r="C15" s="251">
        <v>4.8</v>
      </c>
      <c r="D15" s="252" t="s">
        <v>14</v>
      </c>
      <c r="E15" s="252" t="s">
        <v>14</v>
      </c>
      <c r="F15" s="252" t="s">
        <v>14</v>
      </c>
      <c r="G15" s="252" t="s">
        <v>14</v>
      </c>
      <c r="H15" s="252" t="s">
        <v>14</v>
      </c>
      <c r="I15" s="252" t="s">
        <v>14</v>
      </c>
      <c r="J15" s="252" t="s">
        <v>14</v>
      </c>
      <c r="K15" s="70"/>
    </row>
    <row r="16" spans="1:11">
      <c r="A16" s="22">
        <v>1966</v>
      </c>
      <c r="B16" s="250">
        <v>1.72</v>
      </c>
      <c r="C16" s="251">
        <v>4.8</v>
      </c>
      <c r="D16" s="252" t="s">
        <v>14</v>
      </c>
      <c r="E16" s="252" t="s">
        <v>14</v>
      </c>
      <c r="F16" s="252" t="s">
        <v>14</v>
      </c>
      <c r="G16" s="252" t="s">
        <v>14</v>
      </c>
      <c r="H16" s="252" t="s">
        <v>14</v>
      </c>
      <c r="I16" s="252" t="s">
        <v>14</v>
      </c>
      <c r="J16" s="252" t="s">
        <v>14</v>
      </c>
      <c r="K16" s="70"/>
    </row>
    <row r="17" spans="1:11">
      <c r="A17" s="22">
        <v>1967</v>
      </c>
      <c r="B17" s="250">
        <v>1.75</v>
      </c>
      <c r="C17" s="251">
        <v>4.8</v>
      </c>
      <c r="D17" s="252" t="s">
        <v>14</v>
      </c>
      <c r="E17" s="252" t="s">
        <v>14</v>
      </c>
      <c r="F17" s="252" t="s">
        <v>14</v>
      </c>
      <c r="G17" s="252" t="s">
        <v>14</v>
      </c>
      <c r="H17" s="252" t="s">
        <v>14</v>
      </c>
      <c r="I17" s="252" t="s">
        <v>14</v>
      </c>
      <c r="J17" s="252" t="s">
        <v>14</v>
      </c>
      <c r="K17" s="70"/>
    </row>
    <row r="18" spans="1:11">
      <c r="A18" s="22">
        <v>1968</v>
      </c>
      <c r="B18" s="250">
        <v>2.0099999999999998</v>
      </c>
      <c r="C18" s="251">
        <v>4.8</v>
      </c>
      <c r="D18" s="252" t="s">
        <v>14</v>
      </c>
      <c r="E18" s="252" t="s">
        <v>14</v>
      </c>
      <c r="F18" s="252" t="s">
        <v>14</v>
      </c>
      <c r="G18" s="252" t="s">
        <v>14</v>
      </c>
      <c r="H18" s="252" t="s">
        <v>14</v>
      </c>
      <c r="I18" s="252" t="s">
        <v>14</v>
      </c>
      <c r="J18" s="252" t="s">
        <v>14</v>
      </c>
      <c r="K18" s="70"/>
    </row>
    <row r="19" spans="1:11">
      <c r="A19" s="22">
        <v>1969</v>
      </c>
      <c r="B19" s="250">
        <v>2.0099999999999998</v>
      </c>
      <c r="C19" s="251">
        <v>4.8</v>
      </c>
      <c r="D19" s="252" t="s">
        <v>14</v>
      </c>
      <c r="E19" s="252" t="s">
        <v>14</v>
      </c>
      <c r="F19" s="252" t="s">
        <v>14</v>
      </c>
      <c r="G19" s="252" t="s">
        <v>14</v>
      </c>
      <c r="H19" s="252" t="s">
        <v>14</v>
      </c>
      <c r="I19" s="252" t="s">
        <v>14</v>
      </c>
      <c r="J19" s="252" t="s">
        <v>14</v>
      </c>
      <c r="K19" s="70"/>
    </row>
    <row r="20" spans="1:11">
      <c r="A20" s="22">
        <v>1970</v>
      </c>
      <c r="B20" s="250">
        <v>2</v>
      </c>
      <c r="C20" s="251">
        <v>4.8</v>
      </c>
      <c r="D20" s="252" t="s">
        <v>14</v>
      </c>
      <c r="E20" s="252" t="s">
        <v>14</v>
      </c>
      <c r="F20" s="252" t="s">
        <v>14</v>
      </c>
      <c r="G20" s="252" t="s">
        <v>14</v>
      </c>
      <c r="H20" s="252" t="s">
        <v>14</v>
      </c>
      <c r="I20" s="252" t="s">
        <v>14</v>
      </c>
      <c r="J20" s="252" t="s">
        <v>14</v>
      </c>
      <c r="K20" s="70"/>
    </row>
    <row r="21" spans="1:11">
      <c r="A21" s="22">
        <v>1971</v>
      </c>
      <c r="B21" s="250">
        <v>1.96</v>
      </c>
      <c r="C21" s="251">
        <v>4.8</v>
      </c>
      <c r="D21" s="250">
        <v>1.9553072625698324</v>
      </c>
      <c r="E21" s="250">
        <v>6.2220246976286472E-3</v>
      </c>
      <c r="F21" s="252" t="s">
        <v>14</v>
      </c>
      <c r="G21" s="252" t="s">
        <v>14</v>
      </c>
      <c r="H21" s="252" t="s">
        <v>14</v>
      </c>
      <c r="I21" s="252" t="s">
        <v>14</v>
      </c>
      <c r="J21" s="252" t="s">
        <v>14</v>
      </c>
      <c r="K21" s="70"/>
    </row>
    <row r="22" spans="1:11">
      <c r="A22" s="22">
        <v>1972</v>
      </c>
      <c r="B22" s="250">
        <v>1.92</v>
      </c>
      <c r="C22" s="251">
        <v>4.8</v>
      </c>
      <c r="D22" s="250">
        <v>1.9284853354760947</v>
      </c>
      <c r="E22" s="250">
        <v>6.3647815421335272E-3</v>
      </c>
      <c r="F22" s="252" t="s">
        <v>14</v>
      </c>
      <c r="G22" s="252" t="s">
        <v>14</v>
      </c>
      <c r="H22" s="252" t="s">
        <v>14</v>
      </c>
      <c r="I22" s="252" t="s">
        <v>14</v>
      </c>
      <c r="J22" s="252" t="s">
        <v>14</v>
      </c>
      <c r="K22" s="70"/>
    </row>
    <row r="23" spans="1:11">
      <c r="A23" s="22">
        <v>1973</v>
      </c>
      <c r="B23" s="250">
        <v>1.96</v>
      </c>
      <c r="C23" s="251">
        <v>4.8</v>
      </c>
      <c r="D23" s="250">
        <v>1.9639278557114228</v>
      </c>
      <c r="E23" s="250">
        <v>6.993256502658151E-3</v>
      </c>
      <c r="F23" s="252" t="s">
        <v>14</v>
      </c>
      <c r="G23" s="252" t="s">
        <v>14</v>
      </c>
      <c r="H23" s="252" t="s">
        <v>14</v>
      </c>
      <c r="I23" s="252" t="s">
        <v>14</v>
      </c>
      <c r="J23" s="252" t="s">
        <v>14</v>
      </c>
      <c r="K23" s="70"/>
    </row>
    <row r="24" spans="1:11">
      <c r="A24" s="22">
        <v>1974</v>
      </c>
      <c r="B24" s="250">
        <v>2.0499999999999998</v>
      </c>
      <c r="C24" s="251">
        <v>4.8</v>
      </c>
      <c r="D24" s="250">
        <v>2.0677829332257414</v>
      </c>
      <c r="E24" s="250">
        <v>6.8101787256660681E-3</v>
      </c>
      <c r="F24" s="252" t="s">
        <v>14</v>
      </c>
      <c r="G24" s="252" t="s">
        <v>14</v>
      </c>
      <c r="H24" s="252" t="s">
        <v>14</v>
      </c>
      <c r="I24" s="252" t="s">
        <v>14</v>
      </c>
      <c r="J24" s="252" t="s">
        <v>14</v>
      </c>
      <c r="K24" s="70"/>
    </row>
    <row r="25" spans="1:11">
      <c r="A25" s="22">
        <v>1975</v>
      </c>
      <c r="B25" s="250">
        <v>2.17</v>
      </c>
      <c r="C25" s="251">
        <v>4.8</v>
      </c>
      <c r="D25" s="250">
        <v>2.1341463414634148</v>
      </c>
      <c r="E25" s="250">
        <v>7.11102372525888E-3</v>
      </c>
      <c r="F25" s="252" t="s">
        <v>14</v>
      </c>
      <c r="G25" s="252" t="s">
        <v>14</v>
      </c>
      <c r="H25" s="252" t="s">
        <v>14</v>
      </c>
      <c r="I25" s="252" t="s">
        <v>14</v>
      </c>
      <c r="J25" s="252" t="s">
        <v>14</v>
      </c>
      <c r="K25" s="70"/>
    </row>
    <row r="26" spans="1:11">
      <c r="A26" s="22">
        <v>1976</v>
      </c>
      <c r="B26" s="250">
        <v>2.44</v>
      </c>
      <c r="C26" s="251">
        <v>4.8</v>
      </c>
      <c r="D26" s="250">
        <v>2.4172775906479096</v>
      </c>
      <c r="E26" s="250">
        <v>8.3253719121059097E-3</v>
      </c>
      <c r="F26" s="252" t="s">
        <v>14</v>
      </c>
      <c r="G26" s="252" t="s">
        <v>14</v>
      </c>
      <c r="H26" s="252" t="s">
        <v>14</v>
      </c>
      <c r="I26" s="252" t="s">
        <v>14</v>
      </c>
      <c r="J26" s="252" t="s">
        <v>14</v>
      </c>
      <c r="K26" s="70"/>
    </row>
    <row r="27" spans="1:11">
      <c r="A27" s="22">
        <v>1977</v>
      </c>
      <c r="B27" s="250">
        <v>2.4</v>
      </c>
      <c r="C27" s="251">
        <v>4.1900000000000004</v>
      </c>
      <c r="D27" s="250">
        <v>2.1925817650283208</v>
      </c>
      <c r="E27" s="250">
        <v>1.0000833402783566E-2</v>
      </c>
      <c r="F27" s="252" t="s">
        <v>14</v>
      </c>
      <c r="G27" s="252" t="s">
        <v>14</v>
      </c>
      <c r="H27" s="252" t="s">
        <v>14</v>
      </c>
      <c r="I27" s="252" t="s">
        <v>14</v>
      </c>
      <c r="J27" s="252" t="s">
        <v>14</v>
      </c>
      <c r="K27" s="70"/>
    </row>
    <row r="28" spans="1:11">
      <c r="A28" s="22">
        <v>1978</v>
      </c>
      <c r="B28" s="250">
        <v>2.4</v>
      </c>
      <c r="C28" s="251">
        <v>4.6100000000000003</v>
      </c>
      <c r="D28" s="250">
        <v>2.0224151006994182</v>
      </c>
      <c r="E28" s="250">
        <v>1.2352032938754502E-2</v>
      </c>
      <c r="F28" s="252" t="s">
        <v>14</v>
      </c>
      <c r="G28" s="252" t="s">
        <v>14</v>
      </c>
      <c r="H28" s="252" t="s">
        <v>14</v>
      </c>
      <c r="I28" s="252" t="s">
        <v>14</v>
      </c>
      <c r="J28" s="252" t="s">
        <v>14</v>
      </c>
      <c r="K28" s="70"/>
    </row>
    <row r="29" spans="1:11">
      <c r="A29" s="22">
        <v>1979</v>
      </c>
      <c r="B29" s="250">
        <v>2.4</v>
      </c>
      <c r="C29" s="251">
        <v>5.09</v>
      </c>
      <c r="D29" s="250">
        <v>2.0540910647038682</v>
      </c>
      <c r="E29" s="250">
        <v>9.987515605493132E-3</v>
      </c>
      <c r="F29" s="252" t="s">
        <v>14</v>
      </c>
      <c r="G29" s="252" t="s">
        <v>14</v>
      </c>
      <c r="H29" s="252" t="s">
        <v>14</v>
      </c>
      <c r="I29" s="252" t="s">
        <v>14</v>
      </c>
      <c r="J29" s="252" t="s">
        <v>14</v>
      </c>
      <c r="K29" s="70"/>
    </row>
    <row r="30" spans="1:11">
      <c r="A30" s="22">
        <v>1980</v>
      </c>
      <c r="B30" s="250">
        <v>2.4</v>
      </c>
      <c r="C30" s="251">
        <v>5.58</v>
      </c>
      <c r="D30" s="250">
        <v>2.0092088740058598</v>
      </c>
      <c r="E30" s="250">
        <v>1.1816838995568684E-2</v>
      </c>
      <c r="F30" s="252" t="s">
        <v>14</v>
      </c>
      <c r="G30" s="252" t="s">
        <v>14</v>
      </c>
      <c r="H30" s="252" t="s">
        <v>14</v>
      </c>
      <c r="I30" s="252" t="s">
        <v>14</v>
      </c>
      <c r="J30" s="252" t="s">
        <v>14</v>
      </c>
      <c r="K30" s="70"/>
    </row>
    <row r="31" spans="1:11">
      <c r="A31" s="22">
        <v>1981</v>
      </c>
      <c r="B31" s="250">
        <v>2.4</v>
      </c>
      <c r="C31" s="251">
        <v>4.72</v>
      </c>
      <c r="D31" s="250">
        <v>2.0230970243614599</v>
      </c>
      <c r="E31" s="250">
        <v>1.0919017288444039E-2</v>
      </c>
      <c r="F31" s="252" t="s">
        <v>14</v>
      </c>
      <c r="G31" s="252" t="s">
        <v>14</v>
      </c>
      <c r="H31" s="252" t="s">
        <v>14</v>
      </c>
      <c r="I31" s="252" t="s">
        <v>14</v>
      </c>
      <c r="J31" s="252" t="s">
        <v>14</v>
      </c>
      <c r="K31" s="70"/>
    </row>
    <row r="32" spans="1:11">
      <c r="A32" s="22">
        <v>1982</v>
      </c>
      <c r="B32" s="250">
        <v>2.4</v>
      </c>
      <c r="C32" s="251">
        <v>4.07</v>
      </c>
      <c r="D32" s="250">
        <v>1.9516955354964625</v>
      </c>
      <c r="E32" s="250">
        <v>1.0225820195994887E-2</v>
      </c>
      <c r="F32" s="252" t="s">
        <v>14</v>
      </c>
      <c r="G32" s="252" t="s">
        <v>14</v>
      </c>
      <c r="H32" s="252" t="s">
        <v>14</v>
      </c>
      <c r="I32" s="252" t="s">
        <v>14</v>
      </c>
      <c r="J32" s="252" t="s">
        <v>14</v>
      </c>
      <c r="K32" s="70"/>
    </row>
    <row r="33" spans="1:19">
      <c r="A33" s="22">
        <v>1983</v>
      </c>
      <c r="B33" s="250">
        <v>2.4</v>
      </c>
      <c r="C33" s="251">
        <v>3.53</v>
      </c>
      <c r="D33" s="250">
        <v>1.9284853354760949</v>
      </c>
      <c r="E33" s="250">
        <v>1.0358221838584376E-2</v>
      </c>
      <c r="F33" s="252" t="s">
        <v>14</v>
      </c>
      <c r="G33" s="252" t="s">
        <v>14</v>
      </c>
      <c r="H33" s="252" t="s">
        <v>14</v>
      </c>
      <c r="I33" s="252" t="s">
        <v>14</v>
      </c>
      <c r="J33" s="252" t="s">
        <v>14</v>
      </c>
      <c r="K33" s="70"/>
    </row>
    <row r="34" spans="1:19">
      <c r="A34" s="22">
        <v>1984</v>
      </c>
      <c r="B34" s="250">
        <v>2.4</v>
      </c>
      <c r="C34" s="251">
        <v>3.11</v>
      </c>
      <c r="D34" s="250">
        <v>1.8158432322009534</v>
      </c>
      <c r="E34" s="250">
        <v>9.538950715421303E-3</v>
      </c>
      <c r="F34" s="252" t="s">
        <v>14</v>
      </c>
      <c r="G34" s="252" t="s">
        <v>14</v>
      </c>
      <c r="H34" s="252" t="s">
        <v>14</v>
      </c>
      <c r="I34" s="252" t="s">
        <v>14</v>
      </c>
      <c r="J34" s="252" t="s">
        <v>14</v>
      </c>
      <c r="K34" s="70"/>
    </row>
    <row r="35" spans="1:19">
      <c r="A35" s="22">
        <v>1985</v>
      </c>
      <c r="B35" s="250">
        <v>2.4500000000000002</v>
      </c>
      <c r="C35" s="251">
        <v>3.18</v>
      </c>
      <c r="D35" s="250">
        <v>1.7518770110833035</v>
      </c>
      <c r="E35" s="250">
        <v>1.2234706616729089E-2</v>
      </c>
      <c r="F35" s="252" t="s">
        <v>14</v>
      </c>
      <c r="G35" s="252" t="s">
        <v>14</v>
      </c>
      <c r="H35" s="252" t="s">
        <v>14</v>
      </c>
      <c r="I35" s="252" t="s">
        <v>14</v>
      </c>
      <c r="J35" s="252" t="s">
        <v>14</v>
      </c>
      <c r="K35" s="70"/>
    </row>
    <row r="36" spans="1:19">
      <c r="A36" s="22">
        <v>1986</v>
      </c>
      <c r="B36" s="250">
        <v>3.6</v>
      </c>
      <c r="C36" s="251">
        <v>5.28</v>
      </c>
      <c r="D36" s="250">
        <v>2.6068066618392471</v>
      </c>
      <c r="E36" s="250">
        <v>2.2741629816803537E-2</v>
      </c>
      <c r="F36" s="252" t="s">
        <v>14</v>
      </c>
      <c r="G36" s="252" t="s">
        <v>14</v>
      </c>
      <c r="H36" s="252" t="s">
        <v>14</v>
      </c>
      <c r="I36" s="252" t="s">
        <v>14</v>
      </c>
      <c r="J36" s="252" t="s">
        <v>14</v>
      </c>
      <c r="K36" s="70"/>
    </row>
    <row r="37" spans="1:19">
      <c r="A37" s="22">
        <v>1987</v>
      </c>
      <c r="B37" s="250">
        <v>3.6320000000000001</v>
      </c>
      <c r="C37" s="251">
        <v>6.7489999999999997</v>
      </c>
      <c r="D37" s="250">
        <v>2.7850000000000001</v>
      </c>
      <c r="E37" s="250">
        <v>2.9000000000000001E-2</v>
      </c>
      <c r="F37" s="252" t="s">
        <v>14</v>
      </c>
      <c r="G37" s="250">
        <v>0.65700000000000003</v>
      </c>
      <c r="H37" s="250">
        <v>1.806</v>
      </c>
      <c r="I37" s="250">
        <v>0.36099999999999999</v>
      </c>
      <c r="J37" s="250">
        <v>1.337</v>
      </c>
      <c r="K37" s="253"/>
    </row>
    <row r="38" spans="1:19">
      <c r="A38" s="22">
        <v>1988</v>
      </c>
      <c r="B38" s="250">
        <v>4.2869999999999999</v>
      </c>
      <c r="C38" s="251">
        <v>7.6760000000000002</v>
      </c>
      <c r="D38" s="250">
        <v>3.5979999999999999</v>
      </c>
      <c r="E38" s="250">
        <v>3.4000000000000002E-2</v>
      </c>
      <c r="F38" s="252" t="s">
        <v>14</v>
      </c>
      <c r="G38" s="250">
        <v>0.77500000000000002</v>
      </c>
      <c r="H38" s="250">
        <v>2.1320000000000001</v>
      </c>
      <c r="I38" s="250">
        <v>0.42599999999999999</v>
      </c>
      <c r="J38" s="250">
        <v>1.579</v>
      </c>
    </row>
    <row r="39" spans="1:19">
      <c r="A39" s="22">
        <v>1989</v>
      </c>
      <c r="B39" s="250">
        <v>4.2869999999999999</v>
      </c>
      <c r="C39" s="251">
        <v>6.9130000000000003</v>
      </c>
      <c r="D39" s="250">
        <v>3.7090000000000001</v>
      </c>
      <c r="E39" s="250">
        <v>0.29899999999999999</v>
      </c>
      <c r="F39" s="252" t="s">
        <v>14</v>
      </c>
      <c r="G39" s="250">
        <v>0.65800000000000003</v>
      </c>
      <c r="H39" s="250">
        <v>2.1320000000000001</v>
      </c>
      <c r="I39" s="250">
        <v>0.129</v>
      </c>
      <c r="J39" s="250">
        <v>1.579</v>
      </c>
    </row>
    <row r="40" spans="1:19">
      <c r="A40" s="22">
        <v>1990</v>
      </c>
      <c r="B40" s="250">
        <v>4.2869999999999999</v>
      </c>
      <c r="C40" s="251">
        <v>8.2609999999999992</v>
      </c>
      <c r="D40" s="250">
        <v>3.6960000000000002</v>
      </c>
      <c r="E40" s="250">
        <v>3.2000000000000001E-2</v>
      </c>
      <c r="F40" s="252" t="s">
        <v>14</v>
      </c>
      <c r="G40" s="250">
        <v>0.53</v>
      </c>
      <c r="H40" s="250">
        <v>2.1320000000000001</v>
      </c>
      <c r="I40" s="250">
        <v>4.3999999999999997E-2</v>
      </c>
      <c r="J40" s="250">
        <v>1.579</v>
      </c>
    </row>
    <row r="41" spans="1:19">
      <c r="A41" s="22">
        <v>1991</v>
      </c>
      <c r="B41" s="250">
        <v>4.2869999999999999</v>
      </c>
      <c r="C41" s="251">
        <v>7.59</v>
      </c>
      <c r="D41" s="250">
        <v>3.7360000000000002</v>
      </c>
      <c r="E41" s="250">
        <v>3.1E-2</v>
      </c>
      <c r="F41" s="252" t="s">
        <v>14</v>
      </c>
      <c r="G41" s="250">
        <v>0.40500000000000003</v>
      </c>
      <c r="H41" s="250">
        <v>2.1320000000000001</v>
      </c>
      <c r="I41" s="250">
        <v>0.04</v>
      </c>
      <c r="J41" s="250">
        <v>1.579</v>
      </c>
    </row>
    <row r="42" spans="1:19" ht="12.75" customHeight="1">
      <c r="A42" s="22">
        <v>1992</v>
      </c>
      <c r="B42" s="250">
        <v>4.2869999999999999</v>
      </c>
      <c r="C42" s="251">
        <v>7.5739999999999998</v>
      </c>
      <c r="D42" s="250">
        <v>3.5529999999999999</v>
      </c>
      <c r="E42" s="250">
        <v>3.4000000000000002E-2</v>
      </c>
      <c r="F42" s="252" t="s">
        <v>14</v>
      </c>
      <c r="G42" s="250">
        <v>0.189</v>
      </c>
      <c r="H42" s="250">
        <v>2.1320000000000001</v>
      </c>
      <c r="I42" s="250">
        <v>3.4000000000000002E-2</v>
      </c>
      <c r="J42" s="250">
        <v>1.579</v>
      </c>
      <c r="K42" s="254"/>
    </row>
    <row r="43" spans="1:19">
      <c r="A43" s="22">
        <v>1993</v>
      </c>
      <c r="B43" s="255">
        <v>5.7246789932250977</v>
      </c>
      <c r="C43" s="256">
        <v>8.7026357650756836</v>
      </c>
      <c r="D43" s="255">
        <v>4.4293098449707031</v>
      </c>
      <c r="E43" s="255">
        <v>5.4067932069301605E-2</v>
      </c>
      <c r="F43" s="252" t="s">
        <v>14</v>
      </c>
      <c r="G43" s="255">
        <v>0.22440055012702942</v>
      </c>
      <c r="H43" s="255">
        <v>2.8918566703796387</v>
      </c>
      <c r="I43" s="255">
        <v>4.5528952032327652E-2</v>
      </c>
      <c r="J43" s="255">
        <v>2.1042780876159668</v>
      </c>
      <c r="K43" s="254"/>
      <c r="L43" s="254"/>
      <c r="M43" s="254"/>
      <c r="N43" s="254"/>
      <c r="O43" s="254"/>
      <c r="P43" s="254"/>
      <c r="Q43" s="254"/>
      <c r="R43" s="254"/>
      <c r="S43" s="254"/>
    </row>
    <row r="44" spans="1:19">
      <c r="A44" s="22">
        <v>1994</v>
      </c>
      <c r="B44" s="255">
        <v>5.9262418746948242</v>
      </c>
      <c r="C44" s="256">
        <v>9.1149749755859375</v>
      </c>
      <c r="D44" s="255">
        <v>4.3579411506652832</v>
      </c>
      <c r="E44" s="255">
        <v>5.8129455894231796E-2</v>
      </c>
      <c r="F44" s="252" t="s">
        <v>14</v>
      </c>
      <c r="G44" s="255">
        <v>0.17911535501480103</v>
      </c>
      <c r="H44" s="255">
        <v>2.980032205581665</v>
      </c>
      <c r="I44" s="255">
        <v>4.3195940554141998E-2</v>
      </c>
      <c r="J44" s="255">
        <v>2.0851256847381592</v>
      </c>
      <c r="K44" s="254"/>
      <c r="L44" s="254"/>
      <c r="M44" s="254"/>
      <c r="N44" s="254"/>
      <c r="O44" s="254"/>
      <c r="P44" s="254"/>
      <c r="Q44" s="254"/>
      <c r="R44" s="254"/>
      <c r="S44" s="254"/>
    </row>
    <row r="45" spans="1:19">
      <c r="A45" s="22">
        <v>1995</v>
      </c>
      <c r="B45" s="255">
        <v>5.9465804100036621</v>
      </c>
      <c r="C45" s="256">
        <v>9.4194536209106445</v>
      </c>
      <c r="D45" s="255">
        <v>4.3528347015380859</v>
      </c>
      <c r="E45" s="255">
        <v>6.3717618584632874E-2</v>
      </c>
      <c r="F45" s="252" t="s">
        <v>14</v>
      </c>
      <c r="G45" s="255">
        <v>0.17046791315078735</v>
      </c>
      <c r="H45" s="255">
        <v>2.9878957271575928</v>
      </c>
      <c r="I45" s="255">
        <v>4.2150840163230896E-2</v>
      </c>
      <c r="J45" s="255">
        <v>2.1344153881072998</v>
      </c>
      <c r="K45" s="254"/>
      <c r="L45" s="254"/>
      <c r="M45" s="254"/>
      <c r="N45" s="254"/>
      <c r="O45" s="254"/>
      <c r="P45" s="254"/>
      <c r="Q45" s="254"/>
      <c r="R45" s="254"/>
      <c r="S45" s="254"/>
    </row>
    <row r="46" spans="1:19">
      <c r="A46" s="22">
        <v>1996</v>
      </c>
      <c r="B46" s="255">
        <v>6.0354232788085938</v>
      </c>
      <c r="C46" s="256">
        <v>9.5093183517456055</v>
      </c>
      <c r="D46" s="255">
        <v>4.4702200889587402</v>
      </c>
      <c r="E46" s="255">
        <v>5.5570684373378754E-2</v>
      </c>
      <c r="F46" s="252" t="s">
        <v>14</v>
      </c>
      <c r="G46" s="255">
        <v>0.16712987422943115</v>
      </c>
      <c r="H46" s="255">
        <v>3.0313441753387451</v>
      </c>
      <c r="I46" s="255">
        <v>4.4625509530305862E-2</v>
      </c>
      <c r="J46" s="255">
        <v>2.2262272834777832</v>
      </c>
      <c r="K46" s="254"/>
      <c r="L46" s="254"/>
      <c r="M46" s="254"/>
      <c r="N46" s="254"/>
      <c r="O46" s="254"/>
      <c r="P46" s="254"/>
      <c r="Q46" s="254"/>
      <c r="R46" s="254"/>
      <c r="S46" s="254"/>
    </row>
    <row r="47" spans="1:19">
      <c r="A47" s="22">
        <v>1997</v>
      </c>
      <c r="B47" s="255">
        <v>6.2845888137817383</v>
      </c>
      <c r="C47" s="256">
        <v>10.44699764251709</v>
      </c>
      <c r="D47" s="255">
        <v>4.6091108322143555</v>
      </c>
      <c r="E47" s="255">
        <v>5.2168469876050949E-2</v>
      </c>
      <c r="F47" s="252" t="s">
        <v>14</v>
      </c>
      <c r="G47" s="255">
        <v>0.17745135724544525</v>
      </c>
      <c r="H47" s="255">
        <v>3.1749615669250488</v>
      </c>
      <c r="I47" s="255">
        <v>4.4399190694093704E-2</v>
      </c>
      <c r="J47" s="255">
        <v>2.3471946716308594</v>
      </c>
      <c r="K47" s="254"/>
      <c r="L47" s="254"/>
      <c r="M47" s="254"/>
      <c r="N47" s="254"/>
      <c r="O47" s="254"/>
      <c r="P47" s="254"/>
      <c r="Q47" s="254"/>
      <c r="R47" s="254"/>
      <c r="S47" s="254"/>
    </row>
    <row r="48" spans="1:19">
      <c r="A48" s="22">
        <v>1998</v>
      </c>
      <c r="B48" s="255">
        <v>6.2982206344604492</v>
      </c>
      <c r="C48" s="256">
        <v>10.645323753356934</v>
      </c>
      <c r="D48" s="255">
        <v>4.3398370742797852</v>
      </c>
      <c r="E48" s="255">
        <v>4.8521570861339569E-2</v>
      </c>
      <c r="F48" s="252" t="s">
        <v>14</v>
      </c>
      <c r="G48" s="255">
        <v>0.17223912477493286</v>
      </c>
      <c r="H48" s="255">
        <v>3.2079625129699707</v>
      </c>
      <c r="I48" s="255">
        <v>4.2230624705553055E-2</v>
      </c>
      <c r="J48" s="255">
        <v>2.3759915828704834</v>
      </c>
      <c r="K48" s="254"/>
      <c r="L48" s="254"/>
      <c r="M48" s="254"/>
      <c r="N48" s="254"/>
      <c r="O48" s="254"/>
      <c r="P48" s="254"/>
      <c r="Q48" s="254"/>
      <c r="R48" s="254"/>
      <c r="S48" s="254"/>
    </row>
    <row r="49" spans="1:19">
      <c r="A49" s="22">
        <v>1999</v>
      </c>
      <c r="B49" s="255">
        <v>6.2996940612792969</v>
      </c>
      <c r="C49" s="256">
        <v>10.367968559265137</v>
      </c>
      <c r="D49" s="255">
        <v>4.3332080841064453</v>
      </c>
      <c r="E49" s="255">
        <v>5.5745460093021393E-2</v>
      </c>
      <c r="F49" s="255">
        <v>6.3139867782592773</v>
      </c>
      <c r="G49" s="255">
        <v>0.16156791150569916</v>
      </c>
      <c r="H49" s="255">
        <v>3.1967082023620605</v>
      </c>
      <c r="I49" s="255">
        <v>3.5890273749828339E-2</v>
      </c>
      <c r="J49" s="255">
        <v>2.3567066192626953</v>
      </c>
      <c r="K49" s="254"/>
      <c r="L49" s="254"/>
      <c r="M49" s="254"/>
      <c r="N49" s="254"/>
      <c r="O49" s="254"/>
      <c r="P49" s="254"/>
      <c r="Q49" s="254"/>
      <c r="R49" s="254"/>
      <c r="S49" s="254"/>
    </row>
    <row r="50" spans="1:19">
      <c r="A50" s="22">
        <v>2000</v>
      </c>
      <c r="B50" s="255">
        <v>6.2997794151306152</v>
      </c>
      <c r="C50" s="256">
        <v>9.7411870956420898</v>
      </c>
      <c r="D50" s="255">
        <v>4.3188390731811523</v>
      </c>
      <c r="E50" s="255">
        <v>5.8693394064903259E-2</v>
      </c>
      <c r="F50" s="255">
        <v>6.0073714256286621</v>
      </c>
      <c r="G50" s="255">
        <v>0.14671461284160614</v>
      </c>
      <c r="H50" s="255">
        <v>3.2061071395874023</v>
      </c>
      <c r="I50" s="255">
        <v>4.4575143605470657E-2</v>
      </c>
      <c r="J50" s="255">
        <v>2.3772673606872559</v>
      </c>
      <c r="K50" s="254"/>
      <c r="L50" s="254"/>
      <c r="M50" s="254"/>
      <c r="N50" s="254"/>
      <c r="O50" s="254"/>
      <c r="P50" s="254"/>
      <c r="Q50" s="254"/>
      <c r="R50" s="254"/>
      <c r="S50" s="254"/>
    </row>
    <row r="51" spans="1:19">
      <c r="A51" s="22">
        <v>2001</v>
      </c>
      <c r="B51" s="255">
        <v>6.2314434051513672</v>
      </c>
      <c r="C51" s="256">
        <v>9.113372802734375</v>
      </c>
      <c r="D51" s="255">
        <v>4.0915603637695313</v>
      </c>
      <c r="E51" s="255">
        <v>5.3350303322076797E-2</v>
      </c>
      <c r="F51" s="255">
        <v>5.663240909576416</v>
      </c>
      <c r="G51" s="255">
        <v>0.15041869878768921</v>
      </c>
      <c r="H51" s="255">
        <v>3.171036958694458</v>
      </c>
      <c r="I51" s="255">
        <v>3.3717453479766846E-2</v>
      </c>
      <c r="J51" s="255">
        <v>2.3563721179962158</v>
      </c>
      <c r="K51" s="254"/>
      <c r="L51" s="254"/>
      <c r="M51" s="254"/>
      <c r="N51" s="254"/>
      <c r="O51" s="254"/>
      <c r="P51" s="254"/>
      <c r="Q51" s="254"/>
      <c r="R51" s="254"/>
      <c r="S51" s="254"/>
    </row>
    <row r="52" spans="1:19">
      <c r="A52" s="22">
        <v>2002</v>
      </c>
      <c r="B52" s="255">
        <v>6.2473263740539551</v>
      </c>
      <c r="C52" s="256">
        <v>9.4925003051757813</v>
      </c>
      <c r="D52" s="255">
        <v>4.0201587677001953</v>
      </c>
      <c r="E52" s="255">
        <v>5.0097178667783737E-2</v>
      </c>
      <c r="F52" s="255">
        <v>5.972445011138916</v>
      </c>
      <c r="G52" s="255">
        <v>0.32851332426071167</v>
      </c>
      <c r="H52" s="255">
        <v>3.1662604808807373</v>
      </c>
      <c r="I52" s="255">
        <v>0.82575875520706177</v>
      </c>
      <c r="J52" s="255">
        <v>2.3587799072265625</v>
      </c>
      <c r="K52" s="254"/>
      <c r="L52" s="254"/>
      <c r="M52" s="254"/>
      <c r="N52" s="254"/>
      <c r="O52" s="254"/>
      <c r="P52" s="254"/>
      <c r="Q52" s="254"/>
      <c r="R52" s="254"/>
      <c r="S52" s="254"/>
    </row>
    <row r="53" spans="1:19">
      <c r="A53" s="22">
        <v>2003</v>
      </c>
      <c r="B53" s="255">
        <v>6.2951526641845703</v>
      </c>
      <c r="C53" s="256">
        <v>10.405948638916016</v>
      </c>
      <c r="D53" s="255">
        <v>4.5562572479248047</v>
      </c>
      <c r="E53" s="255">
        <v>5.4456982761621475E-2</v>
      </c>
      <c r="F53" s="255">
        <v>7.204984188079834</v>
      </c>
      <c r="G53" s="255">
        <v>0.10953225940465927</v>
      </c>
      <c r="H53" s="255">
        <v>3.1744153499603271</v>
      </c>
      <c r="I53" s="255">
        <v>3.2782915979623795E-2</v>
      </c>
      <c r="J53" s="255">
        <v>2.3658239841461182</v>
      </c>
      <c r="K53" s="254"/>
      <c r="L53" s="254"/>
      <c r="M53" s="254"/>
      <c r="N53" s="254"/>
      <c r="O53" s="254"/>
      <c r="P53" s="254"/>
      <c r="Q53" s="254"/>
      <c r="R53" s="254"/>
      <c r="S53" s="254"/>
    </row>
    <row r="54" spans="1:19">
      <c r="A54" s="22">
        <v>2004</v>
      </c>
      <c r="B54" s="255">
        <v>6.2989888191223145</v>
      </c>
      <c r="C54" s="256">
        <v>11.674154281616211</v>
      </c>
      <c r="D54" s="255">
        <v>4.9058170318603516</v>
      </c>
      <c r="E54" s="255">
        <v>5.8340493589639664E-2</v>
      </c>
      <c r="F54" s="255">
        <v>7.9244198799133301</v>
      </c>
      <c r="G54" s="255">
        <v>0.10270224511623383</v>
      </c>
      <c r="H54" s="255">
        <v>3.1872589588165283</v>
      </c>
      <c r="I54" s="255">
        <v>3.3642113208770752E-2</v>
      </c>
      <c r="J54" s="255">
        <v>2.3330252170562744</v>
      </c>
      <c r="K54" s="254"/>
      <c r="L54" s="254"/>
      <c r="M54" s="254"/>
      <c r="N54" s="254"/>
      <c r="O54" s="254"/>
      <c r="P54" s="254"/>
      <c r="Q54" s="254"/>
      <c r="R54" s="254"/>
      <c r="S54" s="254"/>
    </row>
    <row r="55" spans="1:19">
      <c r="A55" s="22">
        <v>2005</v>
      </c>
      <c r="B55" s="255">
        <v>6.2995901107788086</v>
      </c>
      <c r="C55" s="256">
        <v>11.632488250732422</v>
      </c>
      <c r="D55" s="255">
        <v>5.2848873138427734</v>
      </c>
      <c r="E55" s="255">
        <v>5.9484660625457764E-2</v>
      </c>
      <c r="F55" s="255">
        <v>7.8818154335021973</v>
      </c>
      <c r="G55" s="255">
        <v>0.1010638102889061</v>
      </c>
      <c r="H55" s="255">
        <v>3.189500093460083</v>
      </c>
      <c r="I55" s="255">
        <v>7.6858758926391602E-2</v>
      </c>
      <c r="J55" s="255">
        <v>2.3786334991455078</v>
      </c>
      <c r="K55" s="254"/>
      <c r="L55" s="254"/>
      <c r="M55" s="254"/>
      <c r="N55" s="254"/>
      <c r="O55" s="254"/>
      <c r="P55" s="254"/>
      <c r="Q55" s="254"/>
      <c r="R55" s="254"/>
      <c r="S55" s="254"/>
    </row>
    <row r="56" spans="1:19">
      <c r="A56" s="22">
        <v>2006</v>
      </c>
      <c r="B56" s="255">
        <v>6.3122010231018066</v>
      </c>
      <c r="C56" s="256">
        <v>11.832423210144043</v>
      </c>
      <c r="D56" s="255">
        <v>5.6764655113220215</v>
      </c>
      <c r="E56" s="255">
        <v>5.4463222622871399E-2</v>
      </c>
      <c r="F56" s="255">
        <v>8.0420246124267578</v>
      </c>
      <c r="G56" s="255">
        <v>9.6091441810131073E-2</v>
      </c>
      <c r="H56" s="255">
        <v>3.2171351909637451</v>
      </c>
      <c r="I56" s="255">
        <v>3.185693547129631E-2</v>
      </c>
      <c r="J56" s="255">
        <v>2.3932356834411621</v>
      </c>
      <c r="K56" s="254"/>
      <c r="L56" s="254"/>
      <c r="M56" s="254"/>
      <c r="N56" s="254"/>
      <c r="O56" s="254"/>
      <c r="P56" s="254"/>
      <c r="Q56" s="254"/>
      <c r="R56" s="254"/>
      <c r="S56" s="254"/>
    </row>
    <row r="57" spans="1:19">
      <c r="A57" s="22">
        <v>2007</v>
      </c>
      <c r="B57" s="255">
        <v>6.3281750679016113</v>
      </c>
      <c r="C57" s="256">
        <v>12.885173797607422</v>
      </c>
      <c r="D57" s="255">
        <v>6.0401811599731445</v>
      </c>
      <c r="E57" s="255">
        <v>5.3797725588083267E-2</v>
      </c>
      <c r="F57" s="255">
        <v>8.7989978790283203</v>
      </c>
      <c r="G57" s="255">
        <v>9.2084944248199463E-2</v>
      </c>
      <c r="H57" s="255">
        <v>3.2183945178985596</v>
      </c>
      <c r="I57" s="255">
        <v>3.1792234629392624E-2</v>
      </c>
      <c r="J57" s="255">
        <v>2.395920991897583</v>
      </c>
      <c r="K57" s="254"/>
      <c r="L57" s="254"/>
      <c r="M57" s="254"/>
      <c r="N57" s="254"/>
      <c r="O57" s="254"/>
      <c r="P57" s="254"/>
      <c r="Q57" s="254"/>
      <c r="R57" s="254"/>
      <c r="S57" s="254"/>
    </row>
    <row r="58" spans="1:19">
      <c r="A58" s="22">
        <v>2008</v>
      </c>
      <c r="B58" s="255">
        <v>6.2891058921813965</v>
      </c>
      <c r="C58" s="256">
        <v>11.859575271606445</v>
      </c>
      <c r="D58" s="255">
        <v>6.055328369140625</v>
      </c>
      <c r="E58" s="255">
        <v>6.0882531106472015E-2</v>
      </c>
      <c r="F58" s="255">
        <v>9.3961315155029297</v>
      </c>
      <c r="G58" s="255">
        <v>8.657393604516983E-2</v>
      </c>
      <c r="H58" s="255">
        <v>3.2009801864624023</v>
      </c>
      <c r="I58" s="255">
        <v>3.1415876001119614E-2</v>
      </c>
      <c r="J58" s="255">
        <v>2.3788228034973145</v>
      </c>
      <c r="K58" s="254"/>
      <c r="L58" s="254"/>
      <c r="M58" s="254"/>
      <c r="N58" s="254"/>
      <c r="O58" s="254"/>
      <c r="P58" s="254"/>
      <c r="Q58" s="254"/>
      <c r="R58" s="254"/>
      <c r="S58" s="254"/>
    </row>
    <row r="59" spans="1:19">
      <c r="A59" s="22">
        <v>2009</v>
      </c>
      <c r="B59" s="255">
        <v>6.3259115219116211</v>
      </c>
      <c r="C59" s="256">
        <v>10.098152160644531</v>
      </c>
      <c r="D59" s="255">
        <v>5.6910514831542969</v>
      </c>
      <c r="E59" s="255">
        <v>6.7938722670078278E-2</v>
      </c>
      <c r="F59" s="255">
        <v>8.9865846633911133</v>
      </c>
      <c r="G59" s="255">
        <v>7.1736909449100494E-2</v>
      </c>
      <c r="H59" s="255">
        <v>3.2190151214599609</v>
      </c>
      <c r="I59" s="255">
        <v>3.1587552279233932E-2</v>
      </c>
      <c r="J59" s="255">
        <v>2.3897867202758789</v>
      </c>
      <c r="K59" s="254"/>
      <c r="L59" s="254"/>
      <c r="M59" s="254"/>
      <c r="N59" s="254"/>
      <c r="O59" s="254"/>
      <c r="P59" s="254"/>
      <c r="Q59" s="254"/>
      <c r="R59" s="254"/>
      <c r="S59" s="254"/>
    </row>
    <row r="60" spans="1:19">
      <c r="A60" s="22">
        <v>2010</v>
      </c>
      <c r="B60" s="255">
        <v>6.3756928443908691</v>
      </c>
      <c r="C60" s="256">
        <v>10.044458389282227</v>
      </c>
      <c r="D60" s="255">
        <v>6.3054823875427246</v>
      </c>
      <c r="E60" s="255">
        <v>7.2916068136692047E-2</v>
      </c>
      <c r="F60" s="255">
        <v>8.5849838256835938</v>
      </c>
      <c r="G60" s="255">
        <v>7.3175288736820221E-2</v>
      </c>
      <c r="H60" s="255">
        <v>3.2543449401855469</v>
      </c>
      <c r="I60" s="255">
        <v>3.1706072390079498E-2</v>
      </c>
      <c r="J60" s="255">
        <v>2.4165632724761963</v>
      </c>
      <c r="K60" s="254"/>
      <c r="L60" s="254"/>
      <c r="M60" s="254"/>
      <c r="N60" s="254"/>
      <c r="O60" s="254"/>
      <c r="P60" s="254"/>
      <c r="Q60" s="254"/>
      <c r="R60" s="254"/>
      <c r="S60" s="254"/>
    </row>
    <row r="61" spans="1:19">
      <c r="A61" s="22">
        <v>2011</v>
      </c>
      <c r="B61" s="255">
        <v>6.4260789999999997</v>
      </c>
      <c r="C61" s="256">
        <v>10.45618</v>
      </c>
      <c r="D61" s="255">
        <v>6.6261559999999999</v>
      </c>
      <c r="E61" s="255">
        <v>8.0726660000000006E-2</v>
      </c>
      <c r="F61" s="255">
        <v>9.0374669999999995</v>
      </c>
      <c r="G61" s="255">
        <v>7.4813050000000006E-2</v>
      </c>
      <c r="H61" s="255">
        <v>3.2816390000000002</v>
      </c>
      <c r="I61" s="255">
        <v>3.1951239999999999E-2</v>
      </c>
      <c r="J61" s="255">
        <v>2.4320729999999999</v>
      </c>
      <c r="K61" s="254"/>
      <c r="L61" s="254"/>
      <c r="M61" s="254"/>
      <c r="N61" s="254"/>
      <c r="O61" s="254"/>
      <c r="P61" s="254"/>
      <c r="Q61" s="254"/>
      <c r="R61" s="254"/>
      <c r="S61" s="254"/>
    </row>
    <row r="62" spans="1:19">
      <c r="A62" s="22">
        <v>2012</v>
      </c>
      <c r="B62" s="255">
        <v>6.4349030000000003</v>
      </c>
      <c r="C62" s="256">
        <v>10.35951</v>
      </c>
      <c r="D62" s="255">
        <v>6.5786550000000004</v>
      </c>
      <c r="E62" s="255">
        <v>8.0691170000000007E-2</v>
      </c>
      <c r="F62" s="255">
        <v>8.3413780000000006</v>
      </c>
      <c r="G62" s="255">
        <v>7.2570620000000002E-2</v>
      </c>
      <c r="H62" s="255">
        <v>3.2916629999999998</v>
      </c>
      <c r="I62" s="255">
        <v>3.1854479999999998E-2</v>
      </c>
      <c r="J62" s="255">
        <v>2.4425430000000001</v>
      </c>
      <c r="K62" s="254"/>
      <c r="L62" s="254"/>
      <c r="M62" s="254"/>
      <c r="N62" s="254"/>
      <c r="O62" s="254"/>
      <c r="P62" s="254"/>
      <c r="Q62" s="254"/>
      <c r="R62" s="254"/>
      <c r="S62" s="254"/>
    </row>
    <row r="63" spans="1:19">
      <c r="A63" s="22">
        <v>2013</v>
      </c>
      <c r="B63" s="255">
        <v>6.4425850000000002</v>
      </c>
      <c r="C63" s="256">
        <v>10.23128</v>
      </c>
      <c r="D63" s="255">
        <v>6.4165770000000002</v>
      </c>
      <c r="E63" s="255">
        <v>6.615058E-2</v>
      </c>
      <c r="F63" s="255">
        <v>8.6617169999999994</v>
      </c>
      <c r="G63" s="255">
        <v>6.4281489999999997E-2</v>
      </c>
      <c r="H63" s="255">
        <v>3.2935400000000001</v>
      </c>
      <c r="I63" s="255">
        <v>3.2903639999999998E-2</v>
      </c>
      <c r="J63" s="255">
        <v>2.4467789999999998</v>
      </c>
      <c r="K63" s="254"/>
      <c r="L63" s="254"/>
      <c r="M63" s="254"/>
      <c r="N63" s="254"/>
      <c r="O63" s="254"/>
      <c r="P63" s="254"/>
      <c r="Q63" s="254"/>
      <c r="R63" s="254"/>
      <c r="S63" s="254"/>
    </row>
    <row r="64" spans="1:19">
      <c r="A64" s="22">
        <v>2014</v>
      </c>
      <c r="B64" s="255">
        <v>6.4085739999999998</v>
      </c>
      <c r="C64" s="256">
        <v>10.7882</v>
      </c>
      <c r="D64" s="255">
        <v>5.9750240000000003</v>
      </c>
      <c r="E64" s="255">
        <v>6.0680970000000001E-2</v>
      </c>
      <c r="F64" s="255">
        <v>8.6830660000000002</v>
      </c>
      <c r="G64" s="255">
        <v>5.7806080000000003E-2</v>
      </c>
      <c r="H64" s="255">
        <v>3.277631</v>
      </c>
      <c r="I64" s="255">
        <v>3.1427799999999999E-2</v>
      </c>
      <c r="J64" s="255">
        <v>2.4383819999999998</v>
      </c>
      <c r="K64" s="254"/>
      <c r="M64" s="254"/>
      <c r="N64" s="254"/>
      <c r="O64" s="254"/>
      <c r="P64" s="254"/>
      <c r="Q64" s="254"/>
      <c r="R64" s="254"/>
      <c r="S64" s="254"/>
    </row>
    <row r="65" spans="1:21">
      <c r="A65" s="22">
        <v>2015</v>
      </c>
      <c r="B65" s="255">
        <v>6.3775539999999999</v>
      </c>
      <c r="C65" s="256">
        <v>10.05688</v>
      </c>
      <c r="D65" s="255">
        <v>5.1793440000000004</v>
      </c>
      <c r="E65" s="255">
        <v>5.4566669999999998E-2</v>
      </c>
      <c r="F65" s="255">
        <v>7.3032409999999999</v>
      </c>
      <c r="G65" s="255">
        <v>5.4499609999999997E-2</v>
      </c>
      <c r="H65" s="255">
        <v>3.2836599999999998</v>
      </c>
      <c r="I65" s="255">
        <v>3.1225309999999999E-2</v>
      </c>
      <c r="J65" s="255">
        <v>2.4485220000000001</v>
      </c>
      <c r="K65" s="254"/>
      <c r="M65" s="254"/>
      <c r="N65" s="254"/>
      <c r="O65" s="254"/>
      <c r="P65" s="254"/>
      <c r="Q65" s="254"/>
      <c r="R65" s="254"/>
      <c r="S65" s="254"/>
    </row>
    <row r="66" spans="1:21">
      <c r="A66" s="22">
        <v>2016</v>
      </c>
      <c r="B66" s="255">
        <v>6.6715070000000001</v>
      </c>
      <c r="C66" s="256">
        <v>9.4050890000000003</v>
      </c>
      <c r="D66" s="255">
        <v>5.2478160000000003</v>
      </c>
      <c r="E66" s="255">
        <v>6.4232789999999998E-2</v>
      </c>
      <c r="F66" s="255">
        <v>7.6601549999999996</v>
      </c>
      <c r="G66" s="255">
        <v>5.3331190000000001E-2</v>
      </c>
      <c r="H66" s="255">
        <v>3.4586000000000001</v>
      </c>
      <c r="I66" s="255">
        <v>3.2664779999999997E-2</v>
      </c>
      <c r="J66" s="255">
        <v>2.5787589999999998</v>
      </c>
      <c r="K66" s="254"/>
      <c r="M66" s="254"/>
      <c r="N66" s="254"/>
      <c r="O66" s="254"/>
      <c r="P66" s="254"/>
      <c r="Q66" s="254"/>
      <c r="R66" s="254"/>
      <c r="S66" s="254"/>
    </row>
    <row r="67" spans="1:21" ht="12.6" customHeight="1">
      <c r="A67" s="22">
        <v>2017</v>
      </c>
      <c r="B67" s="255">
        <v>6.7795249999999996</v>
      </c>
      <c r="C67" s="256">
        <v>9.1537419999999994</v>
      </c>
      <c r="D67" s="255">
        <v>5.4516900000000001</v>
      </c>
      <c r="E67" s="255">
        <v>6.2779959999999996E-2</v>
      </c>
      <c r="F67" s="255">
        <v>8.0093080000000008</v>
      </c>
      <c r="G67" s="255">
        <v>5.2980590000000001E-2</v>
      </c>
      <c r="H67" s="255">
        <v>3.5194920000000001</v>
      </c>
      <c r="I67" s="255">
        <v>3.2629360000000003E-2</v>
      </c>
      <c r="J67" s="255">
        <v>2.6131579999999999</v>
      </c>
      <c r="K67" s="254"/>
      <c r="L67" s="254"/>
      <c r="M67" s="254"/>
      <c r="N67" s="254"/>
      <c r="O67" s="254"/>
      <c r="P67" s="254"/>
      <c r="Q67" s="254"/>
      <c r="R67" s="254"/>
      <c r="S67" s="254"/>
    </row>
    <row r="68" spans="1:21" ht="12.6" customHeight="1">
      <c r="A68" s="22">
        <v>2018</v>
      </c>
      <c r="B68" s="255">
        <v>6.7813249999999998</v>
      </c>
      <c r="C68" s="256">
        <v>9.5572320000000008</v>
      </c>
      <c r="D68" s="255">
        <v>5.4918490000000002</v>
      </c>
      <c r="E68" s="255">
        <v>6.4201969999999997E-2</v>
      </c>
      <c r="F68" s="255">
        <v>8.4499750000000002</v>
      </c>
      <c r="G68" s="255">
        <v>5.2680060000000001E-2</v>
      </c>
      <c r="H68" s="255">
        <v>3.5200369999999999</v>
      </c>
      <c r="I68" s="255">
        <v>3.2276409999999998E-2</v>
      </c>
      <c r="J68" s="255">
        <v>2.6081219999999998</v>
      </c>
      <c r="K68" s="254"/>
      <c r="L68" s="254"/>
      <c r="M68" s="254"/>
      <c r="N68" s="254"/>
      <c r="O68" s="254"/>
      <c r="P68" s="254"/>
      <c r="Q68" s="254"/>
      <c r="R68" s="254"/>
      <c r="S68" s="254"/>
    </row>
    <row r="69" spans="1:21" ht="12" customHeight="1">
      <c r="A69" s="22">
        <v>2019</v>
      </c>
      <c r="B69" s="255">
        <v>6.7799719999999999</v>
      </c>
      <c r="C69" s="256">
        <v>9.12941</v>
      </c>
      <c r="D69" s="255">
        <v>5.3813199999999997</v>
      </c>
      <c r="E69" s="255">
        <v>6.5303650000000005E-2</v>
      </c>
      <c r="F69" s="255">
        <v>8.0223840000000006</v>
      </c>
      <c r="G69" s="255">
        <v>5.0846040000000002E-2</v>
      </c>
      <c r="H69" s="255">
        <v>3.519933</v>
      </c>
      <c r="I69" s="255">
        <v>3.2109060000000002E-2</v>
      </c>
      <c r="J69" s="255">
        <v>2.6061740000000002</v>
      </c>
    </row>
    <row r="70" spans="1:21" ht="12" customHeight="1">
      <c r="A70" s="22">
        <v>2020</v>
      </c>
      <c r="B70" s="255">
        <v>6.7802910000000001</v>
      </c>
      <c r="C70" s="256">
        <v>9.2181929999999994</v>
      </c>
      <c r="D70" s="255">
        <v>5.3627000000000002</v>
      </c>
      <c r="E70" s="255">
        <v>6.6641320000000004E-2</v>
      </c>
      <c r="F70" s="255">
        <v>8.2307389999999998</v>
      </c>
      <c r="G70" s="255">
        <v>4.7674830000000001E-2</v>
      </c>
      <c r="H70" s="255">
        <v>3.5265209999999998</v>
      </c>
      <c r="I70" s="255">
        <v>3.204481E-2</v>
      </c>
      <c r="J70" s="255">
        <v>2.6083120000000002</v>
      </c>
    </row>
    <row r="71" spans="1:21" ht="12" customHeight="1">
      <c r="A71" s="22">
        <v>2021</v>
      </c>
      <c r="B71" s="255">
        <v>6.7811310000000002</v>
      </c>
      <c r="C71" s="256">
        <v>9.8849839999999993</v>
      </c>
      <c r="D71" s="255">
        <v>5.752535</v>
      </c>
      <c r="E71" s="255">
        <v>6.4890610000000001E-2</v>
      </c>
      <c r="F71" s="255">
        <v>8.5767410000000002</v>
      </c>
      <c r="G71" s="255">
        <v>4.499533E-2</v>
      </c>
      <c r="H71" s="255">
        <v>3.5327860000000002</v>
      </c>
      <c r="I71" s="255">
        <v>3.225633E-2</v>
      </c>
      <c r="J71" s="255">
        <v>2.6043059999999998</v>
      </c>
    </row>
    <row r="72" spans="1:21" ht="16.5" customHeight="1">
      <c r="A72" s="388" t="s">
        <v>259</v>
      </c>
      <c r="B72" s="357"/>
      <c r="C72" s="357"/>
      <c r="D72" s="357"/>
      <c r="E72" s="357"/>
      <c r="F72" s="357"/>
      <c r="G72" s="357"/>
      <c r="H72" s="357"/>
      <c r="I72" s="357"/>
      <c r="J72" s="357"/>
      <c r="K72" s="168"/>
      <c r="L72" s="168"/>
      <c r="M72" s="117"/>
      <c r="N72" s="117"/>
      <c r="O72" s="117"/>
      <c r="P72" s="117"/>
      <c r="Q72" s="117"/>
      <c r="R72" s="117"/>
      <c r="S72" s="117"/>
      <c r="T72" s="117"/>
      <c r="U72" s="117"/>
    </row>
    <row r="73" spans="1:21" s="57" customFormat="1" ht="17.25" customHeight="1">
      <c r="A73" s="332" t="s">
        <v>283</v>
      </c>
      <c r="B73" s="27"/>
      <c r="C73" s="27"/>
      <c r="D73" s="27"/>
      <c r="E73" s="27"/>
      <c r="F73" s="27"/>
      <c r="G73" s="27"/>
      <c r="H73" s="27"/>
      <c r="I73" s="27"/>
      <c r="J73" s="27"/>
    </row>
    <row r="74" spans="1:21" s="57" customFormat="1" ht="15"/>
    <row r="75" spans="1:21" s="57" customFormat="1" ht="15"/>
    <row r="76" spans="1:21" s="57" customFormat="1" ht="15"/>
    <row r="77" spans="1:21" s="57" customFormat="1" ht="15"/>
    <row r="78" spans="1:21" s="57" customFormat="1" ht="15"/>
    <row r="79" spans="1:21" s="57" customFormat="1" ht="15">
      <c r="B79" s="336"/>
      <c r="C79" s="336"/>
      <c r="D79" s="336"/>
      <c r="E79" s="336"/>
      <c r="F79" s="336"/>
      <c r="G79" s="336"/>
      <c r="H79" s="336"/>
      <c r="I79" s="336"/>
      <c r="J79" s="336"/>
    </row>
    <row r="80" spans="1:21" s="57" customFormat="1" ht="15">
      <c r="B80" s="336"/>
      <c r="C80" s="336"/>
      <c r="D80" s="336"/>
      <c r="E80" s="336"/>
      <c r="F80" s="336"/>
      <c r="G80" s="336"/>
      <c r="H80" s="336"/>
      <c r="I80" s="336"/>
      <c r="J80" s="336"/>
    </row>
    <row r="81" spans="2:10" s="57" customFormat="1" ht="15">
      <c r="B81" s="336"/>
      <c r="C81" s="336"/>
      <c r="D81" s="336"/>
      <c r="E81" s="336"/>
      <c r="F81" s="336"/>
      <c r="G81" s="336"/>
      <c r="H81" s="336"/>
      <c r="I81" s="336"/>
      <c r="J81" s="336"/>
    </row>
    <row r="82" spans="2:10" s="57" customFormat="1" ht="15"/>
    <row r="83" spans="2:10" s="57" customFormat="1" ht="15"/>
    <row r="84" spans="2:10" s="57" customFormat="1" ht="15"/>
    <row r="85" spans="2:10" s="57" customFormat="1" ht="15"/>
    <row r="86" spans="2:10" s="57" customFormat="1" ht="15"/>
    <row r="87" spans="2:10" s="57" customFormat="1" ht="15"/>
    <row r="88" spans="2:10" s="57" customFormat="1" ht="15"/>
    <row r="89" spans="2:10" s="57" customFormat="1" ht="15"/>
    <row r="90" spans="2:10" s="57" customFormat="1" ht="15"/>
    <row r="91" spans="2:10" s="57" customFormat="1" ht="15"/>
    <row r="92" spans="2:10" s="57" customFormat="1" ht="15"/>
    <row r="93" spans="2:10" s="57" customFormat="1" ht="15"/>
    <row r="94" spans="2:10" s="57" customFormat="1" ht="15"/>
    <row r="95" spans="2:10" s="57" customFormat="1" ht="15"/>
    <row r="96" spans="2:10" s="57" customFormat="1" ht="15"/>
    <row r="97" spans="2:10" s="57" customFormat="1" ht="15"/>
    <row r="98" spans="2:10" s="57" customFormat="1" ht="15"/>
    <row r="99" spans="2:10" s="57" customFormat="1" ht="15"/>
    <row r="100" spans="2:10" s="57" customFormat="1" ht="15"/>
    <row r="101" spans="2:10" s="57" customFormat="1" ht="15">
      <c r="B101" s="257"/>
      <c r="C101" s="257"/>
      <c r="D101" s="257"/>
      <c r="E101" s="257"/>
      <c r="F101" s="257"/>
      <c r="G101" s="257"/>
      <c r="H101" s="257"/>
      <c r="I101" s="257"/>
      <c r="J101" s="257"/>
    </row>
    <row r="102" spans="2:10" s="57" customFormat="1" ht="15">
      <c r="B102" s="257"/>
      <c r="C102" s="257"/>
      <c r="D102" s="257"/>
      <c r="E102" s="257"/>
      <c r="F102" s="257"/>
      <c r="G102" s="257"/>
      <c r="H102" s="257"/>
      <c r="I102" s="257"/>
      <c r="J102" s="257"/>
    </row>
    <row r="103" spans="2:10" s="57" customFormat="1" ht="15">
      <c r="B103" s="257"/>
      <c r="C103" s="257"/>
      <c r="D103" s="257"/>
      <c r="E103" s="257"/>
      <c r="F103" s="257"/>
      <c r="G103" s="257"/>
      <c r="H103" s="257"/>
      <c r="I103" s="257"/>
      <c r="J103" s="257"/>
    </row>
    <row r="104" spans="2:10" s="57" customFormat="1" ht="15">
      <c r="B104" s="257"/>
      <c r="C104" s="257"/>
      <c r="D104" s="257"/>
      <c r="E104" s="257"/>
      <c r="F104" s="257"/>
      <c r="G104" s="257"/>
      <c r="H104" s="257"/>
      <c r="I104" s="257"/>
      <c r="J104" s="257"/>
    </row>
    <row r="105" spans="2:10" s="57" customFormat="1" ht="15">
      <c r="B105" s="257"/>
      <c r="C105" s="257"/>
      <c r="D105" s="257"/>
      <c r="E105" s="257"/>
      <c r="F105" s="257"/>
      <c r="G105" s="257"/>
      <c r="H105" s="257"/>
      <c r="I105" s="257"/>
      <c r="J105" s="257"/>
    </row>
    <row r="106" spans="2:10" s="57" customFormat="1" ht="15">
      <c r="B106" s="257"/>
      <c r="C106" s="257"/>
      <c r="D106" s="257"/>
      <c r="E106" s="257"/>
      <c r="F106" s="257"/>
      <c r="G106" s="257"/>
      <c r="H106" s="257"/>
      <c r="I106" s="257"/>
      <c r="J106" s="257"/>
    </row>
    <row r="107" spans="2:10" s="57" customFormat="1" ht="15">
      <c r="B107" s="257"/>
      <c r="C107" s="257"/>
      <c r="D107" s="257"/>
      <c r="E107" s="257"/>
      <c r="F107" s="257"/>
      <c r="G107" s="257"/>
      <c r="H107" s="257"/>
      <c r="I107" s="257"/>
      <c r="J107" s="257"/>
    </row>
    <row r="108" spans="2:10" s="57" customFormat="1" ht="15">
      <c r="B108" s="257"/>
      <c r="C108" s="257"/>
      <c r="D108" s="257"/>
      <c r="E108" s="257"/>
      <c r="F108" s="257"/>
      <c r="G108" s="257"/>
      <c r="H108" s="257"/>
      <c r="I108" s="257"/>
      <c r="J108" s="257"/>
    </row>
    <row r="109" spans="2:10" s="57" customFormat="1" ht="15">
      <c r="B109" s="257"/>
      <c r="C109" s="257"/>
      <c r="D109" s="257"/>
      <c r="E109" s="257"/>
      <c r="F109" s="257"/>
      <c r="G109" s="257"/>
      <c r="H109" s="257"/>
      <c r="I109" s="257"/>
      <c r="J109" s="257"/>
    </row>
    <row r="110" spans="2:10" s="57" customFormat="1" ht="15">
      <c r="B110" s="257"/>
      <c r="C110" s="257"/>
      <c r="D110" s="257"/>
      <c r="E110" s="257"/>
      <c r="F110" s="257"/>
      <c r="G110" s="257"/>
      <c r="H110" s="257"/>
      <c r="I110" s="257"/>
      <c r="J110" s="257"/>
    </row>
    <row r="111" spans="2:10" s="57" customFormat="1" ht="15">
      <c r="B111" s="257"/>
      <c r="C111" s="257"/>
      <c r="D111" s="257"/>
      <c r="E111" s="257"/>
      <c r="F111" s="257"/>
      <c r="G111" s="257"/>
      <c r="H111" s="257"/>
      <c r="I111" s="257"/>
      <c r="J111" s="257"/>
    </row>
    <row r="112" spans="2:10" s="57" customFormat="1" ht="15">
      <c r="B112" s="257"/>
      <c r="C112" s="257"/>
      <c r="D112" s="257"/>
      <c r="E112" s="257"/>
      <c r="F112" s="257"/>
      <c r="G112" s="257"/>
      <c r="H112" s="257"/>
      <c r="I112" s="257"/>
      <c r="J112" s="257"/>
    </row>
    <row r="113" spans="2:10" s="57" customFormat="1" ht="15">
      <c r="B113" s="257"/>
      <c r="C113" s="257"/>
      <c r="D113" s="257"/>
      <c r="E113" s="257"/>
      <c r="F113" s="257"/>
      <c r="G113" s="257"/>
      <c r="H113" s="257"/>
      <c r="I113" s="257"/>
      <c r="J113" s="257"/>
    </row>
    <row r="114" spans="2:10" s="57" customFormat="1" ht="15">
      <c r="B114" s="257"/>
      <c r="C114" s="257"/>
      <c r="D114" s="257"/>
      <c r="E114" s="257"/>
      <c r="F114" s="257"/>
      <c r="G114" s="257"/>
      <c r="H114" s="257"/>
      <c r="I114" s="257"/>
      <c r="J114" s="257"/>
    </row>
    <row r="115" spans="2:10" s="57" customFormat="1" ht="15">
      <c r="B115" s="257"/>
      <c r="C115" s="257"/>
      <c r="D115" s="257"/>
      <c r="E115" s="257"/>
      <c r="F115" s="257"/>
      <c r="G115" s="257"/>
      <c r="H115" s="257"/>
      <c r="I115" s="257"/>
      <c r="J115" s="257"/>
    </row>
    <row r="116" spans="2:10" s="57" customFormat="1" ht="15">
      <c r="B116" s="257"/>
      <c r="C116" s="257"/>
      <c r="D116" s="257"/>
      <c r="E116" s="257"/>
      <c r="F116" s="257"/>
      <c r="G116" s="257"/>
      <c r="H116" s="257"/>
      <c r="I116" s="257"/>
      <c r="J116" s="257"/>
    </row>
    <row r="117" spans="2:10" s="57" customFormat="1" ht="15">
      <c r="B117" s="257"/>
      <c r="C117" s="257"/>
      <c r="D117" s="257"/>
      <c r="E117" s="257"/>
      <c r="F117" s="257"/>
      <c r="G117" s="257"/>
      <c r="H117" s="257"/>
      <c r="I117" s="257"/>
      <c r="J117" s="257"/>
    </row>
    <row r="118" spans="2:10" s="57" customFormat="1" ht="15">
      <c r="B118" s="257"/>
      <c r="C118" s="257"/>
      <c r="D118" s="257"/>
      <c r="E118" s="257"/>
      <c r="F118" s="257"/>
      <c r="G118" s="257"/>
      <c r="H118" s="257"/>
      <c r="I118" s="257"/>
      <c r="J118" s="257"/>
    </row>
    <row r="119" spans="2:10" s="57" customFormat="1" ht="15">
      <c r="B119" s="257"/>
      <c r="C119" s="257"/>
      <c r="D119" s="257"/>
      <c r="E119" s="257"/>
      <c r="F119" s="257"/>
      <c r="G119" s="257"/>
      <c r="H119" s="257"/>
      <c r="I119" s="257"/>
      <c r="J119" s="257"/>
    </row>
    <row r="120" spans="2:10" s="57" customFormat="1" ht="15">
      <c r="B120" s="257"/>
      <c r="C120" s="257"/>
      <c r="D120" s="257"/>
      <c r="E120" s="257"/>
      <c r="F120" s="257"/>
      <c r="G120" s="257"/>
      <c r="H120" s="257"/>
      <c r="I120" s="257"/>
      <c r="J120" s="257"/>
    </row>
    <row r="121" spans="2:10" s="57" customFormat="1" ht="15">
      <c r="B121" s="257"/>
      <c r="C121" s="257"/>
      <c r="D121" s="257"/>
      <c r="E121" s="257"/>
      <c r="F121" s="257"/>
      <c r="G121" s="257"/>
      <c r="H121" s="257"/>
      <c r="I121" s="257"/>
      <c r="J121" s="257"/>
    </row>
    <row r="122" spans="2:10" s="57" customFormat="1" ht="15">
      <c r="B122" s="257"/>
      <c r="C122" s="257"/>
      <c r="D122" s="257"/>
      <c r="E122" s="257"/>
      <c r="F122" s="257"/>
      <c r="G122" s="257"/>
      <c r="H122" s="257"/>
      <c r="I122" s="257"/>
      <c r="J122" s="257"/>
    </row>
    <row r="123" spans="2:10" s="57" customFormat="1" ht="15">
      <c r="B123" s="257"/>
      <c r="C123" s="257"/>
      <c r="D123" s="257"/>
      <c r="E123" s="257"/>
      <c r="F123" s="257"/>
      <c r="G123" s="257"/>
      <c r="H123" s="257"/>
      <c r="I123" s="257"/>
      <c r="J123" s="257"/>
    </row>
    <row r="124" spans="2:10" s="57" customFormat="1" ht="15">
      <c r="B124" s="257"/>
      <c r="C124" s="257"/>
      <c r="D124" s="257"/>
      <c r="E124" s="257"/>
      <c r="F124" s="257"/>
      <c r="G124" s="257"/>
      <c r="H124" s="257"/>
      <c r="I124" s="257"/>
      <c r="J124" s="257"/>
    </row>
    <row r="125" spans="2:10" s="57" customFormat="1" ht="15">
      <c r="B125" s="257"/>
      <c r="C125" s="257"/>
      <c r="D125" s="257"/>
      <c r="E125" s="257"/>
      <c r="F125" s="257"/>
      <c r="G125" s="257"/>
      <c r="H125" s="257"/>
      <c r="I125" s="257"/>
      <c r="J125" s="257"/>
    </row>
    <row r="126" spans="2:10" s="57" customFormat="1" ht="15">
      <c r="B126" s="257"/>
      <c r="C126" s="257"/>
      <c r="D126" s="257"/>
      <c r="E126" s="257"/>
      <c r="F126" s="257"/>
      <c r="G126" s="257"/>
      <c r="H126" s="257"/>
      <c r="I126" s="257"/>
      <c r="J126" s="257"/>
    </row>
    <row r="127" spans="2:10" s="57" customFormat="1" ht="15">
      <c r="B127" s="257"/>
    </row>
    <row r="128" spans="2:10" s="57" customFormat="1" ht="15">
      <c r="B128" s="257"/>
    </row>
    <row r="129" spans="2:2" s="57" customFormat="1" ht="15">
      <c r="B129" s="257"/>
    </row>
    <row r="130" spans="2:2" s="57" customFormat="1" ht="15">
      <c r="B130" s="257"/>
    </row>
    <row r="131" spans="2:2" s="57" customFormat="1" ht="15">
      <c r="B131" s="257"/>
    </row>
    <row r="132" spans="2:2" s="57" customFormat="1" ht="15">
      <c r="B132" s="257"/>
    </row>
    <row r="133" spans="2:2" s="57" customFormat="1" ht="15">
      <c r="B133" s="257"/>
    </row>
    <row r="134" spans="2:2" s="57" customFormat="1" ht="15">
      <c r="B134" s="257"/>
    </row>
    <row r="135" spans="2:2" s="57" customFormat="1" ht="15">
      <c r="B135" s="257"/>
    </row>
    <row r="136" spans="2:2" s="57" customFormat="1" ht="15">
      <c r="B136" s="257"/>
    </row>
    <row r="137" spans="2:2" s="57" customFormat="1" ht="15">
      <c r="B137" s="257"/>
    </row>
    <row r="138" spans="2:2" s="57" customFormat="1" ht="15">
      <c r="B138" s="257"/>
    </row>
    <row r="139" spans="2:2" s="57" customFormat="1" ht="15">
      <c r="B139" s="257"/>
    </row>
    <row r="140" spans="2:2" s="57" customFormat="1" ht="15">
      <c r="B140" s="257"/>
    </row>
    <row r="141" spans="2:2" s="57" customFormat="1" ht="15"/>
    <row r="142" spans="2:2" s="57" customFormat="1" ht="15"/>
    <row r="143" spans="2:2" s="57" customFormat="1" ht="15"/>
    <row r="144" spans="2:2" s="57" customFormat="1" ht="15"/>
    <row r="145" s="57" customFormat="1" ht="15"/>
    <row r="146" s="57" customFormat="1" ht="15"/>
    <row r="147" s="57" customFormat="1" ht="15"/>
    <row r="148" s="57" customFormat="1" ht="15"/>
    <row r="149" s="57" customFormat="1" ht="15"/>
    <row r="150" s="57" customFormat="1" ht="15"/>
    <row r="151" s="57" customFormat="1" ht="15"/>
    <row r="152" s="57" customFormat="1" ht="15"/>
    <row r="153" s="57" customFormat="1" ht="15"/>
    <row r="154" s="57" customFormat="1" ht="15"/>
    <row r="155" s="57" customFormat="1" ht="15"/>
    <row r="156" s="57" customFormat="1" ht="15"/>
    <row r="157" s="57" customFormat="1" ht="15"/>
    <row r="158" s="57" customFormat="1" ht="15"/>
    <row r="159" s="57" customFormat="1" ht="15"/>
    <row r="160" s="57" customFormat="1" ht="15"/>
    <row r="161" s="57" customFormat="1" ht="15"/>
    <row r="162" s="57" customFormat="1" ht="15"/>
    <row r="163" s="57" customFormat="1" ht="15"/>
    <row r="164" s="57" customFormat="1" ht="15"/>
    <row r="165" s="57" customFormat="1" ht="15"/>
    <row r="166" s="57" customFormat="1" ht="15"/>
    <row r="167" s="57" customFormat="1" ht="15"/>
    <row r="168" s="57" customFormat="1" ht="15"/>
    <row r="169" s="57" customFormat="1" ht="15"/>
    <row r="170" s="57" customFormat="1" ht="15"/>
    <row r="171" s="57" customFormat="1" ht="15"/>
    <row r="172" s="57" customFormat="1" ht="15"/>
    <row r="173" s="57" customFormat="1" ht="15"/>
    <row r="174" s="57" customFormat="1" ht="15"/>
    <row r="175" s="57" customFormat="1" ht="15"/>
    <row r="176" s="57" customFormat="1" ht="15"/>
    <row r="177" s="57" customFormat="1" ht="15"/>
    <row r="178" s="57" customFormat="1" ht="15"/>
    <row r="179" s="57" customFormat="1" ht="15"/>
    <row r="180" s="57" customFormat="1" ht="15"/>
    <row r="181" s="57" customFormat="1" ht="15"/>
    <row r="182" s="57" customFormat="1" ht="15"/>
    <row r="183" s="57" customFormat="1" ht="15"/>
    <row r="184" s="57" customFormat="1" ht="15"/>
    <row r="185" s="57" customFormat="1" ht="15"/>
    <row r="186" s="57" customFormat="1" ht="15"/>
    <row r="187" s="57" customFormat="1" ht="15"/>
    <row r="188" s="57" customFormat="1" ht="15"/>
    <row r="189" s="57" customFormat="1" ht="15"/>
    <row r="190" s="57" customFormat="1" ht="15"/>
    <row r="191" s="57" customFormat="1" ht="15"/>
    <row r="192" s="57" customFormat="1" ht="15"/>
    <row r="193" s="57" customFormat="1" ht="15"/>
    <row r="194" s="57" customFormat="1" ht="15"/>
    <row r="195" s="57" customFormat="1" ht="15"/>
    <row r="196" s="57" customFormat="1" ht="15"/>
    <row r="197" s="57" customFormat="1" ht="15"/>
    <row r="198" s="57" customFormat="1" ht="15"/>
    <row r="199" s="57" customFormat="1" ht="15"/>
    <row r="200" s="57" customFormat="1" ht="15"/>
    <row r="201" s="57" customFormat="1" ht="15"/>
    <row r="202" s="57" customFormat="1" ht="15"/>
    <row r="203" s="57" customFormat="1" ht="15"/>
    <row r="204" s="57" customFormat="1" ht="15"/>
    <row r="205" s="57" customFormat="1" ht="15"/>
    <row r="206" s="57" customFormat="1" ht="15"/>
    <row r="207" s="57" customFormat="1" ht="15"/>
    <row r="233" spans="1:4">
      <c r="A233" s="27" t="s">
        <v>16</v>
      </c>
      <c r="B233" s="27" t="s">
        <v>17</v>
      </c>
      <c r="C233" s="27" t="s">
        <v>15</v>
      </c>
      <c r="D233" s="27" t="s">
        <v>18</v>
      </c>
    </row>
  </sheetData>
  <customSheetViews>
    <customSheetView guid="{A7CAF2C5-39F9-42DB-8D54-87F1C45428C1}" showPageBreaks="1" printArea="1" topLeftCell="A37">
      <selection activeCell="B72" sqref="B72"/>
      <pageMargins left="0.7" right="0.7" top="0.75" bottom="0.75" header="0.3" footer="0.3"/>
      <pageSetup paperSize="5" orientation="portrait" r:id="rId1"/>
    </customSheetView>
    <customSheetView guid="{D5D9EAF4-7BA9-49E3-BE1A-B3C48A27549A}" showPageBreaks="1" printArea="1" topLeftCell="A37">
      <selection activeCell="B72" sqref="B72"/>
      <pageMargins left="0.7" right="0.7" top="0.75" bottom="0.75" header="0.3" footer="0.3"/>
      <pageSetup paperSize="5" orientation="portrait" r:id="rId2"/>
    </customSheetView>
    <customSheetView guid="{E6060216-00C8-46FF-98E3-81B4F8C2F5D4}" topLeftCell="A46">
      <selection activeCell="D57" sqref="D57"/>
      <pageMargins left="0.7" right="0.7" top="0.75" bottom="0.75" header="0.3" footer="0.3"/>
      <pageSetup paperSize="5" orientation="portrait" r:id="rId3"/>
    </customSheetView>
    <customSheetView guid="{DFD43025-E9E3-4843-AC2B-F650B990DBED}" topLeftCell="A46">
      <selection activeCell="D57" sqref="D57"/>
      <pageMargins left="0.7" right="0.7" top="0.75" bottom="0.75" header="0.3" footer="0.3"/>
      <pageSetup paperSize="5" orientation="portrait" r:id="rId4"/>
    </customSheetView>
    <customSheetView guid="{7E99A118-CF9C-4DA4-93C3-66837DF09715}">
      <selection activeCell="D41" sqref="D41"/>
      <pageMargins left="0.7" right="0.7" top="0.75" bottom="0.75" header="0.3" footer="0.3"/>
      <pageSetup paperSize="5" orientation="portrait" r:id="rId5"/>
    </customSheetView>
    <customSheetView guid="{F84C4122-9287-413C-B343-7D23815E91BD}" topLeftCell="A52">
      <selection activeCell="J73" sqref="J73"/>
      <pageMargins left="0.7" right="0.7" top="0.75" bottom="0.75" header="0.3" footer="0.3"/>
      <pageSetup paperSize="5" orientation="portrait" r:id="rId6"/>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7"/>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8"/>
    </customSheetView>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9"/>
    </customSheetView>
    <customSheetView guid="{2D94A871-EE3A-476B-9EB3-7E292F91BDEE}" scale="130" showPageBreaks="1" printArea="1">
      <pane xSplit="1" ySplit="4" topLeftCell="B57" activePane="bottomRight" state="frozen"/>
      <selection pane="bottomRight" activeCell="C79" sqref="C79"/>
      <pageMargins left="0.7" right="0.7" top="0.75" bottom="0.75" header="0.3" footer="0.3"/>
      <pageSetup paperSize="9" orientation="landscape" r:id="rId10"/>
    </customSheetView>
  </customSheetViews>
  <mergeCells count="3">
    <mergeCell ref="A1:J1"/>
    <mergeCell ref="A2:J2"/>
    <mergeCell ref="A72:J72"/>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130" zoomScaleNormal="130" workbookViewId="0">
      <pane xSplit="1" ySplit="6" topLeftCell="B17" activePane="bottomRight" state="frozen"/>
      <selection pane="topRight" activeCell="B1" sqref="B1"/>
      <selection pane="bottomLeft" activeCell="A7" sqref="A7"/>
      <selection pane="bottomRight" activeCell="K37" sqref="K37"/>
    </sheetView>
  </sheetViews>
  <sheetFormatPr defaultColWidth="9.140625" defaultRowHeight="12.75"/>
  <cols>
    <col min="1" max="1" width="12.140625" style="1" customWidth="1"/>
    <col min="2" max="3" width="11.7109375" style="1" bestFit="1" customWidth="1"/>
    <col min="4" max="4" width="12" style="1" customWidth="1"/>
    <col min="5" max="5" width="11.7109375" style="1" bestFit="1" customWidth="1"/>
    <col min="6" max="6" width="10" style="1" customWidth="1"/>
    <col min="7" max="7" width="13.140625" style="1" customWidth="1"/>
    <col min="8" max="8" width="11.7109375" style="1" bestFit="1" customWidth="1"/>
    <col min="9" max="10" width="12.28515625" style="1" bestFit="1" customWidth="1"/>
    <col min="11" max="11" width="10.5703125" style="1" bestFit="1" customWidth="1"/>
    <col min="12" max="12" width="9.140625" style="1"/>
    <col min="13" max="13" width="9.7109375" style="1" bestFit="1" customWidth="1"/>
    <col min="14" max="16384" width="9.140625" style="1"/>
  </cols>
  <sheetData>
    <row r="1" spans="1:12">
      <c r="A1" s="345" t="s">
        <v>139</v>
      </c>
      <c r="B1" s="345"/>
      <c r="C1" s="345"/>
      <c r="D1" s="345"/>
      <c r="E1" s="345"/>
      <c r="F1" s="345"/>
      <c r="G1" s="345"/>
      <c r="H1" s="345"/>
      <c r="I1" s="345"/>
      <c r="J1" s="345"/>
    </row>
    <row r="2" spans="1:12">
      <c r="A2" s="349" t="s">
        <v>190</v>
      </c>
      <c r="B2" s="349"/>
      <c r="C2" s="349"/>
      <c r="D2" s="349"/>
      <c r="E2" s="349"/>
      <c r="F2" s="349"/>
      <c r="G2" s="349"/>
      <c r="H2" s="349"/>
      <c r="I2" s="349"/>
      <c r="J2" s="349"/>
    </row>
    <row r="3" spans="1:12">
      <c r="A3" s="399" t="s">
        <v>129</v>
      </c>
      <c r="B3" s="399"/>
      <c r="C3" s="399"/>
      <c r="D3" s="399"/>
      <c r="E3" s="399"/>
      <c r="F3" s="399"/>
      <c r="G3" s="399"/>
      <c r="H3" s="399"/>
      <c r="I3" s="399"/>
      <c r="J3" s="399"/>
    </row>
    <row r="4" spans="1:12">
      <c r="A4" s="25"/>
      <c r="B4" s="25"/>
      <c r="C4" s="25"/>
      <c r="D4" s="25"/>
      <c r="E4" s="25"/>
      <c r="F4" s="25"/>
      <c r="G4" s="25"/>
      <c r="H4" s="25"/>
      <c r="I4" s="25"/>
      <c r="J4" s="25"/>
    </row>
    <row r="5" spans="1:12" ht="23.25" customHeight="1">
      <c r="A5" s="400" t="s">
        <v>21</v>
      </c>
      <c r="B5" s="398" t="s">
        <v>143</v>
      </c>
      <c r="C5" s="396"/>
      <c r="D5" s="397"/>
      <c r="E5" s="398" t="s">
        <v>130</v>
      </c>
      <c r="F5" s="396"/>
      <c r="G5" s="397"/>
      <c r="H5" s="396" t="s">
        <v>131</v>
      </c>
      <c r="I5" s="396"/>
      <c r="J5" s="397"/>
    </row>
    <row r="6" spans="1:12" ht="25.5">
      <c r="A6" s="401"/>
      <c r="B6" s="26" t="s">
        <v>132</v>
      </c>
      <c r="C6" s="24" t="s">
        <v>94</v>
      </c>
      <c r="D6" s="26" t="s">
        <v>13</v>
      </c>
      <c r="E6" s="20" t="s">
        <v>132</v>
      </c>
      <c r="F6" s="26" t="s">
        <v>94</v>
      </c>
      <c r="G6" s="26" t="s">
        <v>13</v>
      </c>
      <c r="H6" s="20" t="s">
        <v>132</v>
      </c>
      <c r="I6" s="26" t="s">
        <v>94</v>
      </c>
      <c r="J6" s="20" t="s">
        <v>13</v>
      </c>
    </row>
    <row r="7" spans="1:12" ht="15.95" customHeight="1">
      <c r="A7" s="30">
        <v>1993</v>
      </c>
      <c r="B7" s="77">
        <v>856623.46</v>
      </c>
      <c r="C7" s="78">
        <v>32876</v>
      </c>
      <c r="D7" s="77">
        <f>B7+C7</f>
        <v>889499.46</v>
      </c>
      <c r="E7" s="79">
        <v>901639</v>
      </c>
      <c r="F7" s="80">
        <v>92200</v>
      </c>
      <c r="G7" s="80">
        <f>E7+F7</f>
        <v>993839</v>
      </c>
      <c r="H7" s="79">
        <f t="shared" ref="H7:H21" si="0">E7-B7</f>
        <v>45015.540000000037</v>
      </c>
      <c r="I7" s="80">
        <f t="shared" ref="I7:I21" si="1">F7-C7</f>
        <v>59324</v>
      </c>
      <c r="J7" s="79">
        <f>H7+I7</f>
        <v>104339.54000000004</v>
      </c>
      <c r="K7" s="4"/>
      <c r="L7" s="4"/>
    </row>
    <row r="8" spans="1:12" ht="15.95" customHeight="1">
      <c r="A8" s="30">
        <v>1994</v>
      </c>
      <c r="B8" s="80">
        <v>886196</v>
      </c>
      <c r="C8" s="81">
        <v>3000</v>
      </c>
      <c r="D8" s="80">
        <f t="shared" ref="D8:D35" si="2">B8+C8</f>
        <v>889196</v>
      </c>
      <c r="E8" s="79">
        <v>946423</v>
      </c>
      <c r="F8" s="80">
        <v>42198.77</v>
      </c>
      <c r="G8" s="80">
        <f t="shared" ref="G8:G32" si="3">E8+F8</f>
        <v>988621.77</v>
      </c>
      <c r="H8" s="79">
        <f t="shared" si="0"/>
        <v>60227</v>
      </c>
      <c r="I8" s="80">
        <f t="shared" si="1"/>
        <v>39198.769999999997</v>
      </c>
      <c r="J8" s="79">
        <f t="shared" ref="J8:J21" si="4">H8+I8</f>
        <v>99425.76999999999</v>
      </c>
      <c r="K8" s="4"/>
      <c r="L8" s="4"/>
    </row>
    <row r="9" spans="1:12" ht="15.95" customHeight="1">
      <c r="A9" s="30">
        <v>1995</v>
      </c>
      <c r="B9" s="80">
        <v>1238997</v>
      </c>
      <c r="C9" s="81">
        <v>6000</v>
      </c>
      <c r="D9" s="80">
        <f t="shared" si="2"/>
        <v>1244997</v>
      </c>
      <c r="E9" s="79">
        <v>1341825</v>
      </c>
      <c r="F9" s="80">
        <v>15500</v>
      </c>
      <c r="G9" s="80">
        <f t="shared" si="3"/>
        <v>1357325</v>
      </c>
      <c r="H9" s="79">
        <f t="shared" si="0"/>
        <v>102828</v>
      </c>
      <c r="I9" s="80">
        <f t="shared" si="1"/>
        <v>9500</v>
      </c>
      <c r="J9" s="79">
        <f t="shared" si="4"/>
        <v>112328</v>
      </c>
      <c r="K9" s="4"/>
      <c r="L9" s="4"/>
    </row>
    <row r="10" spans="1:12" ht="15.95" customHeight="1">
      <c r="A10" s="30">
        <v>1996</v>
      </c>
      <c r="B10" s="80">
        <v>1141500</v>
      </c>
      <c r="C10" s="81">
        <v>102000</v>
      </c>
      <c r="D10" s="80">
        <f t="shared" si="2"/>
        <v>1243500</v>
      </c>
      <c r="E10" s="79">
        <v>1317572</v>
      </c>
      <c r="F10" s="80">
        <v>0</v>
      </c>
      <c r="G10" s="80">
        <f t="shared" si="3"/>
        <v>1317572</v>
      </c>
      <c r="H10" s="79">
        <f t="shared" si="0"/>
        <v>176072</v>
      </c>
      <c r="I10" s="80">
        <f t="shared" si="1"/>
        <v>-102000</v>
      </c>
      <c r="J10" s="79">
        <f t="shared" si="4"/>
        <v>74072</v>
      </c>
      <c r="K10" s="4"/>
      <c r="L10" s="4"/>
    </row>
    <row r="11" spans="1:12" ht="15.95" customHeight="1">
      <c r="A11" s="30">
        <v>1997</v>
      </c>
      <c r="B11" s="80">
        <v>1398789</v>
      </c>
      <c r="C11" s="81">
        <v>48000</v>
      </c>
      <c r="D11" s="80">
        <f t="shared" si="2"/>
        <v>1446789</v>
      </c>
      <c r="E11" s="79">
        <v>1443997</v>
      </c>
      <c r="F11" s="80">
        <v>9000</v>
      </c>
      <c r="G11" s="80">
        <f t="shared" si="3"/>
        <v>1452997</v>
      </c>
      <c r="H11" s="79">
        <f t="shared" si="0"/>
        <v>45208</v>
      </c>
      <c r="I11" s="80">
        <f t="shared" si="1"/>
        <v>-39000</v>
      </c>
      <c r="J11" s="79">
        <f t="shared" si="4"/>
        <v>6208</v>
      </c>
      <c r="K11" s="4"/>
      <c r="L11" s="4"/>
    </row>
    <row r="12" spans="1:12" ht="15.95" customHeight="1">
      <c r="A12" s="30">
        <v>1998</v>
      </c>
      <c r="B12" s="80">
        <v>1576384</v>
      </c>
      <c r="C12" s="81">
        <v>85000</v>
      </c>
      <c r="D12" s="80">
        <f t="shared" si="2"/>
        <v>1661384</v>
      </c>
      <c r="E12" s="79">
        <v>1648832</v>
      </c>
      <c r="F12" s="80">
        <v>50000</v>
      </c>
      <c r="G12" s="80">
        <f t="shared" si="3"/>
        <v>1698832</v>
      </c>
      <c r="H12" s="79">
        <f t="shared" si="0"/>
        <v>72448</v>
      </c>
      <c r="I12" s="80">
        <f t="shared" si="1"/>
        <v>-35000</v>
      </c>
      <c r="J12" s="79">
        <f t="shared" si="4"/>
        <v>37448</v>
      </c>
      <c r="K12" s="4"/>
      <c r="L12" s="4"/>
    </row>
    <row r="13" spans="1:12" ht="15.95" customHeight="1">
      <c r="A13" s="30">
        <v>1999</v>
      </c>
      <c r="B13" s="80">
        <v>1285447</v>
      </c>
      <c r="C13" s="81">
        <v>1705000</v>
      </c>
      <c r="D13" s="80">
        <f t="shared" si="2"/>
        <v>2990447</v>
      </c>
      <c r="E13" s="79">
        <v>1471932</v>
      </c>
      <c r="F13" s="80">
        <v>20000</v>
      </c>
      <c r="G13" s="80">
        <f t="shared" si="3"/>
        <v>1491932</v>
      </c>
      <c r="H13" s="79">
        <f t="shared" si="0"/>
        <v>186485</v>
      </c>
      <c r="I13" s="80">
        <f t="shared" si="1"/>
        <v>-1685000</v>
      </c>
      <c r="J13" s="79">
        <f t="shared" si="4"/>
        <v>-1498515</v>
      </c>
      <c r="K13" s="4"/>
      <c r="L13" s="4"/>
    </row>
    <row r="14" spans="1:12" ht="15.95" customHeight="1">
      <c r="A14" s="30">
        <v>2000</v>
      </c>
      <c r="B14" s="80">
        <v>1526917</v>
      </c>
      <c r="C14" s="81">
        <v>296000</v>
      </c>
      <c r="D14" s="80">
        <f t="shared" si="2"/>
        <v>1822917</v>
      </c>
      <c r="E14" s="79">
        <v>1835062</v>
      </c>
      <c r="F14" s="80">
        <v>25000</v>
      </c>
      <c r="G14" s="80">
        <f t="shared" si="3"/>
        <v>1860062</v>
      </c>
      <c r="H14" s="79">
        <f t="shared" si="0"/>
        <v>308145</v>
      </c>
      <c r="I14" s="80">
        <f t="shared" si="1"/>
        <v>-271000</v>
      </c>
      <c r="J14" s="79">
        <f t="shared" si="4"/>
        <v>37145</v>
      </c>
      <c r="K14" s="4"/>
      <c r="L14" s="4"/>
    </row>
    <row r="15" spans="1:12" ht="15.95" customHeight="1">
      <c r="A15" s="30">
        <v>2001</v>
      </c>
      <c r="B15" s="80">
        <v>2135447</v>
      </c>
      <c r="C15" s="81">
        <v>45000</v>
      </c>
      <c r="D15" s="80">
        <f t="shared" si="2"/>
        <v>2180447</v>
      </c>
      <c r="E15" s="79">
        <v>2313656</v>
      </c>
      <c r="F15" s="80">
        <v>55000</v>
      </c>
      <c r="G15" s="80">
        <f t="shared" si="3"/>
        <v>2368656</v>
      </c>
      <c r="H15" s="79">
        <f t="shared" si="0"/>
        <v>178209</v>
      </c>
      <c r="I15" s="80">
        <f t="shared" si="1"/>
        <v>10000</v>
      </c>
      <c r="J15" s="79">
        <f t="shared" si="4"/>
        <v>188209</v>
      </c>
      <c r="K15" s="4"/>
      <c r="L15" s="4"/>
    </row>
    <row r="16" spans="1:12" ht="15.95" customHeight="1">
      <c r="A16" s="30">
        <v>2002</v>
      </c>
      <c r="B16" s="80">
        <v>2003088</v>
      </c>
      <c r="C16" s="81">
        <v>309575</v>
      </c>
      <c r="D16" s="80">
        <f t="shared" si="2"/>
        <v>2312663</v>
      </c>
      <c r="E16" s="79">
        <v>2315350</v>
      </c>
      <c r="F16" s="80">
        <v>0</v>
      </c>
      <c r="G16" s="80">
        <f t="shared" si="3"/>
        <v>2315350</v>
      </c>
      <c r="H16" s="79">
        <f t="shared" si="0"/>
        <v>312262</v>
      </c>
      <c r="I16" s="80">
        <f t="shared" si="1"/>
        <v>-309575</v>
      </c>
      <c r="J16" s="79">
        <f t="shared" si="4"/>
        <v>2687</v>
      </c>
      <c r="K16" s="4"/>
      <c r="L16" s="4"/>
    </row>
    <row r="17" spans="1:14" ht="15.95" customHeight="1">
      <c r="A17" s="30">
        <v>2003</v>
      </c>
      <c r="B17" s="80">
        <v>2070413</v>
      </c>
      <c r="C17" s="81">
        <v>487325</v>
      </c>
      <c r="D17" s="80">
        <f t="shared" si="2"/>
        <v>2557738</v>
      </c>
      <c r="E17" s="79">
        <v>2625109</v>
      </c>
      <c r="F17" s="80">
        <v>0</v>
      </c>
      <c r="G17" s="80">
        <f t="shared" si="3"/>
        <v>2625109</v>
      </c>
      <c r="H17" s="79">
        <f t="shared" si="0"/>
        <v>554696</v>
      </c>
      <c r="I17" s="80">
        <f t="shared" si="1"/>
        <v>-487325</v>
      </c>
      <c r="J17" s="79">
        <f t="shared" si="4"/>
        <v>67371</v>
      </c>
      <c r="K17" s="4"/>
      <c r="L17" s="4"/>
    </row>
    <row r="18" spans="1:14" ht="15.95" customHeight="1">
      <c r="A18" s="30">
        <v>2004</v>
      </c>
      <c r="B18" s="80">
        <v>2441344</v>
      </c>
      <c r="C18" s="81">
        <v>386000</v>
      </c>
      <c r="D18" s="80">
        <f t="shared" si="2"/>
        <v>2827344</v>
      </c>
      <c r="E18" s="79">
        <v>2984164</v>
      </c>
      <c r="F18" s="80">
        <v>0</v>
      </c>
      <c r="G18" s="80">
        <f t="shared" si="3"/>
        <v>2984164</v>
      </c>
      <c r="H18" s="79">
        <f t="shared" si="0"/>
        <v>542820</v>
      </c>
      <c r="I18" s="80">
        <f t="shared" si="1"/>
        <v>-386000</v>
      </c>
      <c r="J18" s="79">
        <f t="shared" si="4"/>
        <v>156820</v>
      </c>
      <c r="K18" s="4"/>
      <c r="L18" s="4"/>
    </row>
    <row r="19" spans="1:14" ht="15.95" customHeight="1">
      <c r="A19" s="30">
        <v>2005</v>
      </c>
      <c r="B19" s="80">
        <v>2566533</v>
      </c>
      <c r="C19" s="81">
        <v>670675</v>
      </c>
      <c r="D19" s="80">
        <f t="shared" si="2"/>
        <v>3237208</v>
      </c>
      <c r="E19" s="79">
        <v>3577630</v>
      </c>
      <c r="F19" s="80">
        <v>0</v>
      </c>
      <c r="G19" s="80">
        <f t="shared" si="3"/>
        <v>3577630</v>
      </c>
      <c r="H19" s="79">
        <f t="shared" si="0"/>
        <v>1011097</v>
      </c>
      <c r="I19" s="80">
        <f t="shared" si="1"/>
        <v>-670675</v>
      </c>
      <c r="J19" s="79">
        <f t="shared" si="4"/>
        <v>340422</v>
      </c>
      <c r="K19" s="4"/>
      <c r="L19" s="4"/>
    </row>
    <row r="20" spans="1:14" ht="15.95" customHeight="1">
      <c r="A20" s="30">
        <v>2006</v>
      </c>
      <c r="B20" s="80">
        <v>3055862</v>
      </c>
      <c r="C20" s="81">
        <v>1393250</v>
      </c>
      <c r="D20" s="80">
        <f t="shared" si="2"/>
        <v>4449112</v>
      </c>
      <c r="E20" s="79">
        <v>4266803</v>
      </c>
      <c r="F20" s="80">
        <v>0</v>
      </c>
      <c r="G20" s="80">
        <f t="shared" si="3"/>
        <v>4266803</v>
      </c>
      <c r="H20" s="79">
        <f t="shared" si="0"/>
        <v>1210941</v>
      </c>
      <c r="I20" s="80">
        <f t="shared" si="1"/>
        <v>-1393250</v>
      </c>
      <c r="J20" s="79">
        <f t="shared" si="4"/>
        <v>-182309</v>
      </c>
      <c r="K20" s="4"/>
      <c r="L20" s="4"/>
    </row>
    <row r="21" spans="1:14" ht="15.95" customHeight="1">
      <c r="A21" s="30">
        <v>2007</v>
      </c>
      <c r="B21" s="80">
        <v>4170286</v>
      </c>
      <c r="C21" s="81">
        <v>1020000</v>
      </c>
      <c r="D21" s="80">
        <f t="shared" si="2"/>
        <v>5190286</v>
      </c>
      <c r="E21" s="79">
        <v>5434569</v>
      </c>
      <c r="F21" s="80">
        <v>0</v>
      </c>
      <c r="G21" s="80">
        <f t="shared" si="3"/>
        <v>5434569</v>
      </c>
      <c r="H21" s="79">
        <f t="shared" si="0"/>
        <v>1264283</v>
      </c>
      <c r="I21" s="80">
        <f t="shared" si="1"/>
        <v>-1020000</v>
      </c>
      <c r="J21" s="79">
        <f t="shared" si="4"/>
        <v>244283</v>
      </c>
      <c r="K21" s="4"/>
      <c r="L21" s="4"/>
    </row>
    <row r="22" spans="1:14" ht="15.95" customHeight="1">
      <c r="A22" s="30">
        <v>2008</v>
      </c>
      <c r="B22" s="80">
        <v>5775803</v>
      </c>
      <c r="C22" s="81">
        <v>822750</v>
      </c>
      <c r="D22" s="80">
        <f t="shared" si="2"/>
        <v>6598553</v>
      </c>
      <c r="E22" s="79">
        <v>6439540</v>
      </c>
      <c r="F22" s="80">
        <v>0</v>
      </c>
      <c r="G22" s="80">
        <f t="shared" si="3"/>
        <v>6439540</v>
      </c>
      <c r="H22" s="79">
        <f t="shared" ref="H22:H32" si="5">E22-B22</f>
        <v>663737</v>
      </c>
      <c r="I22" s="80">
        <f t="shared" ref="I22:I32" si="6">F22-C22</f>
        <v>-822750</v>
      </c>
      <c r="J22" s="79">
        <f t="shared" ref="J22:J32" si="7">H22+I22</f>
        <v>-159013</v>
      </c>
      <c r="K22" s="4"/>
      <c r="L22" s="4"/>
    </row>
    <row r="23" spans="1:14" ht="15.95" customHeight="1">
      <c r="A23" s="30">
        <v>2009</v>
      </c>
      <c r="B23" s="80">
        <v>3808150</v>
      </c>
      <c r="C23" s="81">
        <v>1899062</v>
      </c>
      <c r="D23" s="80">
        <f t="shared" si="2"/>
        <v>5707212</v>
      </c>
      <c r="E23" s="79">
        <v>5631911</v>
      </c>
      <c r="F23" s="80">
        <v>0</v>
      </c>
      <c r="G23" s="80">
        <f t="shared" si="3"/>
        <v>5631911</v>
      </c>
      <c r="H23" s="79">
        <f t="shared" si="5"/>
        <v>1823761</v>
      </c>
      <c r="I23" s="80">
        <f t="shared" si="6"/>
        <v>-1899062</v>
      </c>
      <c r="J23" s="79">
        <f t="shared" si="7"/>
        <v>-75301</v>
      </c>
      <c r="K23" s="4"/>
      <c r="L23" s="4"/>
    </row>
    <row r="24" spans="1:14" ht="15.95" customHeight="1">
      <c r="A24" s="30">
        <v>2010</v>
      </c>
      <c r="B24" s="80">
        <v>4044528</v>
      </c>
      <c r="C24" s="81">
        <v>1550000</v>
      </c>
      <c r="D24" s="80">
        <f t="shared" si="2"/>
        <v>5594528</v>
      </c>
      <c r="E24" s="79">
        <v>5538872</v>
      </c>
      <c r="F24" s="80">
        <v>0</v>
      </c>
      <c r="G24" s="80">
        <f t="shared" si="3"/>
        <v>5538872</v>
      </c>
      <c r="H24" s="79">
        <f t="shared" si="5"/>
        <v>1494344</v>
      </c>
      <c r="I24" s="80">
        <f t="shared" si="6"/>
        <v>-1550000</v>
      </c>
      <c r="J24" s="79">
        <f t="shared" si="7"/>
        <v>-55656</v>
      </c>
      <c r="K24" s="4"/>
      <c r="L24" s="4"/>
    </row>
    <row r="25" spans="1:14" ht="15.95" customHeight="1">
      <c r="A25" s="30">
        <v>2011</v>
      </c>
      <c r="B25" s="80">
        <v>4759377</v>
      </c>
      <c r="C25" s="81">
        <v>1475000</v>
      </c>
      <c r="D25" s="80">
        <f t="shared" si="2"/>
        <v>6234377</v>
      </c>
      <c r="E25" s="79">
        <v>6190344</v>
      </c>
      <c r="F25" s="80">
        <v>0</v>
      </c>
      <c r="G25" s="80">
        <f t="shared" si="3"/>
        <v>6190344</v>
      </c>
      <c r="H25" s="79">
        <f t="shared" si="5"/>
        <v>1430967</v>
      </c>
      <c r="I25" s="80">
        <f t="shared" si="6"/>
        <v>-1475000</v>
      </c>
      <c r="J25" s="79">
        <f t="shared" si="7"/>
        <v>-44033</v>
      </c>
      <c r="K25" s="4"/>
      <c r="L25" s="4"/>
    </row>
    <row r="26" spans="1:14" ht="15.95" customHeight="1">
      <c r="A26" s="30">
        <v>2012</v>
      </c>
      <c r="B26" s="80">
        <v>4867968</v>
      </c>
      <c r="C26" s="81">
        <v>1785000</v>
      </c>
      <c r="D26" s="80">
        <f t="shared" si="2"/>
        <v>6652968</v>
      </c>
      <c r="E26" s="79">
        <v>6713948</v>
      </c>
      <c r="F26" s="80">
        <v>0</v>
      </c>
      <c r="G26" s="80">
        <f t="shared" si="3"/>
        <v>6713948</v>
      </c>
      <c r="H26" s="79">
        <f t="shared" si="5"/>
        <v>1845980</v>
      </c>
      <c r="I26" s="80">
        <f t="shared" si="6"/>
        <v>-1785000</v>
      </c>
      <c r="J26" s="79">
        <f t="shared" si="7"/>
        <v>60980</v>
      </c>
      <c r="K26" s="4"/>
      <c r="L26" s="4"/>
      <c r="M26" s="4"/>
      <c r="N26" s="4"/>
    </row>
    <row r="27" spans="1:14" ht="15.95" customHeight="1">
      <c r="A27" s="30">
        <v>2013</v>
      </c>
      <c r="B27" s="80">
        <v>5804770</v>
      </c>
      <c r="C27" s="81">
        <v>1315009</v>
      </c>
      <c r="D27" s="80">
        <f t="shared" si="2"/>
        <v>7119779</v>
      </c>
      <c r="E27" s="79">
        <v>7076539</v>
      </c>
      <c r="F27" s="80">
        <v>0</v>
      </c>
      <c r="G27" s="80">
        <f t="shared" si="3"/>
        <v>7076539</v>
      </c>
      <c r="H27" s="79">
        <f t="shared" si="5"/>
        <v>1271769</v>
      </c>
      <c r="I27" s="80">
        <f t="shared" si="6"/>
        <v>-1315009</v>
      </c>
      <c r="J27" s="79">
        <f t="shared" si="7"/>
        <v>-43240</v>
      </c>
      <c r="K27" s="4"/>
      <c r="L27" s="4"/>
    </row>
    <row r="28" spans="1:14" ht="15.95" customHeight="1">
      <c r="A28" s="30">
        <v>2014</v>
      </c>
      <c r="B28" s="82">
        <v>5525185</v>
      </c>
      <c r="C28" s="83">
        <v>1715000</v>
      </c>
      <c r="D28" s="80">
        <f t="shared" si="2"/>
        <v>7240185</v>
      </c>
      <c r="E28" s="84">
        <v>6955950</v>
      </c>
      <c r="F28" s="82">
        <v>0</v>
      </c>
      <c r="G28" s="80">
        <f t="shared" si="3"/>
        <v>6955950</v>
      </c>
      <c r="H28" s="79">
        <f t="shared" si="5"/>
        <v>1430765</v>
      </c>
      <c r="I28" s="80">
        <f t="shared" si="6"/>
        <v>-1715000</v>
      </c>
      <c r="J28" s="79">
        <f t="shared" si="7"/>
        <v>-284235</v>
      </c>
      <c r="K28" s="4"/>
      <c r="L28" s="4"/>
    </row>
    <row r="29" spans="1:14" ht="15.95" customHeight="1">
      <c r="A29" s="30">
        <v>2015</v>
      </c>
      <c r="B29" s="82">
        <v>4930760</v>
      </c>
      <c r="C29" s="83">
        <v>2640900</v>
      </c>
      <c r="D29" s="80">
        <f t="shared" si="2"/>
        <v>7571660</v>
      </c>
      <c r="E29" s="84">
        <v>7382153</v>
      </c>
      <c r="F29" s="82">
        <v>0</v>
      </c>
      <c r="G29" s="80">
        <f t="shared" si="3"/>
        <v>7382153</v>
      </c>
      <c r="H29" s="79">
        <f t="shared" si="5"/>
        <v>2451393</v>
      </c>
      <c r="I29" s="80">
        <f t="shared" si="6"/>
        <v>-2640900</v>
      </c>
      <c r="J29" s="79">
        <f t="shared" si="7"/>
        <v>-189507</v>
      </c>
      <c r="K29" s="4"/>
      <c r="L29" s="4"/>
    </row>
    <row r="30" spans="1:14" ht="15.95" customHeight="1">
      <c r="A30" s="30">
        <v>2016</v>
      </c>
      <c r="B30" s="82">
        <v>4274696</v>
      </c>
      <c r="C30" s="83">
        <v>1811600</v>
      </c>
      <c r="D30" s="80">
        <f t="shared" si="2"/>
        <v>6086296</v>
      </c>
      <c r="E30" s="84">
        <v>5776771</v>
      </c>
      <c r="F30" s="82">
        <v>0</v>
      </c>
      <c r="G30" s="80">
        <f t="shared" si="3"/>
        <v>5776771</v>
      </c>
      <c r="H30" s="79">
        <f t="shared" si="5"/>
        <v>1502075</v>
      </c>
      <c r="I30" s="80">
        <f t="shared" si="6"/>
        <v>-1811600</v>
      </c>
      <c r="J30" s="79">
        <f t="shared" si="7"/>
        <v>-309525</v>
      </c>
      <c r="K30" s="4"/>
      <c r="L30" s="4"/>
    </row>
    <row r="31" spans="1:14" ht="15.95" customHeight="1">
      <c r="A31" s="2">
        <v>2017</v>
      </c>
      <c r="B31" s="82">
        <v>3606867</v>
      </c>
      <c r="C31" s="83">
        <v>1816000</v>
      </c>
      <c r="D31" s="80">
        <f t="shared" si="2"/>
        <v>5422867</v>
      </c>
      <c r="E31" s="84">
        <v>5195260</v>
      </c>
      <c r="F31" s="82">
        <v>0</v>
      </c>
      <c r="G31" s="80">
        <f t="shared" si="3"/>
        <v>5195260</v>
      </c>
      <c r="H31" s="79">
        <f t="shared" si="5"/>
        <v>1588393</v>
      </c>
      <c r="I31" s="80">
        <f t="shared" si="6"/>
        <v>-1816000</v>
      </c>
      <c r="J31" s="79">
        <f t="shared" si="7"/>
        <v>-227607</v>
      </c>
      <c r="K31" s="4"/>
      <c r="L31" s="4"/>
      <c r="M31" s="100"/>
      <c r="N31" s="100"/>
    </row>
    <row r="32" spans="1:14" ht="15.95" customHeight="1">
      <c r="A32" s="2">
        <v>2018</v>
      </c>
      <c r="B32" s="82">
        <v>4101402</v>
      </c>
      <c r="C32" s="82">
        <v>1501000</v>
      </c>
      <c r="D32" s="80">
        <f t="shared" si="2"/>
        <v>5602402</v>
      </c>
      <c r="E32" s="82">
        <v>5677432</v>
      </c>
      <c r="F32" s="82">
        <v>0</v>
      </c>
      <c r="G32" s="80">
        <f t="shared" si="3"/>
        <v>5677432</v>
      </c>
      <c r="H32" s="79">
        <f t="shared" si="5"/>
        <v>1576030</v>
      </c>
      <c r="I32" s="80">
        <f t="shared" si="6"/>
        <v>-1501000</v>
      </c>
      <c r="J32" s="79">
        <f t="shared" si="7"/>
        <v>75030</v>
      </c>
      <c r="K32" s="4"/>
      <c r="L32" s="4"/>
      <c r="M32" s="100"/>
      <c r="N32" s="100"/>
    </row>
    <row r="33" spans="1:14" s="51" customFormat="1" ht="16.5" customHeight="1">
      <c r="A33" s="2">
        <v>2019</v>
      </c>
      <c r="B33" s="82">
        <v>4285616</v>
      </c>
      <c r="C33" s="82">
        <v>1504028</v>
      </c>
      <c r="D33" s="80">
        <f t="shared" si="2"/>
        <v>5789644</v>
      </c>
      <c r="E33" s="82">
        <v>5939821</v>
      </c>
      <c r="F33" s="82">
        <v>0</v>
      </c>
      <c r="G33" s="80">
        <f t="shared" ref="G33:G35" si="8">E33+F33</f>
        <v>5939821</v>
      </c>
      <c r="H33" s="79">
        <f t="shared" ref="H33:H35" si="9">E33-B33</f>
        <v>1654205</v>
      </c>
      <c r="I33" s="80">
        <f t="shared" ref="I33:I35" si="10">F33-C33</f>
        <v>-1504028</v>
      </c>
      <c r="J33" s="79">
        <f t="shared" ref="J33:J35" si="11">H33+I33</f>
        <v>150177</v>
      </c>
    </row>
    <row r="34" spans="1:14" s="51" customFormat="1" ht="16.5" customHeight="1">
      <c r="A34" s="2">
        <v>2020</v>
      </c>
      <c r="B34" s="82">
        <v>3298157</v>
      </c>
      <c r="C34" s="82">
        <v>1292216</v>
      </c>
      <c r="D34" s="80">
        <f t="shared" si="2"/>
        <v>4590373</v>
      </c>
      <c r="E34" s="82">
        <v>4504124</v>
      </c>
      <c r="F34" s="82">
        <v>0</v>
      </c>
      <c r="G34" s="80">
        <f t="shared" si="8"/>
        <v>4504124</v>
      </c>
      <c r="H34" s="79">
        <f t="shared" si="9"/>
        <v>1205967</v>
      </c>
      <c r="I34" s="80">
        <f t="shared" si="10"/>
        <v>-1292216</v>
      </c>
      <c r="J34" s="79">
        <f t="shared" si="11"/>
        <v>-86249</v>
      </c>
    </row>
    <row r="35" spans="1:14" s="51" customFormat="1" ht="21" customHeight="1">
      <c r="A35" s="337">
        <v>2021</v>
      </c>
      <c r="B35" s="279">
        <v>4148892</v>
      </c>
      <c r="C35" s="279">
        <v>1212114</v>
      </c>
      <c r="D35" s="280">
        <f t="shared" si="2"/>
        <v>5361006</v>
      </c>
      <c r="E35" s="279">
        <v>4969368</v>
      </c>
      <c r="F35" s="279">
        <v>0</v>
      </c>
      <c r="G35" s="280">
        <f t="shared" si="8"/>
        <v>4969368</v>
      </c>
      <c r="H35" s="281">
        <f t="shared" si="9"/>
        <v>820476</v>
      </c>
      <c r="I35" s="280">
        <f t="shared" si="10"/>
        <v>-1212114</v>
      </c>
      <c r="J35" s="281">
        <f t="shared" si="11"/>
        <v>-391638</v>
      </c>
    </row>
    <row r="36" spans="1:14" ht="16.5" customHeight="1">
      <c r="A36" s="119" t="s">
        <v>259</v>
      </c>
      <c r="H36" s="100"/>
      <c r="I36" s="100"/>
    </row>
    <row r="38" spans="1:14" ht="15.95" customHeight="1">
      <c r="A38"/>
      <c r="B38"/>
      <c r="C38"/>
      <c r="D38"/>
      <c r="E38"/>
      <c r="F38"/>
      <c r="G38"/>
      <c r="H38"/>
      <c r="I38"/>
      <c r="J38"/>
      <c r="K38"/>
      <c r="L38" s="4"/>
    </row>
    <row r="39" spans="1:14" ht="15.95" customHeight="1">
      <c r="A39"/>
      <c r="B39"/>
      <c r="C39"/>
      <c r="D39"/>
      <c r="E39"/>
      <c r="F39"/>
      <c r="G39"/>
      <c r="H39"/>
      <c r="I39"/>
      <c r="J39"/>
      <c r="K39"/>
      <c r="L39" s="4"/>
    </row>
    <row r="40" spans="1:14" ht="15.95" customHeight="1">
      <c r="A40"/>
      <c r="B40"/>
      <c r="C40"/>
      <c r="D40"/>
      <c r="E40"/>
      <c r="F40"/>
      <c r="G40"/>
      <c r="H40"/>
      <c r="I40"/>
      <c r="J40"/>
      <c r="K40"/>
      <c r="L40" s="4"/>
    </row>
    <row r="41" spans="1:14" ht="15.95" customHeight="1">
      <c r="A41"/>
      <c r="B41"/>
      <c r="C41"/>
      <c r="D41"/>
      <c r="E41"/>
      <c r="F41"/>
      <c r="G41"/>
      <c r="H41"/>
      <c r="I41"/>
      <c r="J41"/>
      <c r="K41"/>
      <c r="L41" s="4"/>
    </row>
    <row r="42" spans="1:14" ht="15.95" customHeight="1">
      <c r="A42"/>
      <c r="B42" s="107"/>
      <c r="C42" s="107"/>
      <c r="D42" s="107"/>
      <c r="E42" s="107"/>
      <c r="F42" s="107"/>
      <c r="G42" s="107"/>
      <c r="H42" s="107"/>
      <c r="I42" s="107"/>
      <c r="J42" s="107"/>
      <c r="K42"/>
      <c r="L42" s="4"/>
      <c r="M42" s="4"/>
      <c r="N42" s="4"/>
    </row>
    <row r="43" spans="1:14" ht="15">
      <c r="A43"/>
      <c r="B43" s="107"/>
      <c r="C43" s="107"/>
      <c r="D43" s="107"/>
      <c r="E43" s="107"/>
      <c r="F43" s="107"/>
      <c r="G43" s="107"/>
      <c r="H43" s="107"/>
      <c r="I43" s="107"/>
      <c r="J43" s="107"/>
      <c r="K43"/>
    </row>
    <row r="44" spans="1:14" ht="15">
      <c r="A44"/>
      <c r="B44" s="107"/>
      <c r="C44" s="107"/>
      <c r="D44" s="107"/>
      <c r="E44" s="107"/>
      <c r="F44" s="107"/>
      <c r="G44" s="107"/>
      <c r="H44" s="107"/>
      <c r="I44" s="107"/>
      <c r="J44" s="107"/>
      <c r="K44"/>
    </row>
    <row r="45" spans="1:14" ht="15">
      <c r="A45"/>
      <c r="B45" s="107"/>
      <c r="C45" s="107"/>
      <c r="D45" s="107"/>
      <c r="E45" s="107"/>
      <c r="F45" s="107"/>
      <c r="G45" s="107"/>
      <c r="H45" s="107"/>
      <c r="I45" s="107"/>
      <c r="J45" s="107"/>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9" spans="1:11">
      <c r="B59" s="4"/>
      <c r="C59" s="4"/>
      <c r="D59" s="4"/>
      <c r="E59" s="4"/>
      <c r="F59" s="4"/>
      <c r="G59" s="4"/>
      <c r="H59" s="4"/>
      <c r="I59" s="4"/>
      <c r="J59" s="4"/>
    </row>
    <row r="60" spans="1:11">
      <c r="B60" s="4"/>
      <c r="C60" s="4"/>
      <c r="D60" s="4"/>
      <c r="E60" s="4"/>
      <c r="F60" s="4"/>
      <c r="G60" s="4"/>
      <c r="H60" s="4"/>
      <c r="I60" s="4"/>
      <c r="J60" s="4"/>
    </row>
    <row r="61" spans="1:11">
      <c r="B61" s="4"/>
      <c r="C61" s="4"/>
      <c r="D61" s="4"/>
      <c r="E61" s="4"/>
      <c r="F61" s="4"/>
      <c r="G61" s="4"/>
      <c r="H61" s="4"/>
      <c r="I61" s="4"/>
      <c r="J61" s="4"/>
    </row>
    <row r="62" spans="1:11">
      <c r="B62" s="4"/>
      <c r="C62" s="4"/>
      <c r="D62" s="4"/>
      <c r="E62" s="4"/>
      <c r="F62" s="4"/>
      <c r="G62" s="4"/>
      <c r="H62" s="4"/>
      <c r="I62" s="4"/>
      <c r="J62" s="4"/>
    </row>
    <row r="63" spans="1:11">
      <c r="B63" s="4"/>
      <c r="C63" s="4"/>
      <c r="D63" s="4"/>
      <c r="E63" s="4"/>
      <c r="F63" s="4"/>
      <c r="G63" s="4"/>
      <c r="H63" s="4"/>
      <c r="I63" s="4"/>
      <c r="J63" s="4"/>
    </row>
    <row r="64" spans="1:11">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row>
    <row r="87" spans="2:10">
      <c r="B87" s="4"/>
    </row>
    <row r="88" spans="2:10">
      <c r="B88" s="4"/>
    </row>
    <row r="89" spans="2:10">
      <c r="B89" s="4"/>
    </row>
  </sheetData>
  <customSheetViews>
    <customSheetView guid="{A7CAF2C5-39F9-42DB-8D54-87F1C45428C1}" topLeftCell="A31">
      <selection activeCell="G6" sqref="G6"/>
      <pageMargins left="0.7" right="0.7" top="0.75" bottom="0.75" header="0.3" footer="0.3"/>
      <pageSetup paperSize="9" orientation="portrait" r:id="rId1"/>
    </customSheetView>
    <customSheetView guid="{D5D9EAF4-7BA9-49E3-BE1A-B3C48A27549A}" showPageBreaks="1" topLeftCell="A31">
      <selection activeCell="G6" sqref="G6"/>
      <pageMargins left="0.7" right="0.7" top="0.75" bottom="0.75" header="0.3" footer="0.3"/>
      <pageSetup paperSize="9" orientation="portrait" r:id="rId2"/>
    </customSheetView>
    <customSheetView guid="{E6060216-00C8-46FF-98E3-81B4F8C2F5D4}" topLeftCell="A13">
      <selection activeCell="B26" sqref="B26"/>
      <pageMargins left="0.7" right="0.7" top="0.75" bottom="0.75" header="0.3" footer="0.3"/>
      <pageSetup paperSize="9" orientation="portrait" r:id="rId3"/>
    </customSheetView>
    <customSheetView guid="{DFD43025-E9E3-4843-AC2B-F650B990DBED}" topLeftCell="A13">
      <selection activeCell="B26" sqref="B26"/>
      <pageMargins left="0.7" right="0.7" top="0.75" bottom="0.75" header="0.3" footer="0.3"/>
      <pageSetup paperSize="9" orientation="portrait" r:id="rId4"/>
    </customSheetView>
    <customSheetView guid="{7E99A118-CF9C-4DA4-93C3-66837DF09715}">
      <selection activeCell="G6" sqref="G6"/>
      <pageMargins left="0.7" right="0.7" top="0.75" bottom="0.75" header="0.3" footer="0.3"/>
      <pageSetup paperSize="9" orientation="portrait" r:id="rId5"/>
    </customSheetView>
    <customSheetView guid="{F84C4122-9287-413C-B343-7D23815E91BD}" topLeftCell="A13">
      <selection activeCell="B26" sqref="B26"/>
      <pageMargins left="0.7" right="0.7" top="0.75" bottom="0.75" header="0.3" footer="0.3"/>
      <pageSetup paperSize="9" orientation="portrait" r:id="rId6"/>
    </customSheetView>
    <customSheetView guid="{7D0DA75E-CE30-4207-8E0D-B057D58B8072}" topLeftCell="B1">
      <selection activeCell="L28" sqref="L28"/>
      <pageMargins left="0.7" right="0.7" top="0.75" bottom="0.75" header="0.3" footer="0.3"/>
      <pageSetup paperSize="9" orientation="landscape" r:id="rId7"/>
    </customSheetView>
    <customSheetView guid="{CF5A155D-0946-463C-A625-7E288FCAB939}">
      <selection activeCell="E26" sqref="E26"/>
      <pageMargins left="0.7" right="0.7" top="0.75" bottom="0.75" header="0.3" footer="0.3"/>
      <pageSetup paperSize="9" orientation="landscape" r:id="rId8"/>
    </customSheetView>
    <customSheetView guid="{D62E2EE7-E87C-41F4-A243-332E64DD72AD}">
      <selection activeCell="L8" sqref="L8"/>
      <pageMargins left="0.7" right="0.7" top="0.75" bottom="0.75" header="0.3" footer="0.3"/>
      <pageSetup paperSize="9" orientation="landscape" r:id="rId9"/>
    </customSheetView>
    <customSheetView guid="{2D94A871-EE3A-476B-9EB3-7E292F91BDEE}" scale="130">
      <pane xSplit="1" ySplit="6" topLeftCell="B28" activePane="bottomRight" state="frozen"/>
      <selection pane="bottomRight" activeCell="B34" sqref="B34"/>
      <pageMargins left="0.7" right="0.7" top="0.75" bottom="0.75" header="0.3" footer="0.3"/>
      <pageSetup paperSize="9" orientation="landscape"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130" zoomScaleNormal="130" workbookViewId="0">
      <pane xSplit="1" ySplit="5" topLeftCell="B23" activePane="bottomRight" state="frozen"/>
      <selection pane="topRight" activeCell="B1" sqref="B1"/>
      <selection pane="bottomLeft" activeCell="A6" sqref="A6"/>
      <selection pane="bottomRight" activeCell="G41" sqref="G41"/>
    </sheetView>
  </sheetViews>
  <sheetFormatPr defaultColWidth="9.140625" defaultRowHeight="12.75"/>
  <cols>
    <col min="1" max="1" width="53.42578125" style="27" customWidth="1"/>
    <col min="2" max="7" width="11" style="27" customWidth="1"/>
    <col min="8" max="9" width="10.28515625" style="27" customWidth="1"/>
    <col min="10" max="11" width="9.7109375" style="27" customWidth="1"/>
    <col min="12" max="12" width="9" style="27" customWidth="1"/>
    <col min="13" max="16384" width="9.140625" style="27"/>
  </cols>
  <sheetData>
    <row r="1" spans="1:13">
      <c r="A1" s="345" t="s">
        <v>420</v>
      </c>
      <c r="B1" s="345"/>
      <c r="C1" s="345"/>
      <c r="D1" s="345"/>
      <c r="E1" s="345"/>
      <c r="F1" s="345"/>
      <c r="G1" s="345"/>
      <c r="H1" s="345"/>
      <c r="I1" s="345"/>
      <c r="J1" s="200"/>
      <c r="K1" s="200"/>
    </row>
    <row r="2" spans="1:13">
      <c r="A2" s="345" t="s">
        <v>182</v>
      </c>
      <c r="B2" s="345"/>
      <c r="C2" s="345"/>
      <c r="D2" s="345"/>
      <c r="E2" s="345"/>
      <c r="F2" s="345"/>
      <c r="G2" s="345"/>
      <c r="H2" s="345"/>
      <c r="I2" s="345"/>
      <c r="J2" s="345"/>
      <c r="K2" s="200"/>
    </row>
    <row r="3" spans="1:13">
      <c r="A3" s="404" t="s">
        <v>255</v>
      </c>
      <c r="B3" s="404"/>
      <c r="C3" s="404"/>
      <c r="D3" s="404"/>
      <c r="E3" s="404"/>
      <c r="F3" s="404"/>
      <c r="G3" s="404"/>
      <c r="H3" s="404"/>
      <c r="I3" s="404"/>
      <c r="J3" s="404"/>
      <c r="K3" s="258"/>
    </row>
    <row r="4" spans="1:13">
      <c r="A4" s="403"/>
      <c r="B4" s="403"/>
      <c r="C4" s="403"/>
      <c r="D4" s="403"/>
      <c r="E4" s="403"/>
      <c r="F4" s="403"/>
      <c r="G4" s="403"/>
      <c r="H4" s="403"/>
      <c r="I4" s="403"/>
      <c r="J4" s="403"/>
      <c r="K4" s="403"/>
    </row>
    <row r="5" spans="1:13" ht="17.25" customHeight="1">
      <c r="A5" s="302" t="s">
        <v>133</v>
      </c>
      <c r="B5" s="303">
        <v>2011</v>
      </c>
      <c r="C5" s="303">
        <v>2012</v>
      </c>
      <c r="D5" s="303">
        <v>2013</v>
      </c>
      <c r="E5" s="303">
        <v>2014</v>
      </c>
      <c r="F5" s="303">
        <v>2015</v>
      </c>
      <c r="G5" s="303">
        <v>2016</v>
      </c>
      <c r="H5" s="303">
        <v>2017</v>
      </c>
      <c r="I5" s="303">
        <v>2018</v>
      </c>
      <c r="J5" s="303">
        <v>2019</v>
      </c>
      <c r="K5" s="305"/>
    </row>
    <row r="6" spans="1:13">
      <c r="A6" s="319" t="s">
        <v>181</v>
      </c>
      <c r="B6" s="61">
        <v>68.669267138856924</v>
      </c>
      <c r="C6" s="101">
        <v>-1963.1827445402309</v>
      </c>
      <c r="D6" s="101">
        <v>-1095.4465318090186</v>
      </c>
      <c r="E6" s="101">
        <v>299.83511285879428</v>
      </c>
      <c r="F6" s="178">
        <v>67.539994967750545</v>
      </c>
      <c r="G6" s="178">
        <v>-431.90658754978017</v>
      </c>
      <c r="H6" s="178">
        <v>-566.66169087853859</v>
      </c>
      <c r="I6" s="178">
        <v>-716.41728978230981</v>
      </c>
      <c r="J6" s="311">
        <v>-231.08883617638438</v>
      </c>
      <c r="K6" s="34"/>
      <c r="L6" s="34"/>
      <c r="M6" s="34"/>
    </row>
    <row r="7" spans="1:13" ht="13.5" customHeight="1">
      <c r="A7" s="320" t="s">
        <v>402</v>
      </c>
      <c r="B7" s="11">
        <v>-10.287722940729992</v>
      </c>
      <c r="C7" s="10">
        <v>-1763.893852763428</v>
      </c>
      <c r="D7" s="10">
        <v>-982.08266639535009</v>
      </c>
      <c r="E7" s="10">
        <v>-874.39072142369207</v>
      </c>
      <c r="F7" s="11">
        <v>91.20247951491433</v>
      </c>
      <c r="G7" s="11">
        <v>75.180707490996667</v>
      </c>
      <c r="H7" s="11">
        <v>-544.9192187978615</v>
      </c>
      <c r="I7" s="11">
        <v>-366.86947590731614</v>
      </c>
      <c r="J7" s="10">
        <v>18.811427126705553</v>
      </c>
      <c r="K7" s="34"/>
      <c r="L7" s="34"/>
      <c r="M7" s="34"/>
    </row>
    <row r="8" spans="1:13" ht="13.5" customHeight="1">
      <c r="A8" s="320" t="s">
        <v>401</v>
      </c>
      <c r="B8" s="11">
        <v>26.583595435872606</v>
      </c>
      <c r="C8" s="10">
        <v>-193.62335545958661</v>
      </c>
      <c r="D8" s="10">
        <v>-129.1833062467673</v>
      </c>
      <c r="E8" s="10">
        <v>1183.0659985731904</v>
      </c>
      <c r="F8" s="19">
        <v>-62.210200193163516</v>
      </c>
      <c r="G8" s="19">
        <v>-533.97581241893579</v>
      </c>
      <c r="H8" s="19">
        <v>-30.406914747879235</v>
      </c>
      <c r="I8" s="19">
        <v>-384.08598075105249</v>
      </c>
      <c r="J8" s="48">
        <v>-261.43564896785659</v>
      </c>
      <c r="K8" s="34"/>
      <c r="L8" s="34"/>
      <c r="M8" s="34"/>
    </row>
    <row r="9" spans="1:13" ht="13.5" customHeight="1">
      <c r="A9" s="320" t="s">
        <v>403</v>
      </c>
      <c r="B9" s="11">
        <v>52.373394643714342</v>
      </c>
      <c r="C9" s="10">
        <v>-5.6655363172163771</v>
      </c>
      <c r="D9" s="10">
        <v>15.819440833099039</v>
      </c>
      <c r="E9" s="10">
        <v>-8.8401642907043421</v>
      </c>
      <c r="F9" s="19">
        <v>38.547715645999794</v>
      </c>
      <c r="G9" s="19">
        <v>26.888517378158802</v>
      </c>
      <c r="H9" s="19">
        <v>8.6644426672022021</v>
      </c>
      <c r="I9" s="19">
        <v>34.538166876058945</v>
      </c>
      <c r="J9" s="48">
        <v>11.535385664766704</v>
      </c>
      <c r="K9" s="34"/>
      <c r="L9" s="34"/>
      <c r="M9" s="34"/>
    </row>
    <row r="10" spans="1:13" ht="13.5" customHeight="1">
      <c r="A10" s="99" t="s">
        <v>177</v>
      </c>
      <c r="B10" s="11">
        <v>31.998007504662127</v>
      </c>
      <c r="C10" s="10">
        <v>24.843649058198338</v>
      </c>
      <c r="D10" s="10">
        <v>18.05959856318788</v>
      </c>
      <c r="E10" s="10">
        <v>13.735013837011733</v>
      </c>
      <c r="F10" s="19">
        <v>12.982001945208411</v>
      </c>
      <c r="G10" s="19">
        <v>47.632908722014832</v>
      </c>
      <c r="H10" s="19">
        <v>23.58994139692178</v>
      </c>
      <c r="I10" s="19">
        <v>-7.4086165617344495</v>
      </c>
      <c r="J10" s="48">
        <v>4.7427812385073125</v>
      </c>
      <c r="K10" s="34"/>
      <c r="L10" s="34"/>
      <c r="M10" s="34"/>
    </row>
    <row r="11" spans="1:13" ht="13.5" customHeight="1">
      <c r="A11" s="99" t="s">
        <v>178</v>
      </c>
      <c r="B11" s="11">
        <v>-10.257425600720977</v>
      </c>
      <c r="C11" s="10">
        <v>-14.702934950045677</v>
      </c>
      <c r="D11" s="10">
        <v>6.4388571715262337</v>
      </c>
      <c r="E11" s="10">
        <v>-10.677031529971943</v>
      </c>
      <c r="F11" s="19">
        <v>25.808805220276614</v>
      </c>
      <c r="G11" s="19">
        <v>4.0111331087008821</v>
      </c>
      <c r="H11" s="19">
        <v>26.133889447824288</v>
      </c>
      <c r="I11" s="19">
        <v>-7.7981233513658026</v>
      </c>
      <c r="J11" s="48">
        <v>-2.7477976718725365</v>
      </c>
      <c r="K11" s="34"/>
      <c r="L11" s="34"/>
      <c r="M11" s="34"/>
    </row>
    <row r="12" spans="1:13" ht="13.5" customHeight="1">
      <c r="A12" s="99" t="s">
        <v>179</v>
      </c>
      <c r="B12" s="11">
        <v>-0.33793938475195767</v>
      </c>
      <c r="C12" s="10">
        <v>-0.35092710225841256</v>
      </c>
      <c r="D12" s="10">
        <v>-95.053837104197186</v>
      </c>
      <c r="E12" s="10">
        <v>324.41623195285928</v>
      </c>
      <c r="F12" s="19">
        <v>1.2790231712985847</v>
      </c>
      <c r="G12" s="19">
        <v>65.194143201869039</v>
      </c>
      <c r="H12" s="19">
        <v>32.527161063398921</v>
      </c>
      <c r="I12" s="19">
        <v>28.912583786032705</v>
      </c>
      <c r="J12" s="48">
        <v>-4.8141585811129017</v>
      </c>
      <c r="K12" s="34"/>
      <c r="L12" s="34"/>
      <c r="M12" s="34"/>
    </row>
    <row r="13" spans="1:13" ht="13.5" customHeight="1">
      <c r="A13" s="99" t="s">
        <v>180</v>
      </c>
      <c r="B13" s="11">
        <v>19.236628379874958</v>
      </c>
      <c r="C13" s="10">
        <v>30.473906098788966</v>
      </c>
      <c r="D13" s="10">
        <v>3.8082376081038927</v>
      </c>
      <c r="E13" s="10">
        <v>21.154249979240568</v>
      </c>
      <c r="F13" s="19">
        <v>34.567535128456804</v>
      </c>
      <c r="G13" s="19">
        <v>88.165990509056513</v>
      </c>
      <c r="H13" s="19">
        <v>-4.8144639757212406</v>
      </c>
      <c r="I13" s="19">
        <v>23.662853669976116</v>
      </c>
      <c r="J13" s="48">
        <v>12.409264686693469</v>
      </c>
      <c r="K13" s="34"/>
      <c r="L13" s="34"/>
      <c r="M13" s="34"/>
    </row>
    <row r="14" spans="1:13" ht="13.5" customHeight="1">
      <c r="A14" s="99" t="s">
        <v>188</v>
      </c>
      <c r="B14" s="11">
        <v>-68.261083580900845</v>
      </c>
      <c r="C14" s="10">
        <v>18.571402177746904</v>
      </c>
      <c r="D14" s="10">
        <v>32.227649938744889</v>
      </c>
      <c r="E14" s="10">
        <v>12.949928339436383</v>
      </c>
      <c r="F14" s="19">
        <v>34.652384455454921</v>
      </c>
      <c r="G14" s="19">
        <v>203.30422962746124</v>
      </c>
      <c r="H14" s="19">
        <v>18.342585206344552</v>
      </c>
      <c r="I14" s="19">
        <v>-21.13710896058285</v>
      </c>
      <c r="J14" s="48">
        <v>405.47151176803061</v>
      </c>
      <c r="K14" s="34"/>
      <c r="L14" s="34"/>
      <c r="M14" s="34"/>
    </row>
    <row r="15" spans="1:13" ht="13.5" customHeight="1">
      <c r="A15" s="321" t="s">
        <v>134</v>
      </c>
      <c r="B15" s="316">
        <v>41.04745445702023</v>
      </c>
      <c r="C15" s="312">
        <v>-1904.3476492578006</v>
      </c>
      <c r="D15" s="312">
        <v>-1129.9660256316529</v>
      </c>
      <c r="E15" s="312">
        <v>661.4135054373703</v>
      </c>
      <c r="F15" s="317">
        <v>176.82974488844587</v>
      </c>
      <c r="G15" s="317">
        <v>-23.598182380677649</v>
      </c>
      <c r="H15" s="317">
        <v>-470.88257773977028</v>
      </c>
      <c r="I15" s="317">
        <v>-700.18570119998412</v>
      </c>
      <c r="J15" s="313">
        <v>183.97276526386156</v>
      </c>
      <c r="K15" s="34"/>
      <c r="L15" s="34"/>
      <c r="M15" s="34"/>
    </row>
    <row r="16" spans="1:13" ht="13.5" customHeight="1">
      <c r="A16" s="314" t="s">
        <v>417</v>
      </c>
      <c r="B16" s="11"/>
      <c r="C16" s="10"/>
      <c r="D16" s="10"/>
      <c r="E16" s="10"/>
      <c r="F16" s="11"/>
      <c r="G16" s="11"/>
      <c r="H16" s="11"/>
      <c r="I16" s="11"/>
      <c r="J16" s="10"/>
      <c r="K16" s="34"/>
      <c r="L16" s="34"/>
      <c r="M16" s="34"/>
    </row>
    <row r="17" spans="1:13" ht="13.5" customHeight="1">
      <c r="A17" s="322" t="s">
        <v>418</v>
      </c>
      <c r="B17" s="11">
        <v>68.669267138856924</v>
      </c>
      <c r="C17" s="10">
        <v>-1963.1827445402309</v>
      </c>
      <c r="D17" s="10">
        <v>-1095.4465318090186</v>
      </c>
      <c r="E17" s="10">
        <v>299.83511285879428</v>
      </c>
      <c r="F17" s="11">
        <v>67.539994967750545</v>
      </c>
      <c r="G17" s="11">
        <v>-431.90658754978017</v>
      </c>
      <c r="H17" s="11">
        <v>-566.66169087853859</v>
      </c>
      <c r="I17" s="11">
        <v>-716.41728978230981</v>
      </c>
      <c r="J17" s="10">
        <v>-231.08883617638438</v>
      </c>
      <c r="K17" s="34"/>
      <c r="L17" s="34"/>
      <c r="M17" s="34"/>
    </row>
    <row r="18" spans="1:13" ht="13.5" customHeight="1">
      <c r="A18" s="323" t="s">
        <v>419</v>
      </c>
      <c r="B18" s="50">
        <v>-27.621812681836694</v>
      </c>
      <c r="C18" s="103">
        <v>58.835095282430302</v>
      </c>
      <c r="D18" s="103">
        <v>-34.519493822634331</v>
      </c>
      <c r="E18" s="103">
        <v>361.57839257857603</v>
      </c>
      <c r="F18" s="50">
        <v>109.28974992069533</v>
      </c>
      <c r="G18" s="50">
        <v>408.30840516910251</v>
      </c>
      <c r="H18" s="50">
        <v>95.779113138768309</v>
      </c>
      <c r="I18" s="50">
        <v>16.231588582325685</v>
      </c>
      <c r="J18" s="103">
        <v>415.06160144024591</v>
      </c>
    </row>
    <row r="19" spans="1:13" ht="18" customHeight="1">
      <c r="A19" s="75" t="s">
        <v>259</v>
      </c>
      <c r="B19" s="33"/>
      <c r="C19" s="33"/>
      <c r="D19" s="33"/>
      <c r="E19" s="33"/>
      <c r="F19" s="33"/>
      <c r="G19" s="33"/>
      <c r="H19" s="33"/>
      <c r="I19" s="33"/>
      <c r="J19" s="33"/>
    </row>
    <row r="20" spans="1:13" ht="28.5" customHeight="1">
      <c r="A20" s="405" t="s">
        <v>427</v>
      </c>
      <c r="B20" s="405"/>
      <c r="C20" s="405"/>
      <c r="D20" s="405"/>
      <c r="E20" s="405"/>
      <c r="F20" s="405"/>
      <c r="G20" s="405"/>
      <c r="H20" s="405"/>
      <c r="I20" s="405"/>
      <c r="J20" s="405"/>
    </row>
    <row r="21" spans="1:13">
      <c r="A21" s="278" t="s">
        <v>425</v>
      </c>
    </row>
    <row r="22" spans="1:13" ht="12" customHeight="1">
      <c r="A22" s="315" t="s">
        <v>426</v>
      </c>
    </row>
    <row r="23" spans="1:13">
      <c r="A23" s="127"/>
      <c r="B23" s="34"/>
      <c r="C23" s="34"/>
      <c r="D23" s="34"/>
      <c r="E23" s="34"/>
      <c r="F23" s="34"/>
      <c r="G23" s="34"/>
      <c r="H23" s="34"/>
      <c r="I23" s="34"/>
      <c r="J23" s="34"/>
    </row>
    <row r="24" spans="1:13">
      <c r="A24" s="127"/>
      <c r="B24" s="34"/>
      <c r="C24" s="34"/>
      <c r="D24" s="34"/>
      <c r="E24" s="34"/>
      <c r="F24" s="34"/>
      <c r="G24" s="34"/>
      <c r="H24" s="34"/>
      <c r="I24" s="34"/>
      <c r="J24" s="34"/>
    </row>
    <row r="25" spans="1:13">
      <c r="A25" s="127"/>
      <c r="B25" s="34"/>
      <c r="C25" s="34"/>
      <c r="D25" s="34"/>
      <c r="E25" s="34"/>
      <c r="F25" s="34"/>
      <c r="G25" s="34"/>
      <c r="H25" s="34"/>
      <c r="I25" s="34"/>
      <c r="J25" s="34"/>
    </row>
    <row r="26" spans="1:13">
      <c r="A26" s="345" t="s">
        <v>421</v>
      </c>
      <c r="B26" s="345"/>
      <c r="C26" s="345"/>
      <c r="D26" s="345"/>
      <c r="E26" s="345"/>
      <c r="F26" s="345"/>
      <c r="G26" s="345"/>
      <c r="H26" s="345"/>
      <c r="I26" s="345"/>
      <c r="J26" s="34"/>
    </row>
    <row r="27" spans="1:13">
      <c r="A27" s="345" t="s">
        <v>182</v>
      </c>
      <c r="B27" s="345"/>
      <c r="C27" s="34"/>
      <c r="D27" s="34"/>
      <c r="E27" s="34"/>
      <c r="F27" s="34"/>
      <c r="G27" s="34"/>
      <c r="H27" s="34"/>
      <c r="I27" s="34"/>
      <c r="J27" s="34"/>
    </row>
    <row r="28" spans="1:13">
      <c r="A28" s="404" t="s">
        <v>255</v>
      </c>
      <c r="B28" s="404"/>
      <c r="C28" s="34"/>
      <c r="D28" s="34"/>
      <c r="E28" s="34"/>
      <c r="F28" s="34"/>
      <c r="G28" s="34"/>
      <c r="H28" s="34"/>
      <c r="I28" s="34"/>
      <c r="J28" s="34"/>
    </row>
    <row r="29" spans="1:13">
      <c r="B29" s="34"/>
      <c r="C29" s="34"/>
      <c r="D29" s="34"/>
      <c r="E29" s="34"/>
      <c r="F29" s="34"/>
      <c r="G29" s="34"/>
      <c r="H29" s="34"/>
      <c r="I29" s="34"/>
      <c r="J29" s="34"/>
    </row>
    <row r="30" spans="1:13" ht="28.5" customHeight="1">
      <c r="A30" s="306" t="s">
        <v>133</v>
      </c>
      <c r="B30" s="303" t="s">
        <v>437</v>
      </c>
      <c r="C30" s="34"/>
      <c r="D30" s="34"/>
      <c r="E30" s="34"/>
      <c r="F30" s="34"/>
      <c r="G30" s="34"/>
      <c r="H30" s="34"/>
      <c r="I30" s="34"/>
      <c r="J30" s="34"/>
    </row>
    <row r="31" spans="1:13">
      <c r="A31" s="324" t="s">
        <v>412</v>
      </c>
      <c r="B31" s="61">
        <v>36.664361587685832</v>
      </c>
      <c r="C31" s="34"/>
      <c r="D31" s="34"/>
      <c r="E31" s="34"/>
      <c r="F31" s="34"/>
      <c r="G31" s="34"/>
      <c r="H31" s="34"/>
      <c r="I31" s="34"/>
      <c r="J31" s="34"/>
    </row>
    <row r="32" spans="1:13">
      <c r="A32" s="314" t="s">
        <v>413</v>
      </c>
      <c r="B32" s="11">
        <v>-133.01416100753076</v>
      </c>
      <c r="C32" s="34"/>
      <c r="D32" s="34"/>
      <c r="E32" s="34"/>
      <c r="F32" s="34"/>
      <c r="G32" s="34"/>
      <c r="H32" s="34"/>
      <c r="I32" s="34"/>
      <c r="J32" s="34"/>
    </row>
    <row r="33" spans="1:10">
      <c r="A33" s="314" t="s">
        <v>414</v>
      </c>
      <c r="B33" s="11">
        <v>-8.4518780522868546</v>
      </c>
      <c r="C33" s="34"/>
      <c r="D33" s="34"/>
      <c r="E33" s="34"/>
      <c r="F33" s="34"/>
      <c r="G33" s="34"/>
      <c r="H33" s="34"/>
      <c r="I33" s="34"/>
      <c r="J33" s="34"/>
    </row>
    <row r="34" spans="1:10">
      <c r="A34" s="314" t="s">
        <v>415</v>
      </c>
      <c r="B34" s="11">
        <v>21.937287865790651</v>
      </c>
      <c r="C34" s="34"/>
      <c r="D34" s="34"/>
      <c r="E34" s="34"/>
      <c r="F34" s="34"/>
      <c r="G34" s="34"/>
      <c r="H34" s="34"/>
      <c r="I34" s="34"/>
      <c r="J34" s="34"/>
    </row>
    <row r="35" spans="1:10">
      <c r="A35" s="314" t="s">
        <v>416</v>
      </c>
      <c r="B35" s="11">
        <v>-19.718972101013961</v>
      </c>
      <c r="C35" s="34"/>
      <c r="D35" s="34"/>
      <c r="E35" s="34"/>
      <c r="F35" s="34"/>
      <c r="G35" s="34"/>
      <c r="H35" s="34"/>
      <c r="I35" s="34"/>
      <c r="J35" s="34"/>
    </row>
    <row r="36" spans="1:10">
      <c r="A36" s="325" t="s">
        <v>134</v>
      </c>
      <c r="B36" s="318">
        <v>-102.58336170735498</v>
      </c>
      <c r="C36" s="34"/>
      <c r="D36" s="34"/>
    </row>
    <row r="37" spans="1:10">
      <c r="A37" s="314" t="s">
        <v>417</v>
      </c>
      <c r="B37" s="11"/>
      <c r="C37" s="34"/>
    </row>
    <row r="38" spans="1:10">
      <c r="A38" s="322" t="s">
        <v>418</v>
      </c>
      <c r="B38" s="11">
        <v>-104.52125448610596</v>
      </c>
      <c r="C38" s="34"/>
    </row>
    <row r="39" spans="1:10">
      <c r="A39" s="323" t="s">
        <v>419</v>
      </c>
      <c r="B39" s="50">
        <v>1.937892778750971</v>
      </c>
      <c r="C39" s="34"/>
    </row>
    <row r="40" spans="1:10" ht="14.25" customHeight="1">
      <c r="A40" s="54" t="s">
        <v>259</v>
      </c>
      <c r="B40" s="33"/>
    </row>
    <row r="41" spans="1:10" ht="16.5" customHeight="1">
      <c r="A41" s="74" t="s">
        <v>404</v>
      </c>
      <c r="B41" s="1"/>
      <c r="C41" s="1"/>
      <c r="D41" s="1"/>
      <c r="E41" s="1"/>
      <c r="F41" s="1"/>
      <c r="G41" s="1"/>
    </row>
    <row r="42" spans="1:10" ht="24.75" customHeight="1">
      <c r="A42" s="376" t="s">
        <v>429</v>
      </c>
      <c r="B42" s="376"/>
      <c r="C42" s="376"/>
      <c r="D42" s="376"/>
      <c r="E42" s="376"/>
      <c r="F42" s="376"/>
      <c r="G42" s="376"/>
      <c r="H42" s="376"/>
      <c r="I42" s="376"/>
      <c r="J42" s="376"/>
    </row>
    <row r="43" spans="1:10">
      <c r="A43" s="402" t="s">
        <v>430</v>
      </c>
      <c r="B43" s="402"/>
      <c r="C43" s="402"/>
      <c r="D43" s="402"/>
      <c r="E43" s="402"/>
      <c r="F43" s="402"/>
      <c r="G43" s="402"/>
    </row>
    <row r="44" spans="1:10" ht="49.5" customHeight="1">
      <c r="A44" s="376" t="s">
        <v>431</v>
      </c>
      <c r="B44" s="376"/>
      <c r="C44" s="376"/>
      <c r="D44" s="376"/>
      <c r="E44" s="376"/>
      <c r="F44" s="376"/>
      <c r="G44" s="376"/>
      <c r="H44" s="376"/>
      <c r="I44" s="376"/>
      <c r="J44" s="376"/>
    </row>
    <row r="45" spans="1:10" ht="24.75" customHeight="1">
      <c r="A45" s="376" t="s">
        <v>436</v>
      </c>
      <c r="B45" s="376"/>
      <c r="C45" s="376"/>
      <c r="D45" s="376"/>
      <c r="E45" s="376"/>
      <c r="F45" s="376"/>
      <c r="G45" s="376"/>
      <c r="H45" s="376"/>
      <c r="I45" s="376"/>
      <c r="J45" s="376"/>
    </row>
    <row r="46" spans="1:10">
      <c r="A46" s="326" t="s">
        <v>382</v>
      </c>
      <c r="B46" s="327"/>
      <c r="C46" s="327"/>
      <c r="D46" s="327"/>
      <c r="E46" s="327"/>
      <c r="F46" s="327"/>
      <c r="G46" s="327"/>
    </row>
  </sheetData>
  <customSheetViews>
    <customSheetView guid="{A7CAF2C5-39F9-42DB-8D54-87F1C45428C1}" fitToPage="1">
      <selection activeCell="B33" sqref="B33"/>
      <pageMargins left="0.7" right="0.7" top="0.75" bottom="0.75" header="0.3" footer="0.3"/>
      <pageSetup paperSize="5" scale="63" fitToHeight="0" orientation="landscape" r:id="rId1"/>
    </customSheetView>
    <customSheetView guid="{D5D9EAF4-7BA9-49E3-BE1A-B3C48A27549A}" showPageBreaks="1" fitToPage="1">
      <selection activeCell="B33" sqref="B33"/>
      <pageMargins left="0.7" right="0.7" top="0.75" bottom="0.75" header="0.3" footer="0.3"/>
      <pageSetup paperSize="5" scale="63" fitToHeight="0" orientation="landscape" r:id="rId2"/>
    </customSheetView>
    <customSheetView guid="{E6060216-00C8-46FF-98E3-81B4F8C2F5D4}" fitToPage="1">
      <selection activeCell="B33" sqref="B33"/>
      <pageMargins left="0.7" right="0.7" top="0.75" bottom="0.75" header="0.3" footer="0.3"/>
      <pageSetup paperSize="5" scale="65" fitToHeight="0" orientation="landscape" r:id="rId3"/>
    </customSheetView>
    <customSheetView guid="{DFD43025-E9E3-4843-AC2B-F650B990DBED}" fitToPage="1">
      <selection activeCell="B33" sqref="B33"/>
      <pageMargins left="0.7" right="0.7" top="0.75" bottom="0.75" header="0.3" footer="0.3"/>
      <pageSetup paperSize="5" scale="65"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6"/>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7"/>
    </customSheetView>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8"/>
    </customSheetView>
    <customSheetView guid="{2D94A871-EE3A-476B-9EB3-7E292F91BDEE}" scale="130" fitToPage="1">
      <pane xSplit="1" ySplit="5" topLeftCell="B24" activePane="bottomRight" state="frozen"/>
      <selection pane="bottomRight" activeCell="G41" sqref="G41"/>
      <pageMargins left="0.7" right="0.7" top="0.75" bottom="0.75" header="0.3" footer="0.3"/>
      <pageSetup paperSize="9" scale="82" fitToHeight="0" orientation="landscape" r:id="rId9"/>
    </customSheetView>
  </customSheetViews>
  <mergeCells count="12">
    <mergeCell ref="A4:K4"/>
    <mergeCell ref="A1:I1"/>
    <mergeCell ref="A3:J3"/>
    <mergeCell ref="A2:J2"/>
    <mergeCell ref="A28:B28"/>
    <mergeCell ref="A27:B27"/>
    <mergeCell ref="A20:J20"/>
    <mergeCell ref="A43:G43"/>
    <mergeCell ref="A26:I26"/>
    <mergeCell ref="A42:J42"/>
    <mergeCell ref="A44:J44"/>
    <mergeCell ref="A45:J45"/>
  </mergeCells>
  <pageMargins left="0.7" right="0.7" top="0.75" bottom="0.75" header="0.3" footer="0.3"/>
  <pageSetup paperSize="9" scale="82"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110" zoomScaleNormal="110" workbookViewId="0">
      <pane xSplit="1" ySplit="5" topLeftCell="B6" activePane="bottomRight" state="frozen"/>
      <selection pane="topRight" activeCell="B1" sqref="B1"/>
      <selection pane="bottomLeft" activeCell="A6" sqref="A6"/>
      <selection pane="bottomRight" activeCell="O15" sqref="O15"/>
    </sheetView>
  </sheetViews>
  <sheetFormatPr defaultColWidth="9.140625" defaultRowHeight="12.75"/>
  <cols>
    <col min="1" max="1" width="24.28515625" style="260" customWidth="1"/>
    <col min="2" max="7" width="9.5703125" style="260" customWidth="1"/>
    <col min="8" max="11" width="9.140625" style="260"/>
    <col min="12" max="12" width="9" style="260" customWidth="1"/>
    <col min="13" max="16384" width="9.140625" style="260"/>
  </cols>
  <sheetData>
    <row r="1" spans="1:24">
      <c r="A1" s="382" t="s">
        <v>192</v>
      </c>
      <c r="B1" s="382"/>
      <c r="C1" s="382"/>
      <c r="D1" s="382"/>
      <c r="E1" s="382"/>
      <c r="F1" s="382"/>
      <c r="G1" s="382"/>
      <c r="H1" s="382"/>
      <c r="I1" s="382"/>
    </row>
    <row r="2" spans="1:24">
      <c r="A2" s="382" t="s">
        <v>185</v>
      </c>
      <c r="B2" s="382"/>
      <c r="C2" s="382"/>
      <c r="D2" s="382"/>
      <c r="E2" s="382"/>
      <c r="F2" s="382"/>
      <c r="G2" s="382"/>
      <c r="H2" s="382"/>
      <c r="I2" s="382"/>
      <c r="O2" s="261"/>
      <c r="P2" s="261"/>
      <c r="Q2" s="261"/>
      <c r="R2" s="261"/>
    </row>
    <row r="3" spans="1:24">
      <c r="A3" s="382" t="s">
        <v>255</v>
      </c>
      <c r="B3" s="382"/>
      <c r="C3" s="382"/>
      <c r="D3" s="382"/>
      <c r="E3" s="382"/>
      <c r="F3" s="382"/>
      <c r="G3" s="382"/>
      <c r="H3" s="382"/>
      <c r="I3" s="382"/>
      <c r="O3" s="261"/>
      <c r="P3" s="261"/>
      <c r="Q3" s="261"/>
      <c r="R3" s="261"/>
    </row>
    <row r="4" spans="1:24">
      <c r="A4" s="262"/>
      <c r="B4" s="262"/>
      <c r="C4" s="262"/>
      <c r="D4" s="262"/>
      <c r="E4" s="262"/>
      <c r="F4" s="262"/>
      <c r="O4" s="261"/>
      <c r="P4" s="261"/>
      <c r="Q4" s="261"/>
      <c r="R4" s="261"/>
    </row>
    <row r="5" spans="1:24" s="264" customFormat="1" ht="33" customHeight="1">
      <c r="A5" s="263" t="s">
        <v>186</v>
      </c>
      <c r="B5" s="303">
        <v>2011</v>
      </c>
      <c r="C5" s="303">
        <v>2012</v>
      </c>
      <c r="D5" s="303">
        <v>2013</v>
      </c>
      <c r="E5" s="303">
        <v>2014</v>
      </c>
      <c r="F5" s="303">
        <v>2015</v>
      </c>
      <c r="G5" s="303">
        <v>2016</v>
      </c>
      <c r="H5" s="303">
        <v>2017</v>
      </c>
      <c r="I5" s="303">
        <v>2018</v>
      </c>
      <c r="J5" s="303">
        <v>2019</v>
      </c>
      <c r="K5" s="303">
        <v>2020</v>
      </c>
      <c r="L5" s="260"/>
      <c r="O5" s="265"/>
      <c r="P5" s="265"/>
      <c r="Q5" s="265"/>
      <c r="R5" s="265"/>
    </row>
    <row r="6" spans="1:24" ht="15.75" customHeight="1">
      <c r="A6" s="266" t="s">
        <v>135</v>
      </c>
      <c r="B6" s="267">
        <v>-12.213218586117302</v>
      </c>
      <c r="C6" s="267">
        <v>-15.670800375149675</v>
      </c>
      <c r="D6" s="267">
        <v>-520.200957280485</v>
      </c>
      <c r="E6" s="267">
        <v>-153.2851274835308</v>
      </c>
      <c r="F6" s="267">
        <v>13.396756195592985</v>
      </c>
      <c r="G6" s="267">
        <v>25.742788838058406</v>
      </c>
      <c r="H6" s="267">
        <v>-0.12630540625224107</v>
      </c>
      <c r="I6" s="267">
        <v>-14.927352864280861</v>
      </c>
      <c r="J6" s="267">
        <v>73.687129905288188</v>
      </c>
      <c r="K6" s="267">
        <v>56.459440682322537</v>
      </c>
      <c r="M6" s="261"/>
      <c r="N6" s="261"/>
      <c r="O6" s="261"/>
      <c r="P6" s="261"/>
      <c r="Q6" s="261"/>
      <c r="R6" s="261"/>
      <c r="S6" s="261"/>
      <c r="T6" s="261"/>
      <c r="U6" s="261"/>
      <c r="V6" s="261"/>
      <c r="W6" s="261"/>
      <c r="X6" s="261"/>
    </row>
    <row r="7" spans="1:24" ht="15.75" customHeight="1">
      <c r="A7" s="266" t="s">
        <v>136</v>
      </c>
      <c r="B7" s="267">
        <v>-222.15109385487949</v>
      </c>
      <c r="C7" s="267">
        <v>-292.32166922236433</v>
      </c>
      <c r="D7" s="267">
        <v>-206.36976613733003</v>
      </c>
      <c r="E7" s="267">
        <v>-705.73548524668706</v>
      </c>
      <c r="F7" s="267">
        <v>180.38543255010313</v>
      </c>
      <c r="G7" s="267">
        <v>232.12791657941062</v>
      </c>
      <c r="H7" s="267">
        <v>-454.78716495709438</v>
      </c>
      <c r="I7" s="267">
        <v>-353.03754634112073</v>
      </c>
      <c r="J7" s="267">
        <v>118.60886131350276</v>
      </c>
      <c r="K7" s="267">
        <v>154.62644355655152</v>
      </c>
      <c r="M7" s="261"/>
      <c r="N7" s="261"/>
      <c r="O7" s="261"/>
      <c r="P7" s="261"/>
      <c r="Q7" s="261"/>
      <c r="R7" s="261"/>
      <c r="S7" s="261"/>
      <c r="T7" s="261"/>
      <c r="U7" s="261"/>
      <c r="V7" s="261"/>
      <c r="W7" s="261"/>
      <c r="X7" s="261"/>
    </row>
    <row r="8" spans="1:24" ht="15.75" customHeight="1">
      <c r="A8" s="266" t="s">
        <v>37</v>
      </c>
      <c r="B8" s="267">
        <v>351.69814051504113</v>
      </c>
      <c r="C8" s="267">
        <v>-1177.9530303648094</v>
      </c>
      <c r="D8" s="267">
        <v>47.712935012963101</v>
      </c>
      <c r="E8" s="267">
        <v>-33.81439994349752</v>
      </c>
      <c r="F8" s="267">
        <v>43.199286202024894</v>
      </c>
      <c r="G8" s="267">
        <v>-387.08885035372845</v>
      </c>
      <c r="H8" s="267">
        <v>-102.21270427395116</v>
      </c>
      <c r="I8" s="267">
        <v>0.63161542697725537</v>
      </c>
      <c r="J8" s="267">
        <v>58.336281643794678</v>
      </c>
      <c r="K8" s="267">
        <v>-8.7679599631931247</v>
      </c>
      <c r="M8" s="261"/>
      <c r="N8" s="261"/>
      <c r="O8" s="261"/>
      <c r="P8" s="261"/>
      <c r="Q8" s="261"/>
      <c r="R8" s="261"/>
      <c r="S8" s="261"/>
      <c r="T8" s="261"/>
      <c r="U8" s="261"/>
      <c r="V8" s="261"/>
      <c r="W8" s="261"/>
      <c r="X8" s="261"/>
    </row>
    <row r="9" spans="1:24" ht="15.75" customHeight="1">
      <c r="A9" s="266" t="s">
        <v>217</v>
      </c>
      <c r="B9" s="268" t="s">
        <v>14</v>
      </c>
      <c r="C9" s="268" t="s">
        <v>14</v>
      </c>
      <c r="D9" s="268" t="s">
        <v>14</v>
      </c>
      <c r="E9" s="268" t="s">
        <v>14</v>
      </c>
      <c r="F9" s="268" t="s">
        <v>14</v>
      </c>
      <c r="G9" s="267">
        <v>-162.27239806960071</v>
      </c>
      <c r="H9" s="267">
        <v>-46.363287574311698</v>
      </c>
      <c r="I9" s="267">
        <v>-259.11800065739766</v>
      </c>
      <c r="J9" s="267">
        <v>-163.28653859020699</v>
      </c>
      <c r="K9" s="267">
        <v>-212.50178056682554</v>
      </c>
      <c r="M9" s="261"/>
      <c r="N9" s="261"/>
      <c r="O9" s="261"/>
      <c r="P9" s="261"/>
      <c r="Q9" s="261"/>
      <c r="R9" s="261"/>
      <c r="S9" s="261"/>
      <c r="T9" s="261"/>
      <c r="U9" s="261"/>
      <c r="V9" s="261"/>
      <c r="W9" s="261"/>
      <c r="X9" s="261"/>
    </row>
    <row r="10" spans="1:24" ht="15.75" customHeight="1">
      <c r="A10" s="266" t="s">
        <v>218</v>
      </c>
      <c r="B10" s="268" t="s">
        <v>14</v>
      </c>
      <c r="C10" s="268" t="s">
        <v>14</v>
      </c>
      <c r="D10" s="268" t="s">
        <v>14</v>
      </c>
      <c r="E10" s="268" t="s">
        <v>14</v>
      </c>
      <c r="F10" s="268" t="s">
        <v>14</v>
      </c>
      <c r="G10" s="267">
        <v>6.6880165785857049</v>
      </c>
      <c r="H10" s="267">
        <v>0.99386581404054297</v>
      </c>
      <c r="I10" s="267">
        <v>-3.2439317732500608</v>
      </c>
      <c r="J10" s="267">
        <v>2.9191710821057462</v>
      </c>
      <c r="K10" s="267">
        <v>1.9211372258244381</v>
      </c>
      <c r="M10" s="261"/>
      <c r="N10" s="261"/>
      <c r="O10" s="261"/>
      <c r="P10" s="261"/>
      <c r="Q10" s="261"/>
      <c r="R10" s="261"/>
      <c r="S10" s="261"/>
      <c r="T10" s="261"/>
      <c r="U10" s="261"/>
      <c r="V10" s="261"/>
      <c r="W10" s="261"/>
      <c r="X10" s="261"/>
    </row>
    <row r="11" spans="1:24" ht="15.75" customHeight="1">
      <c r="A11" s="266" t="s">
        <v>219</v>
      </c>
      <c r="B11" s="268" t="s">
        <v>14</v>
      </c>
      <c r="C11" s="268" t="s">
        <v>14</v>
      </c>
      <c r="D11" s="268" t="s">
        <v>14</v>
      </c>
      <c r="E11" s="268" t="s">
        <v>14</v>
      </c>
      <c r="F11" s="268" t="s">
        <v>14</v>
      </c>
      <c r="G11" s="267">
        <v>40.063866738461122</v>
      </c>
      <c r="H11" s="267">
        <v>9.3270635299018601</v>
      </c>
      <c r="I11" s="267">
        <v>17.239522775228288</v>
      </c>
      <c r="J11" s="267">
        <v>48.119950886353429</v>
      </c>
      <c r="K11" s="267">
        <v>4.7593557841433736</v>
      </c>
      <c r="M11" s="261"/>
      <c r="N11" s="261"/>
      <c r="O11" s="261"/>
      <c r="P11" s="261"/>
      <c r="Q11" s="261"/>
      <c r="R11" s="261"/>
      <c r="S11" s="261"/>
      <c r="T11" s="261"/>
      <c r="U11" s="261"/>
      <c r="V11" s="261"/>
      <c r="W11" s="261"/>
      <c r="X11" s="261"/>
    </row>
    <row r="12" spans="1:24" ht="15.75" customHeight="1">
      <c r="A12" s="266" t="s">
        <v>220</v>
      </c>
      <c r="B12" s="267">
        <v>-76.286373617024083</v>
      </c>
      <c r="C12" s="267">
        <v>-418.40214929547739</v>
      </c>
      <c r="D12" s="267">
        <v>-451.10823722680112</v>
      </c>
      <c r="E12" s="267">
        <v>1554.2485181110853</v>
      </c>
      <c r="F12" s="267">
        <v>-60.151730059275117</v>
      </c>
      <c r="G12" s="267">
        <v>221.1404773081357</v>
      </c>
      <c r="H12" s="267">
        <v>122.28595512789677</v>
      </c>
      <c r="I12" s="267">
        <v>-87.730007766140332</v>
      </c>
      <c r="J12" s="267">
        <v>45.587909023023741</v>
      </c>
      <c r="K12" s="267">
        <v>-99.079998426178236</v>
      </c>
      <c r="M12" s="261"/>
      <c r="N12" s="261"/>
      <c r="O12" s="261"/>
      <c r="P12" s="261"/>
      <c r="Q12" s="261"/>
      <c r="R12" s="261"/>
      <c r="S12" s="261"/>
      <c r="T12" s="261"/>
      <c r="U12" s="261"/>
      <c r="V12" s="261"/>
      <c r="W12" s="261"/>
      <c r="X12" s="261"/>
    </row>
    <row r="13" spans="1:24" ht="15.75" customHeight="1">
      <c r="A13" s="269" t="s">
        <v>134</v>
      </c>
      <c r="B13" s="226">
        <v>41.04745445702023</v>
      </c>
      <c r="C13" s="226">
        <v>-1904.3476492578006</v>
      </c>
      <c r="D13" s="226">
        <v>-1129.9660256316529</v>
      </c>
      <c r="E13" s="226">
        <v>661.41350543737019</v>
      </c>
      <c r="F13" s="226">
        <v>176.82974488844587</v>
      </c>
      <c r="G13" s="226">
        <v>-23.598182380677649</v>
      </c>
      <c r="H13" s="226">
        <v>-470.88257773977028</v>
      </c>
      <c r="I13" s="226">
        <v>-700.18570119998412</v>
      </c>
      <c r="J13" s="226">
        <v>183.97276526386156</v>
      </c>
      <c r="K13" s="226">
        <v>-102.58336170735498</v>
      </c>
      <c r="M13" s="261"/>
      <c r="N13" s="261"/>
      <c r="O13" s="261"/>
      <c r="P13" s="261"/>
      <c r="Q13" s="261"/>
      <c r="R13" s="261"/>
      <c r="S13" s="261"/>
      <c r="T13" s="261"/>
    </row>
    <row r="14" spans="1:24" ht="16.5" customHeight="1">
      <c r="A14" s="75" t="s">
        <v>259</v>
      </c>
      <c r="O14" s="261"/>
      <c r="P14" s="261"/>
      <c r="Q14" s="261"/>
      <c r="R14" s="261"/>
    </row>
    <row r="15" spans="1:24" ht="78.75" customHeight="1">
      <c r="A15" s="406" t="s">
        <v>428</v>
      </c>
      <c r="B15" s="406"/>
      <c r="C15" s="406"/>
      <c r="D15" s="406"/>
      <c r="E15" s="406"/>
      <c r="F15" s="406"/>
      <c r="G15" s="406"/>
      <c r="H15" s="406"/>
      <c r="I15" s="406"/>
      <c r="J15" s="406"/>
      <c r="K15" s="406"/>
      <c r="O15" s="261"/>
      <c r="P15" s="261"/>
      <c r="Q15" s="261"/>
      <c r="R15" s="261"/>
    </row>
    <row r="16" spans="1:24">
      <c r="A16" s="270" t="s">
        <v>221</v>
      </c>
      <c r="B16" s="261"/>
      <c r="C16" s="261"/>
      <c r="D16" s="261"/>
      <c r="E16" s="261"/>
      <c r="F16" s="261"/>
      <c r="G16" s="261"/>
      <c r="L16" s="261"/>
      <c r="M16" s="261"/>
      <c r="N16" s="261"/>
      <c r="O16" s="261"/>
      <c r="P16" s="261"/>
      <c r="Q16" s="261"/>
    </row>
    <row r="17" spans="1:20">
      <c r="A17" s="270"/>
      <c r="L17" s="261"/>
      <c r="M17" s="261"/>
      <c r="N17" s="261"/>
      <c r="O17" s="261"/>
      <c r="P17" s="261"/>
      <c r="Q17" s="261"/>
    </row>
    <row r="18" spans="1:20">
      <c r="A18" s="127"/>
      <c r="B18" s="261"/>
      <c r="C18" s="261"/>
      <c r="D18" s="261"/>
      <c r="E18" s="261"/>
      <c r="F18" s="261"/>
      <c r="G18" s="261"/>
      <c r="H18" s="261"/>
      <c r="I18" s="261"/>
      <c r="J18" s="261"/>
      <c r="K18" s="261"/>
      <c r="L18" s="261"/>
      <c r="M18" s="261"/>
      <c r="N18" s="261"/>
      <c r="O18" s="261"/>
      <c r="P18" s="261"/>
      <c r="Q18" s="261"/>
    </row>
    <row r="19" spans="1:20">
      <c r="B19" s="261"/>
      <c r="C19" s="261"/>
      <c r="D19" s="261"/>
      <c r="E19" s="261"/>
      <c r="F19" s="261"/>
      <c r="G19" s="261"/>
      <c r="H19" s="261"/>
      <c r="I19" s="261"/>
      <c r="J19" s="261"/>
      <c r="K19" s="261"/>
      <c r="L19" s="261"/>
      <c r="M19" s="261"/>
      <c r="N19" s="261"/>
      <c r="O19" s="261"/>
      <c r="P19" s="261"/>
      <c r="Q19" s="261"/>
      <c r="R19" s="261"/>
      <c r="S19" s="261"/>
      <c r="T19" s="261"/>
    </row>
    <row r="20" spans="1:20">
      <c r="B20" s="261"/>
      <c r="C20" s="261"/>
      <c r="D20" s="261"/>
      <c r="E20" s="261"/>
      <c r="F20" s="261"/>
      <c r="G20" s="261"/>
      <c r="H20" s="261"/>
      <c r="I20" s="261"/>
      <c r="J20" s="261"/>
      <c r="K20" s="261"/>
      <c r="L20" s="261"/>
      <c r="M20" s="261"/>
      <c r="N20" s="261"/>
      <c r="O20" s="261"/>
      <c r="P20" s="261"/>
      <c r="Q20" s="261"/>
      <c r="R20" s="261"/>
      <c r="S20" s="261"/>
      <c r="T20" s="261"/>
    </row>
    <row r="21" spans="1:20">
      <c r="L21" s="261"/>
      <c r="M21" s="261"/>
      <c r="N21" s="261"/>
      <c r="O21" s="261"/>
      <c r="P21" s="261"/>
      <c r="Q21" s="261"/>
      <c r="R21" s="261"/>
      <c r="S21" s="261"/>
      <c r="T21" s="261"/>
    </row>
    <row r="22" spans="1:20">
      <c r="L22" s="261"/>
      <c r="M22" s="261"/>
      <c r="N22" s="261"/>
      <c r="O22" s="261"/>
      <c r="P22" s="261"/>
      <c r="Q22" s="261"/>
      <c r="R22" s="261"/>
      <c r="S22" s="261"/>
      <c r="T22" s="261"/>
    </row>
    <row r="23" spans="1:20">
      <c r="L23" s="261"/>
      <c r="M23" s="261"/>
      <c r="N23" s="261"/>
      <c r="O23" s="261"/>
      <c r="P23" s="261"/>
      <c r="Q23" s="261"/>
      <c r="R23" s="261"/>
      <c r="S23" s="261"/>
      <c r="T23" s="261"/>
    </row>
    <row r="24" spans="1:20">
      <c r="L24" s="261"/>
      <c r="M24" s="261"/>
      <c r="N24" s="261"/>
      <c r="O24" s="261"/>
      <c r="P24" s="261"/>
      <c r="Q24" s="261"/>
      <c r="R24" s="261"/>
      <c r="S24" s="261"/>
      <c r="T24" s="261"/>
    </row>
    <row r="25" spans="1:20">
      <c r="L25" s="261"/>
      <c r="M25" s="261"/>
      <c r="N25" s="261"/>
      <c r="O25" s="261"/>
      <c r="P25" s="261"/>
      <c r="Q25" s="261"/>
      <c r="R25" s="261"/>
      <c r="S25" s="261"/>
      <c r="T25" s="261"/>
    </row>
    <row r="26" spans="1:20">
      <c r="L26" s="261"/>
      <c r="M26" s="261"/>
      <c r="N26" s="261"/>
      <c r="O26" s="261"/>
      <c r="P26" s="261"/>
      <c r="Q26" s="261"/>
      <c r="R26" s="261"/>
      <c r="S26" s="261"/>
      <c r="T26" s="261"/>
    </row>
  </sheetData>
  <customSheetViews>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1"/>
    </customSheetView>
    <customSheetView guid="{D62E2EE7-E87C-41F4-A243-332E64DD72AD}" scale="130">
      <pane xSplit="1" ySplit="5" topLeftCell="B6" activePane="bottomRight" state="frozen"/>
      <selection pane="bottomRight" activeCell="I36" sqref="I36"/>
      <pageMargins left="0.7" right="0.7" top="0.75" bottom="0.75" header="0.3" footer="0.3"/>
      <pageSetup orientation="portrait" r:id="rId2"/>
    </customSheetView>
    <customSheetView guid="{2D94A871-EE3A-476B-9EB3-7E292F91BDEE}" scale="110">
      <pane xSplit="1" ySplit="5" topLeftCell="B6" activePane="bottomRight" state="frozen"/>
      <selection pane="bottomRight" activeCell="O15" sqref="O15"/>
      <pageMargins left="0.7" right="0.7" top="0.75" bottom="0.75" header="0.3" footer="0.3"/>
      <pageSetup orientation="portrait" r:id="rId3"/>
    </customSheetView>
  </customSheetViews>
  <mergeCells count="4">
    <mergeCell ref="A3:I3"/>
    <mergeCell ref="A2:I2"/>
    <mergeCell ref="A1:I1"/>
    <mergeCell ref="A15:K15"/>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110" zoomScaleNormal="110" workbookViewId="0">
      <pane xSplit="1" ySplit="6" topLeftCell="M102" activePane="bottomRight" state="frozen"/>
      <selection pane="topRight" activeCell="B1" sqref="B1"/>
      <selection pane="bottomLeft" activeCell="A7" sqref="A7"/>
      <selection pane="bottomRight" activeCell="V27" sqref="V27"/>
    </sheetView>
  </sheetViews>
  <sheetFormatPr defaultColWidth="9.140625" defaultRowHeight="12.75" customHeight="1"/>
  <cols>
    <col min="1" max="1" width="78.28515625" style="277" customWidth="1"/>
    <col min="2" max="5" width="8.42578125" style="32" customWidth="1"/>
    <col min="6" max="9" width="8.42578125" style="97" customWidth="1"/>
    <col min="10" max="15" width="8.42578125" style="32" customWidth="1"/>
    <col min="16" max="21" width="8.85546875" style="32" customWidth="1"/>
    <col min="22" max="16384" width="9.140625" style="32"/>
  </cols>
  <sheetData>
    <row r="1" spans="1:23" ht="12.75" customHeight="1">
      <c r="A1" s="366" t="s">
        <v>231</v>
      </c>
      <c r="B1" s="366"/>
      <c r="C1" s="366"/>
      <c r="D1" s="366"/>
      <c r="E1" s="366"/>
      <c r="F1" s="366"/>
      <c r="G1" s="366"/>
      <c r="H1" s="366"/>
      <c r="I1" s="366"/>
      <c r="J1" s="366"/>
      <c r="K1" s="366"/>
      <c r="L1" s="366"/>
      <c r="M1" s="366"/>
      <c r="N1" s="366"/>
      <c r="O1" s="366"/>
      <c r="P1" s="366"/>
      <c r="Q1" s="366"/>
    </row>
    <row r="2" spans="1:23">
      <c r="A2" s="366" t="s">
        <v>250</v>
      </c>
      <c r="B2" s="366"/>
      <c r="C2" s="366"/>
      <c r="D2" s="366"/>
      <c r="E2" s="366"/>
      <c r="F2" s="366"/>
      <c r="G2" s="366"/>
      <c r="H2" s="366"/>
      <c r="I2" s="366"/>
      <c r="J2" s="366"/>
      <c r="K2" s="366"/>
      <c r="L2" s="366"/>
      <c r="M2" s="366"/>
      <c r="N2" s="366"/>
      <c r="O2" s="366"/>
      <c r="P2" s="366"/>
      <c r="Q2" s="366"/>
    </row>
    <row r="3" spans="1:23" ht="12.75" customHeight="1">
      <c r="A3" s="366" t="s">
        <v>256</v>
      </c>
      <c r="B3" s="366"/>
      <c r="C3" s="366"/>
      <c r="D3" s="366"/>
      <c r="E3" s="366"/>
      <c r="F3" s="366"/>
      <c r="G3" s="366"/>
      <c r="H3" s="366"/>
      <c r="I3" s="366"/>
      <c r="J3" s="366"/>
      <c r="K3" s="366"/>
      <c r="L3" s="366"/>
      <c r="M3" s="366"/>
      <c r="N3" s="366"/>
      <c r="O3" s="366"/>
      <c r="P3" s="366"/>
      <c r="Q3" s="366"/>
    </row>
    <row r="5" spans="1:23" ht="12.75" customHeight="1">
      <c r="A5" s="408" t="s">
        <v>222</v>
      </c>
      <c r="B5" s="410">
        <v>2011</v>
      </c>
      <c r="C5" s="410"/>
      <c r="D5" s="410">
        <v>2012</v>
      </c>
      <c r="E5" s="410"/>
      <c r="F5" s="410">
        <v>2013</v>
      </c>
      <c r="G5" s="410"/>
      <c r="H5" s="410">
        <v>2014</v>
      </c>
      <c r="I5" s="410"/>
      <c r="J5" s="410">
        <v>2015</v>
      </c>
      <c r="K5" s="410"/>
      <c r="L5" s="410">
        <v>2016</v>
      </c>
      <c r="M5" s="410"/>
      <c r="N5" s="391">
        <v>2017</v>
      </c>
      <c r="O5" s="407"/>
      <c r="P5" s="391">
        <v>2018</v>
      </c>
      <c r="Q5" s="407"/>
      <c r="R5" s="391">
        <v>2019</v>
      </c>
      <c r="S5" s="407"/>
      <c r="T5" s="391" t="s">
        <v>437</v>
      </c>
      <c r="U5" s="407"/>
    </row>
    <row r="6" spans="1:23" ht="12.75" customHeight="1">
      <c r="A6" s="409"/>
      <c r="B6" s="95" t="s">
        <v>223</v>
      </c>
      <c r="C6" s="95" t="s">
        <v>224</v>
      </c>
      <c r="D6" s="95" t="s">
        <v>223</v>
      </c>
      <c r="E6" s="95" t="s">
        <v>224</v>
      </c>
      <c r="F6" s="95" t="s">
        <v>223</v>
      </c>
      <c r="G6" s="95" t="s">
        <v>224</v>
      </c>
      <c r="H6" s="95" t="s">
        <v>223</v>
      </c>
      <c r="I6" s="95" t="s">
        <v>224</v>
      </c>
      <c r="J6" s="95" t="s">
        <v>223</v>
      </c>
      <c r="K6" s="96" t="s">
        <v>224</v>
      </c>
      <c r="L6" s="95" t="s">
        <v>223</v>
      </c>
      <c r="M6" s="96" t="s">
        <v>224</v>
      </c>
      <c r="N6" s="95" t="s">
        <v>223</v>
      </c>
      <c r="O6" s="96" t="s">
        <v>224</v>
      </c>
      <c r="P6" s="95" t="s">
        <v>223</v>
      </c>
      <c r="Q6" s="96" t="s">
        <v>224</v>
      </c>
      <c r="R6" s="95" t="s">
        <v>223</v>
      </c>
      <c r="S6" s="96" t="s">
        <v>224</v>
      </c>
      <c r="T6" s="95" t="s">
        <v>223</v>
      </c>
      <c r="U6" s="96" t="s">
        <v>224</v>
      </c>
    </row>
    <row r="7" spans="1:23" ht="12.75" customHeight="1">
      <c r="A7" s="98" t="s">
        <v>225</v>
      </c>
      <c r="B7" s="328">
        <v>1109.4162513803292</v>
      </c>
      <c r="C7" s="328">
        <v>2460.1961279615912</v>
      </c>
      <c r="D7" s="328">
        <v>1288.507032747608</v>
      </c>
      <c r="E7" s="328">
        <v>2600.3870526161559</v>
      </c>
      <c r="F7" s="328">
        <v>1236.9791975178978</v>
      </c>
      <c r="G7" s="328">
        <v>2680.3125669518413</v>
      </c>
      <c r="H7" s="328">
        <v>1364.1440379285289</v>
      </c>
      <c r="I7" s="328">
        <v>2780.13076940669</v>
      </c>
      <c r="J7" s="328">
        <v>1124.9995361445447</v>
      </c>
      <c r="K7" s="328">
        <v>2914.8830512843379</v>
      </c>
      <c r="L7" s="328">
        <v>956.09046115978208</v>
      </c>
      <c r="M7" s="328">
        <v>2732.8687657962482</v>
      </c>
      <c r="N7" s="328">
        <v>979.94348962951221</v>
      </c>
      <c r="O7" s="328">
        <v>3092.026219086355</v>
      </c>
      <c r="P7" s="328">
        <v>814.31304731862099</v>
      </c>
      <c r="Q7" s="328">
        <v>2526.3803563467268</v>
      </c>
      <c r="R7" s="328">
        <v>801.51927479189646</v>
      </c>
      <c r="S7" s="328">
        <v>1927.945269619649</v>
      </c>
      <c r="T7" s="328">
        <v>432.19088036150913</v>
      </c>
      <c r="U7" s="328">
        <v>1595.8053837514462</v>
      </c>
      <c r="V7" s="33"/>
      <c r="W7" s="33"/>
    </row>
    <row r="8" spans="1:23" ht="12.75" customHeight="1">
      <c r="A8" s="98" t="s">
        <v>365</v>
      </c>
      <c r="B8" s="328">
        <v>0.55377699999999996</v>
      </c>
      <c r="C8" s="328">
        <v>0</v>
      </c>
      <c r="D8" s="328">
        <v>0.46338800000000002</v>
      </c>
      <c r="E8" s="328">
        <v>0</v>
      </c>
      <c r="F8" s="328">
        <v>0.38392900000000002</v>
      </c>
      <c r="G8" s="328">
        <v>0</v>
      </c>
      <c r="H8" s="328">
        <v>0.63290900000000005</v>
      </c>
      <c r="I8" s="328">
        <v>0</v>
      </c>
      <c r="J8" s="328">
        <v>0.43562499999999998</v>
      </c>
      <c r="K8" s="328">
        <v>0</v>
      </c>
      <c r="L8" s="328">
        <v>0</v>
      </c>
      <c r="M8" s="328">
        <v>0</v>
      </c>
      <c r="N8" s="328">
        <v>0</v>
      </c>
      <c r="O8" s="328">
        <v>0</v>
      </c>
      <c r="P8" s="328">
        <v>0</v>
      </c>
      <c r="Q8" s="328">
        <v>0</v>
      </c>
      <c r="R8" s="328">
        <v>0</v>
      </c>
      <c r="S8" s="328">
        <v>0</v>
      </c>
      <c r="T8" s="328">
        <v>0</v>
      </c>
      <c r="U8" s="328">
        <v>0</v>
      </c>
    </row>
    <row r="9" spans="1:23" ht="12.75" customHeight="1">
      <c r="A9" s="99" t="s">
        <v>288</v>
      </c>
      <c r="B9" s="10">
        <v>0.55377699999999996</v>
      </c>
      <c r="C9" s="10">
        <v>0</v>
      </c>
      <c r="D9" s="10">
        <v>0.46338800000000002</v>
      </c>
      <c r="E9" s="10">
        <v>0</v>
      </c>
      <c r="F9" s="10">
        <v>0.38392900000000002</v>
      </c>
      <c r="G9" s="10">
        <v>0</v>
      </c>
      <c r="H9" s="10">
        <v>0.63290900000000005</v>
      </c>
      <c r="I9" s="10">
        <v>0</v>
      </c>
      <c r="J9" s="10">
        <v>0.43562499999999998</v>
      </c>
      <c r="K9" s="10">
        <v>0</v>
      </c>
      <c r="L9" s="10">
        <v>0</v>
      </c>
      <c r="M9" s="10">
        <v>0</v>
      </c>
      <c r="N9" s="10">
        <v>0</v>
      </c>
      <c r="O9" s="10">
        <v>0</v>
      </c>
      <c r="P9" s="10">
        <v>0</v>
      </c>
      <c r="Q9" s="10">
        <v>0</v>
      </c>
      <c r="R9" s="10">
        <v>0</v>
      </c>
      <c r="S9" s="10">
        <v>0</v>
      </c>
      <c r="T9" s="10">
        <v>0</v>
      </c>
      <c r="U9" s="10">
        <v>0</v>
      </c>
    </row>
    <row r="10" spans="1:23" ht="12.75" customHeight="1">
      <c r="A10" s="99" t="s">
        <v>284</v>
      </c>
      <c r="B10" s="10">
        <v>0.55377699999999996</v>
      </c>
      <c r="C10" s="10">
        <v>0</v>
      </c>
      <c r="D10" s="10">
        <v>0.46338800000000002</v>
      </c>
      <c r="E10" s="10">
        <v>0</v>
      </c>
      <c r="F10" s="10">
        <v>0.38392900000000002</v>
      </c>
      <c r="G10" s="10">
        <v>0</v>
      </c>
      <c r="H10" s="10">
        <v>0.63290900000000005</v>
      </c>
      <c r="I10" s="10">
        <v>0</v>
      </c>
      <c r="J10" s="10">
        <v>0.43562499999999998</v>
      </c>
      <c r="K10" s="10">
        <v>0</v>
      </c>
      <c r="L10" s="10">
        <v>0</v>
      </c>
      <c r="M10" s="10">
        <v>0</v>
      </c>
      <c r="N10" s="10">
        <v>0</v>
      </c>
      <c r="O10" s="10">
        <v>0</v>
      </c>
      <c r="P10" s="10">
        <v>0</v>
      </c>
      <c r="Q10" s="10">
        <v>0</v>
      </c>
      <c r="R10" s="10">
        <v>0</v>
      </c>
      <c r="S10" s="10">
        <v>0</v>
      </c>
      <c r="T10" s="10">
        <v>0</v>
      </c>
      <c r="U10" s="10">
        <v>0</v>
      </c>
    </row>
    <row r="11" spans="1:23" ht="12.75" customHeight="1">
      <c r="A11" s="99" t="s">
        <v>285</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row>
    <row r="12" spans="1:23" ht="12.75" customHeight="1">
      <c r="A12" s="99" t="s">
        <v>286</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row>
    <row r="13" spans="1:23" ht="12.75" customHeight="1">
      <c r="A13" s="99" t="s">
        <v>287</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row>
    <row r="14" spans="1:23" ht="12.75" customHeight="1">
      <c r="A14" s="99" t="s">
        <v>289</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row>
    <row r="15" spans="1:23" ht="12.75" customHeight="1">
      <c r="A15" s="99" t="s">
        <v>290</v>
      </c>
      <c r="B15" s="10">
        <v>0</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row>
    <row r="16" spans="1:23" ht="12.75" customHeight="1">
      <c r="A16" s="99" t="s">
        <v>291</v>
      </c>
      <c r="B16" s="10">
        <v>0</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row>
    <row r="17" spans="1:21" ht="12.75" customHeight="1">
      <c r="A17" s="99" t="s">
        <v>292</v>
      </c>
      <c r="B17" s="10">
        <v>0</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row>
    <row r="18" spans="1:21" ht="12.75" customHeight="1">
      <c r="A18" s="99" t="s">
        <v>293</v>
      </c>
      <c r="B18" s="10">
        <v>0</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c r="U18" s="10">
        <v>0</v>
      </c>
    </row>
    <row r="19" spans="1:21" ht="12.75" customHeight="1">
      <c r="A19" s="56"/>
      <c r="B19" s="10"/>
      <c r="C19" s="10"/>
      <c r="D19" s="10"/>
      <c r="E19" s="10"/>
      <c r="F19" s="10"/>
      <c r="G19" s="10"/>
      <c r="H19" s="10"/>
      <c r="I19" s="10"/>
      <c r="J19" s="10"/>
      <c r="K19" s="10"/>
      <c r="L19" s="10"/>
      <c r="M19" s="10"/>
      <c r="N19" s="10"/>
      <c r="O19" s="10"/>
      <c r="P19" s="10"/>
      <c r="Q19" s="10"/>
      <c r="R19" s="10"/>
      <c r="S19" s="10"/>
      <c r="T19" s="10"/>
      <c r="U19" s="10"/>
    </row>
    <row r="20" spans="1:21" ht="12.75" customHeight="1">
      <c r="A20" s="98" t="s">
        <v>294</v>
      </c>
      <c r="B20" s="328">
        <v>0</v>
      </c>
      <c r="C20" s="328">
        <v>0</v>
      </c>
      <c r="D20" s="328">
        <v>0</v>
      </c>
      <c r="E20" s="328">
        <v>0</v>
      </c>
      <c r="F20" s="328">
        <v>0</v>
      </c>
      <c r="G20" s="328">
        <v>0</v>
      </c>
      <c r="H20" s="328">
        <v>0</v>
      </c>
      <c r="I20" s="328">
        <v>0</v>
      </c>
      <c r="J20" s="328">
        <v>0</v>
      </c>
      <c r="K20" s="328">
        <v>0</v>
      </c>
      <c r="L20" s="328">
        <v>0</v>
      </c>
      <c r="M20" s="328">
        <v>0</v>
      </c>
      <c r="N20" s="328">
        <v>0</v>
      </c>
      <c r="O20" s="328">
        <v>0</v>
      </c>
      <c r="P20" s="328">
        <v>0</v>
      </c>
      <c r="Q20" s="328">
        <v>0</v>
      </c>
      <c r="R20" s="328">
        <v>0</v>
      </c>
      <c r="S20" s="328">
        <v>0</v>
      </c>
      <c r="T20" s="328">
        <v>0</v>
      </c>
      <c r="U20" s="328">
        <v>30.538329376059611</v>
      </c>
    </row>
    <row r="21" spans="1:21" ht="12.75" customHeight="1">
      <c r="A21" s="271"/>
      <c r="B21" s="10"/>
      <c r="C21" s="10"/>
      <c r="D21" s="10"/>
      <c r="E21" s="10"/>
      <c r="F21" s="10"/>
      <c r="G21" s="10"/>
      <c r="H21" s="10"/>
      <c r="I21" s="10"/>
      <c r="J21" s="10"/>
      <c r="K21" s="10"/>
      <c r="L21" s="10"/>
      <c r="M21" s="10"/>
      <c r="N21" s="10"/>
      <c r="O21" s="10"/>
      <c r="P21" s="10"/>
      <c r="Q21" s="10"/>
      <c r="R21" s="10"/>
      <c r="S21" s="10"/>
      <c r="T21" s="10"/>
      <c r="U21" s="10"/>
    </row>
    <row r="22" spans="1:21" ht="12.75" customHeight="1">
      <c r="A22" s="98" t="s">
        <v>226</v>
      </c>
      <c r="B22" s="328">
        <v>264.22637863553069</v>
      </c>
      <c r="C22" s="328">
        <v>718.18173914501801</v>
      </c>
      <c r="D22" s="328">
        <v>525.30961118685786</v>
      </c>
      <c r="E22" s="328">
        <v>679.20172796366944</v>
      </c>
      <c r="F22" s="328">
        <v>530.90099903166538</v>
      </c>
      <c r="G22" s="328">
        <v>762.50811664200899</v>
      </c>
      <c r="H22" s="328">
        <v>547.38226611082575</v>
      </c>
      <c r="I22" s="328">
        <v>734.83509995435463</v>
      </c>
      <c r="J22" s="328">
        <v>385.09885788999543</v>
      </c>
      <c r="K22" s="328">
        <v>729.00088927052855</v>
      </c>
      <c r="L22" s="328">
        <v>337.40435422362231</v>
      </c>
      <c r="M22" s="328">
        <v>633.24586084124917</v>
      </c>
      <c r="N22" s="328">
        <v>354.69420233471294</v>
      </c>
      <c r="O22" s="328">
        <v>629.77426770397778</v>
      </c>
      <c r="P22" s="328">
        <v>212.05966929135496</v>
      </c>
      <c r="Q22" s="328">
        <v>643.40780098597759</v>
      </c>
      <c r="R22" s="328">
        <v>161.04980436183592</v>
      </c>
      <c r="S22" s="328">
        <v>610.66709769003614</v>
      </c>
      <c r="T22" s="328">
        <v>104.32538437884374</v>
      </c>
      <c r="U22" s="328">
        <v>467.86175595831702</v>
      </c>
    </row>
    <row r="23" spans="1:21" ht="12.75" customHeight="1">
      <c r="A23" s="99" t="s">
        <v>227</v>
      </c>
      <c r="B23" s="10">
        <v>77.565035422169231</v>
      </c>
      <c r="C23" s="10">
        <v>583.2976623113932</v>
      </c>
      <c r="D23" s="10">
        <v>77.19679554933245</v>
      </c>
      <c r="E23" s="10">
        <v>652.59964608771429</v>
      </c>
      <c r="F23" s="10">
        <v>91.064847050857622</v>
      </c>
      <c r="G23" s="10">
        <v>720.27723010117234</v>
      </c>
      <c r="H23" s="10">
        <v>100.85526237498195</v>
      </c>
      <c r="I23" s="10">
        <v>645.28371769633827</v>
      </c>
      <c r="J23" s="10">
        <v>87.454074815435959</v>
      </c>
      <c r="K23" s="10">
        <v>631.3512422011994</v>
      </c>
      <c r="L23" s="10">
        <v>77.109626694786201</v>
      </c>
      <c r="M23" s="10">
        <v>550.9856787956569</v>
      </c>
      <c r="N23" s="10">
        <v>75.227503816309536</v>
      </c>
      <c r="O23" s="10">
        <v>546.31882869846163</v>
      </c>
      <c r="P23" s="10">
        <v>84.689463411894764</v>
      </c>
      <c r="Q23" s="10">
        <v>556.22197967127443</v>
      </c>
      <c r="R23" s="10">
        <v>74.091540922855671</v>
      </c>
      <c r="S23" s="10">
        <v>524.70953397484527</v>
      </c>
      <c r="T23" s="10">
        <v>64.812271414543901</v>
      </c>
      <c r="U23" s="10">
        <v>450.11765478340743</v>
      </c>
    </row>
    <row r="24" spans="1:21" ht="12.75" customHeight="1">
      <c r="A24" s="99" t="s">
        <v>232</v>
      </c>
      <c r="B24" s="10">
        <v>0</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row>
    <row r="25" spans="1:21" ht="12.75" customHeight="1">
      <c r="A25" s="99" t="s">
        <v>233</v>
      </c>
      <c r="B25" s="10">
        <v>13.185155102223009</v>
      </c>
      <c r="C25" s="10">
        <v>583.2976623113932</v>
      </c>
      <c r="D25" s="10">
        <v>10.172761986362058</v>
      </c>
      <c r="E25" s="10">
        <v>652.59964608771429</v>
      </c>
      <c r="F25" s="10">
        <v>19.176665698521429</v>
      </c>
      <c r="G25" s="10">
        <v>720.27723010117234</v>
      </c>
      <c r="H25" s="10">
        <v>17.332296458945521</v>
      </c>
      <c r="I25" s="10">
        <v>645.28371769633827</v>
      </c>
      <c r="J25" s="10">
        <v>10.287730174935527</v>
      </c>
      <c r="K25" s="10">
        <v>631.3512422011994</v>
      </c>
      <c r="L25" s="10">
        <v>10.995591949558325</v>
      </c>
      <c r="M25" s="10">
        <v>550.9856787956569</v>
      </c>
      <c r="N25" s="10">
        <v>10.72996137547748</v>
      </c>
      <c r="O25" s="10">
        <v>546.31882869846163</v>
      </c>
      <c r="P25" s="10">
        <v>19.013435179410969</v>
      </c>
      <c r="Q25" s="10">
        <v>556.22197967127443</v>
      </c>
      <c r="R25" s="10">
        <v>0</v>
      </c>
      <c r="S25" s="10">
        <v>523.24224723209602</v>
      </c>
      <c r="T25" s="10">
        <v>0</v>
      </c>
      <c r="U25" s="10">
        <v>447.87171991078162</v>
      </c>
    </row>
    <row r="26" spans="1:21" ht="12.75" customHeight="1">
      <c r="A26" s="99" t="s">
        <v>234</v>
      </c>
      <c r="B26" s="10">
        <v>64.379880319946224</v>
      </c>
      <c r="C26" s="10">
        <v>0</v>
      </c>
      <c r="D26" s="10">
        <v>67.024033562970388</v>
      </c>
      <c r="E26" s="10">
        <v>0</v>
      </c>
      <c r="F26" s="10">
        <v>71.88818135233619</v>
      </c>
      <c r="G26" s="10">
        <v>0</v>
      </c>
      <c r="H26" s="10">
        <v>83.522965916036426</v>
      </c>
      <c r="I26" s="10">
        <v>0</v>
      </c>
      <c r="J26" s="10">
        <v>77.166344640500427</v>
      </c>
      <c r="K26" s="10">
        <v>0</v>
      </c>
      <c r="L26" s="10">
        <v>66.114034745227883</v>
      </c>
      <c r="M26" s="10">
        <v>0</v>
      </c>
      <c r="N26" s="10">
        <v>64.497542440832049</v>
      </c>
      <c r="O26" s="10">
        <v>0</v>
      </c>
      <c r="P26" s="10">
        <v>65.676028232483802</v>
      </c>
      <c r="Q26" s="10">
        <v>0</v>
      </c>
      <c r="R26" s="10">
        <v>74.091540922855671</v>
      </c>
      <c r="S26" s="10">
        <v>1.4672867427492426</v>
      </c>
      <c r="T26" s="10">
        <v>64.812271414543901</v>
      </c>
      <c r="U26" s="10">
        <v>2.2459348726257522</v>
      </c>
    </row>
    <row r="27" spans="1:21" ht="12.75" customHeight="1">
      <c r="A27" s="99" t="s">
        <v>228</v>
      </c>
      <c r="B27" s="10">
        <v>186.66134321336145</v>
      </c>
      <c r="C27" s="10">
        <v>134.88407683362479</v>
      </c>
      <c r="D27" s="10">
        <v>448.11281563752539</v>
      </c>
      <c r="E27" s="10">
        <v>26.602081875955193</v>
      </c>
      <c r="F27" s="10">
        <v>439.83615198080781</v>
      </c>
      <c r="G27" s="10">
        <v>42.230886540836657</v>
      </c>
      <c r="H27" s="10">
        <v>446.52700373584378</v>
      </c>
      <c r="I27" s="10">
        <v>89.551382258016318</v>
      </c>
      <c r="J27" s="10">
        <v>297.64478307455948</v>
      </c>
      <c r="K27" s="10">
        <v>97.649647069329134</v>
      </c>
      <c r="L27" s="10">
        <v>260.29472752883612</v>
      </c>
      <c r="M27" s="10">
        <v>82.260182045592273</v>
      </c>
      <c r="N27" s="10">
        <v>279.4666985184034</v>
      </c>
      <c r="O27" s="10">
        <v>83.455439005516041</v>
      </c>
      <c r="P27" s="10">
        <v>127.37020587946019</v>
      </c>
      <c r="Q27" s="10">
        <v>87.185821314703219</v>
      </c>
      <c r="R27" s="10">
        <v>86.958263438980254</v>
      </c>
      <c r="S27" s="10">
        <v>85.957563715190773</v>
      </c>
      <c r="T27" s="10">
        <v>39.513112964299836</v>
      </c>
      <c r="U27" s="10">
        <v>17.744101174909659</v>
      </c>
    </row>
    <row r="28" spans="1:21" ht="12.75" customHeight="1">
      <c r="A28" s="99" t="s">
        <v>235</v>
      </c>
      <c r="B28" s="10">
        <v>177.54874919242252</v>
      </c>
      <c r="C28" s="10">
        <v>37.817873535543434</v>
      </c>
      <c r="D28" s="10">
        <v>439.38540287669321</v>
      </c>
      <c r="E28" s="10">
        <v>26.602081875955193</v>
      </c>
      <c r="F28" s="10">
        <v>426.34071727959565</v>
      </c>
      <c r="G28" s="10">
        <v>27.454675108388322</v>
      </c>
      <c r="H28" s="10">
        <v>428.46876494835698</v>
      </c>
      <c r="I28" s="10">
        <v>43.803844180915334</v>
      </c>
      <c r="J28" s="10">
        <v>277.98743331067919</v>
      </c>
      <c r="K28" s="10">
        <v>46.139332184811273</v>
      </c>
      <c r="L28" s="10">
        <v>244.27225593838597</v>
      </c>
      <c r="M28" s="10">
        <v>42.975567345174021</v>
      </c>
      <c r="N28" s="10">
        <v>264.4555028205117</v>
      </c>
      <c r="O28" s="10">
        <v>49.787872590042419</v>
      </c>
      <c r="P28" s="10">
        <v>112.44163275830405</v>
      </c>
      <c r="Q28" s="10">
        <v>51.410611265025892</v>
      </c>
      <c r="R28" s="10">
        <v>45.06967946117782</v>
      </c>
      <c r="S28" s="10">
        <v>47.494680209447473</v>
      </c>
      <c r="T28" s="10">
        <v>8.1851445331753876</v>
      </c>
      <c r="U28" s="10">
        <v>8.5815341836162293</v>
      </c>
    </row>
    <row r="29" spans="1:21" ht="12.75" customHeight="1">
      <c r="A29" s="99" t="s">
        <v>236</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20.218430814819079</v>
      </c>
      <c r="S29" s="10">
        <v>0</v>
      </c>
      <c r="T29" s="10">
        <v>21.323522297158469</v>
      </c>
      <c r="U29" s="10">
        <v>0</v>
      </c>
    </row>
    <row r="30" spans="1:21" ht="12.75" customHeight="1">
      <c r="A30" s="99" t="s">
        <v>237</v>
      </c>
      <c r="B30" s="10">
        <v>9.112594020938932</v>
      </c>
      <c r="C30" s="10">
        <v>97.066203298081348</v>
      </c>
      <c r="D30" s="10">
        <v>8.7274127608321574</v>
      </c>
      <c r="E30" s="10">
        <v>0</v>
      </c>
      <c r="F30" s="10">
        <v>13.49543470121216</v>
      </c>
      <c r="G30" s="10">
        <v>14.776211432448333</v>
      </c>
      <c r="H30" s="10">
        <v>18.058238787486779</v>
      </c>
      <c r="I30" s="10">
        <v>45.747538077100984</v>
      </c>
      <c r="J30" s="10">
        <v>19.657349763880315</v>
      </c>
      <c r="K30" s="10">
        <v>51.510314884517861</v>
      </c>
      <c r="L30" s="10">
        <v>16.022471590450166</v>
      </c>
      <c r="M30" s="10">
        <v>39.284614700418253</v>
      </c>
      <c r="N30" s="10">
        <v>15.011195697891715</v>
      </c>
      <c r="O30" s="10">
        <v>33.667566415473615</v>
      </c>
      <c r="P30" s="10">
        <v>14.928573121156125</v>
      </c>
      <c r="Q30" s="10">
        <v>35.775210049677327</v>
      </c>
      <c r="R30" s="10">
        <v>21.670153162983347</v>
      </c>
      <c r="S30" s="10">
        <v>38.462883505743307</v>
      </c>
      <c r="T30" s="10">
        <v>10.004446133965974</v>
      </c>
      <c r="U30" s="10">
        <v>9.1625669912934242</v>
      </c>
    </row>
    <row r="31" spans="1:21" ht="12.75" customHeight="1">
      <c r="A31" s="99" t="s">
        <v>295</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row>
    <row r="32" spans="1:21" ht="12.75" customHeight="1">
      <c r="A32" s="99" t="s">
        <v>238</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row>
    <row r="33" spans="1:21" ht="12.75" customHeight="1">
      <c r="A33" s="99" t="s">
        <v>239</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row>
    <row r="34" spans="1:21" ht="12.75" customHeight="1">
      <c r="A34" s="99" t="s">
        <v>240</v>
      </c>
      <c r="B34" s="10">
        <v>0</v>
      </c>
      <c r="C34" s="10">
        <v>0</v>
      </c>
      <c r="D34" s="10">
        <v>0</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10">
        <v>0</v>
      </c>
    </row>
    <row r="35" spans="1:21" ht="12.75" customHeight="1">
      <c r="A35" s="99" t="s">
        <v>296</v>
      </c>
      <c r="B35" s="10">
        <v>0</v>
      </c>
      <c r="C35" s="10">
        <v>0</v>
      </c>
      <c r="D35" s="10">
        <v>0</v>
      </c>
      <c r="E35" s="10">
        <v>0</v>
      </c>
      <c r="F35" s="10">
        <v>0</v>
      </c>
      <c r="G35" s="10">
        <v>0</v>
      </c>
      <c r="H35" s="10">
        <v>0</v>
      </c>
      <c r="I35" s="10">
        <v>0</v>
      </c>
      <c r="J35" s="10">
        <v>0</v>
      </c>
      <c r="K35" s="10">
        <v>0</v>
      </c>
      <c r="L35" s="10">
        <v>0</v>
      </c>
      <c r="M35" s="10">
        <v>0</v>
      </c>
      <c r="N35" s="10">
        <v>0</v>
      </c>
      <c r="O35" s="10">
        <v>0</v>
      </c>
      <c r="P35" s="10">
        <v>0</v>
      </c>
      <c r="Q35" s="10">
        <v>0</v>
      </c>
      <c r="R35" s="10">
        <v>0</v>
      </c>
      <c r="S35" s="10">
        <v>0</v>
      </c>
      <c r="T35" s="10">
        <v>0</v>
      </c>
      <c r="U35" s="10">
        <v>0</v>
      </c>
    </row>
    <row r="36" spans="1:21" ht="12.75" customHeight="1">
      <c r="A36" s="99" t="s">
        <v>297</v>
      </c>
      <c r="B36" s="10">
        <v>0</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row>
    <row r="37" spans="1:21" ht="12.75" customHeight="1">
      <c r="A37" s="56"/>
      <c r="B37" s="10"/>
      <c r="C37" s="10"/>
      <c r="D37" s="10"/>
      <c r="E37" s="10"/>
      <c r="F37" s="10"/>
      <c r="G37" s="10"/>
      <c r="H37" s="10"/>
      <c r="I37" s="10"/>
      <c r="J37" s="10"/>
      <c r="K37" s="10"/>
      <c r="L37" s="10"/>
      <c r="M37" s="10"/>
      <c r="N37" s="10"/>
      <c r="O37" s="10"/>
      <c r="P37" s="10"/>
      <c r="Q37" s="10"/>
      <c r="R37" s="10"/>
      <c r="S37" s="10"/>
      <c r="T37" s="10"/>
      <c r="U37" s="10"/>
    </row>
    <row r="38" spans="1:21" ht="12.75" customHeight="1">
      <c r="A38" s="98" t="s">
        <v>229</v>
      </c>
      <c r="B38" s="328">
        <v>471.61430129256945</v>
      </c>
      <c r="C38" s="328">
        <v>149.93562751046903</v>
      </c>
      <c r="D38" s="328">
        <v>413.14628148003521</v>
      </c>
      <c r="E38" s="328">
        <v>195.59555542104991</v>
      </c>
      <c r="F38" s="328">
        <v>430.4370060761878</v>
      </c>
      <c r="G38" s="328">
        <v>88.863929069653139</v>
      </c>
      <c r="H38" s="328">
        <v>446.57365826443856</v>
      </c>
      <c r="I38" s="328">
        <v>123.67542149552141</v>
      </c>
      <c r="J38" s="328">
        <v>531.03090071504471</v>
      </c>
      <c r="K38" s="328">
        <v>206.97458183201996</v>
      </c>
      <c r="L38" s="328">
        <v>463.50270630470038</v>
      </c>
      <c r="M38" s="328">
        <v>187.39612605502532</v>
      </c>
      <c r="N38" s="328">
        <v>453.23754346573202</v>
      </c>
      <c r="O38" s="328">
        <v>96.510950826385795</v>
      </c>
      <c r="P38" s="328">
        <v>429.22524947465496</v>
      </c>
      <c r="Q38" s="328">
        <v>97.766495588328638</v>
      </c>
      <c r="R38" s="328">
        <v>436.08525525721018</v>
      </c>
      <c r="S38" s="328">
        <v>86.156336642690292</v>
      </c>
      <c r="T38" s="328">
        <v>143.62745010866684</v>
      </c>
      <c r="U38" s="328">
        <v>38.056219587830412</v>
      </c>
    </row>
    <row r="39" spans="1:21" ht="12.75" customHeight="1">
      <c r="A39" s="99" t="s">
        <v>298</v>
      </c>
      <c r="B39" s="10">
        <v>89.502348254588924</v>
      </c>
      <c r="C39" s="10">
        <v>0.34449784933027167</v>
      </c>
      <c r="D39" s="10">
        <v>48.174724961474681</v>
      </c>
      <c r="E39" s="10">
        <v>0.43497142104992054</v>
      </c>
      <c r="F39" s="10">
        <v>47.300842586108587</v>
      </c>
      <c r="G39" s="10">
        <v>0.43337706965313122</v>
      </c>
      <c r="H39" s="10">
        <v>40.932087566946869</v>
      </c>
      <c r="I39" s="10">
        <v>0.82871149552142198</v>
      </c>
      <c r="J39" s="10">
        <v>46.202543815517572</v>
      </c>
      <c r="K39" s="10">
        <v>0.37965183201999048</v>
      </c>
      <c r="L39" s="10">
        <v>37.377564119965825</v>
      </c>
      <c r="M39" s="10">
        <v>0.2374960550253104</v>
      </c>
      <c r="N39" s="10">
        <v>37.728008731551228</v>
      </c>
      <c r="O39" s="10">
        <v>0.23884082638580242</v>
      </c>
      <c r="P39" s="10">
        <v>36.533884964905191</v>
      </c>
      <c r="Q39" s="10">
        <v>0.26516200598582551</v>
      </c>
      <c r="R39" s="10">
        <v>97.534728483462771</v>
      </c>
      <c r="S39" s="10">
        <v>0.27785664269030119</v>
      </c>
      <c r="T39" s="10">
        <v>20.681051269740866</v>
      </c>
      <c r="U39" s="10">
        <v>0.41768369572901337</v>
      </c>
    </row>
    <row r="40" spans="1:21" ht="12.75" customHeight="1">
      <c r="A40" s="99" t="s">
        <v>299</v>
      </c>
      <c r="B40" s="10">
        <v>0.33481129141913835</v>
      </c>
      <c r="C40" s="10">
        <v>9.566128061431553E-2</v>
      </c>
      <c r="D40" s="10">
        <v>0.77308423807316584</v>
      </c>
      <c r="E40" s="10">
        <v>0</v>
      </c>
      <c r="F40" s="10">
        <v>0.82126806569101474</v>
      </c>
      <c r="G40" s="10">
        <v>0</v>
      </c>
      <c r="H40" s="10">
        <v>0.80347332303412144</v>
      </c>
      <c r="I40" s="10">
        <v>0</v>
      </c>
      <c r="J40" s="10">
        <v>0.8508563387096334</v>
      </c>
      <c r="K40" s="10">
        <v>0</v>
      </c>
      <c r="L40" s="10">
        <v>1.0502248298897432</v>
      </c>
      <c r="M40" s="10">
        <v>0</v>
      </c>
      <c r="N40" s="10">
        <v>1.245055546132702</v>
      </c>
      <c r="O40" s="10">
        <v>0</v>
      </c>
      <c r="P40" s="10">
        <v>1.0161002000079158</v>
      </c>
      <c r="Q40" s="10">
        <v>0</v>
      </c>
      <c r="R40" s="10">
        <v>0</v>
      </c>
      <c r="S40" s="10">
        <v>0</v>
      </c>
      <c r="T40" s="10">
        <v>0</v>
      </c>
      <c r="U40" s="10">
        <v>0</v>
      </c>
    </row>
    <row r="41" spans="1:21" ht="12.75" customHeight="1">
      <c r="A41" s="99" t="s">
        <v>241</v>
      </c>
      <c r="B41" s="10">
        <v>89.167536963169781</v>
      </c>
      <c r="C41" s="10">
        <v>0.24883656871595614</v>
      </c>
      <c r="D41" s="10">
        <v>47.401640723401513</v>
      </c>
      <c r="E41" s="10">
        <v>0.43497142104992054</v>
      </c>
      <c r="F41" s="10">
        <v>46.479574520417572</v>
      </c>
      <c r="G41" s="10">
        <v>0.43337706965313122</v>
      </c>
      <c r="H41" s="10">
        <v>40.12861424391275</v>
      </c>
      <c r="I41" s="10">
        <v>0.82871149552142198</v>
      </c>
      <c r="J41" s="10">
        <v>45.351687476807939</v>
      </c>
      <c r="K41" s="10">
        <v>0.37965183201999048</v>
      </c>
      <c r="L41" s="10">
        <v>36.327339290076083</v>
      </c>
      <c r="M41" s="10">
        <v>0.2374960550253104</v>
      </c>
      <c r="N41" s="10">
        <v>36.48295318541853</v>
      </c>
      <c r="O41" s="10">
        <v>0.23884082638580242</v>
      </c>
      <c r="P41" s="10">
        <v>35.517784764897279</v>
      </c>
      <c r="Q41" s="10">
        <v>0.26516200598582551</v>
      </c>
      <c r="R41" s="10">
        <v>97.534728483462771</v>
      </c>
      <c r="S41" s="10">
        <v>0.27785664269030119</v>
      </c>
      <c r="T41" s="10">
        <v>20.681051269740866</v>
      </c>
      <c r="U41" s="10">
        <v>0.41768369572901337</v>
      </c>
    </row>
    <row r="42" spans="1:21" ht="12.75" customHeight="1">
      <c r="A42" s="99" t="s">
        <v>300</v>
      </c>
      <c r="B42" s="10">
        <v>382.11195303798053</v>
      </c>
      <c r="C42" s="10">
        <v>149.59112966113875</v>
      </c>
      <c r="D42" s="10">
        <v>364.97155651856053</v>
      </c>
      <c r="E42" s="10">
        <v>195.160584</v>
      </c>
      <c r="F42" s="10">
        <v>383.13616349007924</v>
      </c>
      <c r="G42" s="10">
        <v>88.430552000000006</v>
      </c>
      <c r="H42" s="10">
        <v>405.64157069749172</v>
      </c>
      <c r="I42" s="10">
        <v>122.84670999999999</v>
      </c>
      <c r="J42" s="10">
        <v>484.82835689952714</v>
      </c>
      <c r="K42" s="10">
        <v>206.59492999999998</v>
      </c>
      <c r="L42" s="10">
        <v>426.12514218473461</v>
      </c>
      <c r="M42" s="10">
        <v>187.15863000000002</v>
      </c>
      <c r="N42" s="10">
        <v>415.50953473418076</v>
      </c>
      <c r="O42" s="10">
        <v>96.272109999999998</v>
      </c>
      <c r="P42" s="10">
        <v>392.69136450974975</v>
      </c>
      <c r="Q42" s="10">
        <v>97.501333582342824</v>
      </c>
      <c r="R42" s="10">
        <v>338.55052677374744</v>
      </c>
      <c r="S42" s="10">
        <v>85.87848000000001</v>
      </c>
      <c r="T42" s="10">
        <v>122.94639883892594</v>
      </c>
      <c r="U42" s="10">
        <v>37.638535892101402</v>
      </c>
    </row>
    <row r="43" spans="1:21" ht="12.75" customHeight="1">
      <c r="A43" s="99" t="s">
        <v>301</v>
      </c>
      <c r="B43" s="10">
        <v>0</v>
      </c>
      <c r="C43" s="10">
        <v>6.7845353482544439</v>
      </c>
      <c r="D43" s="10">
        <v>0</v>
      </c>
      <c r="E43" s="10">
        <v>34.2836</v>
      </c>
      <c r="F43" s="10">
        <v>0</v>
      </c>
      <c r="G43" s="10">
        <v>16.60811</v>
      </c>
      <c r="H43" s="10">
        <v>0</v>
      </c>
      <c r="I43" s="10">
        <v>7.6504499999999993</v>
      </c>
      <c r="J43" s="10">
        <v>0</v>
      </c>
      <c r="K43" s="10">
        <v>10.563000000000001</v>
      </c>
      <c r="L43" s="10">
        <v>0</v>
      </c>
      <c r="M43" s="10">
        <v>11.28673</v>
      </c>
      <c r="N43" s="10">
        <v>0</v>
      </c>
      <c r="O43" s="10">
        <v>5.6045400000000001</v>
      </c>
      <c r="P43" s="10">
        <v>0</v>
      </c>
      <c r="Q43" s="10">
        <v>5.17624</v>
      </c>
      <c r="R43" s="10">
        <v>3.0645909501664201</v>
      </c>
      <c r="S43" s="10">
        <v>6.3094700000000001</v>
      </c>
      <c r="T43" s="10">
        <v>0.40213495446430686</v>
      </c>
      <c r="U43" s="10">
        <v>4.7459100000000003</v>
      </c>
    </row>
    <row r="44" spans="1:21" ht="12.75" customHeight="1">
      <c r="A44" s="99" t="s">
        <v>302</v>
      </c>
      <c r="B44" s="10">
        <v>20.146623174037469</v>
      </c>
      <c r="C44" s="10">
        <v>5.6330610742853233</v>
      </c>
      <c r="D44" s="10">
        <v>26.54312424235486</v>
      </c>
      <c r="E44" s="10">
        <v>22.637421999999997</v>
      </c>
      <c r="F44" s="10">
        <v>20.628081722146735</v>
      </c>
      <c r="G44" s="10">
        <v>15.786100000000003</v>
      </c>
      <c r="H44" s="10">
        <v>25.298565074960756</v>
      </c>
      <c r="I44" s="10">
        <v>18.040489999999998</v>
      </c>
      <c r="J44" s="10">
        <v>42.76271360142858</v>
      </c>
      <c r="K44" s="10">
        <v>20.363720000000001</v>
      </c>
      <c r="L44" s="10">
        <v>38.417220338162892</v>
      </c>
      <c r="M44" s="10">
        <v>20.939510000000002</v>
      </c>
      <c r="N44" s="10">
        <v>26.880313670107508</v>
      </c>
      <c r="O44" s="10">
        <v>11.016729999999999</v>
      </c>
      <c r="P44" s="10">
        <v>16.450581710213662</v>
      </c>
      <c r="Q44" s="10">
        <v>11.96095</v>
      </c>
      <c r="R44" s="10">
        <v>16.47331846789729</v>
      </c>
      <c r="S44" s="10">
        <v>9.727170000000001</v>
      </c>
      <c r="T44" s="10">
        <v>14.412503324725941</v>
      </c>
      <c r="U44" s="10">
        <v>16.38584372</v>
      </c>
    </row>
    <row r="45" spans="1:21" ht="12.75" customHeight="1">
      <c r="A45" s="99" t="s">
        <v>242</v>
      </c>
      <c r="B45" s="10">
        <v>361.96532986394305</v>
      </c>
      <c r="C45" s="10">
        <v>137.17353323859899</v>
      </c>
      <c r="D45" s="10">
        <v>338.42843227620568</v>
      </c>
      <c r="E45" s="10">
        <v>138.23956200000001</v>
      </c>
      <c r="F45" s="10">
        <v>362.50808176793248</v>
      </c>
      <c r="G45" s="10">
        <v>56.036341999999998</v>
      </c>
      <c r="H45" s="10">
        <v>380.34300562253094</v>
      </c>
      <c r="I45" s="10">
        <v>97.15576999999999</v>
      </c>
      <c r="J45" s="10">
        <v>442.06564329809856</v>
      </c>
      <c r="K45" s="10">
        <v>175.66820999999999</v>
      </c>
      <c r="L45" s="10">
        <v>387.70792184657171</v>
      </c>
      <c r="M45" s="10">
        <v>154.93239</v>
      </c>
      <c r="N45" s="10">
        <v>388.62922106407325</v>
      </c>
      <c r="O45" s="10">
        <v>79.650839999999988</v>
      </c>
      <c r="P45" s="10">
        <v>376.24078279953619</v>
      </c>
      <c r="Q45" s="10">
        <v>80.36414358234282</v>
      </c>
      <c r="R45" s="10">
        <v>319.01261735568369</v>
      </c>
      <c r="S45" s="10">
        <v>69.841840000000005</v>
      </c>
      <c r="T45" s="10">
        <v>108.1317605597357</v>
      </c>
      <c r="U45" s="10">
        <v>16.506782172101399</v>
      </c>
    </row>
    <row r="46" spans="1:21" ht="12.75" customHeight="1">
      <c r="A46" s="56"/>
      <c r="B46" s="10"/>
      <c r="C46" s="10"/>
      <c r="D46" s="10"/>
      <c r="E46" s="10"/>
      <c r="F46" s="10"/>
      <c r="G46" s="10"/>
      <c r="H46" s="10"/>
      <c r="I46" s="10"/>
      <c r="J46" s="10"/>
      <c r="K46" s="10"/>
      <c r="L46" s="10"/>
      <c r="M46" s="10"/>
      <c r="N46" s="10"/>
      <c r="O46" s="10"/>
      <c r="P46" s="10"/>
      <c r="Q46" s="10"/>
      <c r="R46" s="10"/>
      <c r="S46" s="10"/>
      <c r="T46" s="10"/>
      <c r="U46" s="10"/>
    </row>
    <row r="47" spans="1:21" ht="12.75" customHeight="1">
      <c r="A47" s="98" t="s">
        <v>243</v>
      </c>
      <c r="B47" s="328">
        <v>5.8998082801453666</v>
      </c>
      <c r="C47" s="328">
        <v>58.5849926360886</v>
      </c>
      <c r="D47" s="328">
        <v>0.50741426693227942</v>
      </c>
      <c r="E47" s="328">
        <v>14.618148067982547</v>
      </c>
      <c r="F47" s="328">
        <v>0.35247988435432315</v>
      </c>
      <c r="G47" s="328">
        <v>7.8285820558675372</v>
      </c>
      <c r="H47" s="328">
        <v>0.20888363140653488</v>
      </c>
      <c r="I47" s="328">
        <v>2.3398936985962431</v>
      </c>
      <c r="J47" s="328">
        <v>0.26240725798247633</v>
      </c>
      <c r="K47" s="328">
        <v>3.716310009262032</v>
      </c>
      <c r="L47" s="328">
        <v>1.7915957326493863</v>
      </c>
      <c r="M47" s="328">
        <v>59.177721139060054</v>
      </c>
      <c r="N47" s="328">
        <v>0.67539934679583924</v>
      </c>
      <c r="O47" s="328">
        <v>173.34932648063437</v>
      </c>
      <c r="P47" s="328">
        <v>0.30076454803054331</v>
      </c>
      <c r="Q47" s="328">
        <v>90.361494428968939</v>
      </c>
      <c r="R47" s="328">
        <v>6.2165764564239218E-3</v>
      </c>
      <c r="S47" s="328">
        <v>8.2012812718160202</v>
      </c>
      <c r="T47" s="328">
        <v>4.0000539051454325E-3</v>
      </c>
      <c r="U47" s="328">
        <v>23.257908821559496</v>
      </c>
    </row>
    <row r="48" spans="1:21" ht="12.75" customHeight="1">
      <c r="A48" s="99" t="s">
        <v>303</v>
      </c>
      <c r="B48" s="10">
        <v>0</v>
      </c>
      <c r="C48" s="10">
        <v>0</v>
      </c>
      <c r="D48" s="10">
        <v>0</v>
      </c>
      <c r="E48" s="10">
        <v>0</v>
      </c>
      <c r="F48" s="10">
        <v>0</v>
      </c>
      <c r="G48" s="10">
        <v>0</v>
      </c>
      <c r="H48" s="10">
        <v>0</v>
      </c>
      <c r="I48" s="10">
        <v>0</v>
      </c>
      <c r="J48" s="10">
        <v>0</v>
      </c>
      <c r="K48" s="10">
        <v>0</v>
      </c>
      <c r="L48" s="10">
        <v>1.7915957326493863</v>
      </c>
      <c r="M48" s="10">
        <v>1.898291314552111</v>
      </c>
      <c r="N48" s="10">
        <v>0.67539934679583924</v>
      </c>
      <c r="O48" s="10">
        <v>1.6743328448491073</v>
      </c>
      <c r="P48" s="10">
        <v>0.30076454803054331</v>
      </c>
      <c r="Q48" s="10">
        <v>2.3217517752020358</v>
      </c>
      <c r="R48" s="10">
        <v>6.2165764564239218E-3</v>
      </c>
      <c r="S48" s="10">
        <v>3.7539695141760419</v>
      </c>
      <c r="T48" s="10">
        <v>4.0000539051454325E-3</v>
      </c>
      <c r="U48" s="10">
        <v>17.821935568700656</v>
      </c>
    </row>
    <row r="49" spans="1:21" ht="12.75" customHeight="1">
      <c r="A49" s="99" t="s">
        <v>304</v>
      </c>
      <c r="B49" s="10">
        <v>5.8998082801453666</v>
      </c>
      <c r="C49" s="10">
        <v>58.5849926360886</v>
      </c>
      <c r="D49" s="10">
        <v>0.50741426693227942</v>
      </c>
      <c r="E49" s="10">
        <v>14.618148067982547</v>
      </c>
      <c r="F49" s="10">
        <v>0.35247988435432315</v>
      </c>
      <c r="G49" s="10">
        <v>7.8285820558675372</v>
      </c>
      <c r="H49" s="10">
        <v>0.20888363140653488</v>
      </c>
      <c r="I49" s="10">
        <v>2.3398936985962431</v>
      </c>
      <c r="J49" s="10">
        <v>0.26240725798247633</v>
      </c>
      <c r="K49" s="10">
        <v>3.716310009262032</v>
      </c>
      <c r="L49" s="10">
        <v>0</v>
      </c>
      <c r="M49" s="10">
        <v>57.279429824507943</v>
      </c>
      <c r="N49" s="10">
        <v>0</v>
      </c>
      <c r="O49" s="10">
        <v>171.67499363578526</v>
      </c>
      <c r="P49" s="10">
        <v>0</v>
      </c>
      <c r="Q49" s="10">
        <v>88.039742653766893</v>
      </c>
      <c r="R49" s="10">
        <v>0</v>
      </c>
      <c r="S49" s="10">
        <v>4.4473117576399774</v>
      </c>
      <c r="T49" s="10">
        <v>0</v>
      </c>
      <c r="U49" s="10">
        <v>5.4359732528588376</v>
      </c>
    </row>
    <row r="50" spans="1:21" ht="12.75" customHeight="1">
      <c r="A50" s="99"/>
      <c r="B50" s="10"/>
      <c r="C50" s="10"/>
      <c r="D50" s="10"/>
      <c r="E50" s="10"/>
      <c r="F50" s="10"/>
      <c r="G50" s="10"/>
      <c r="H50" s="10"/>
      <c r="I50" s="10"/>
      <c r="J50" s="10"/>
      <c r="K50" s="10"/>
      <c r="L50" s="10"/>
      <c r="M50" s="10"/>
      <c r="N50" s="10"/>
      <c r="O50" s="10"/>
      <c r="P50" s="10"/>
      <c r="Q50" s="10"/>
      <c r="R50" s="10"/>
      <c r="S50" s="10"/>
      <c r="T50" s="10"/>
      <c r="U50" s="10"/>
    </row>
    <row r="51" spans="1:21" ht="12.75" customHeight="1">
      <c r="A51" s="98" t="s">
        <v>305</v>
      </c>
      <c r="B51" s="328">
        <v>57.871201137947452</v>
      </c>
      <c r="C51" s="328">
        <v>238.34715599928012</v>
      </c>
      <c r="D51" s="328">
        <v>120.55094860809494</v>
      </c>
      <c r="E51" s="328">
        <v>253.01078991204807</v>
      </c>
      <c r="F51" s="328">
        <v>53.058690009687993</v>
      </c>
      <c r="G51" s="328">
        <v>289.64397961003101</v>
      </c>
      <c r="H51" s="328">
        <v>57.542852352181228</v>
      </c>
      <c r="I51" s="328">
        <v>297.82524509147112</v>
      </c>
      <c r="J51" s="328">
        <v>51.567477363845263</v>
      </c>
      <c r="K51" s="328">
        <v>297.05723449109865</v>
      </c>
      <c r="L51" s="328">
        <v>53.914586807858875</v>
      </c>
      <c r="M51" s="328">
        <v>233.06460462076893</v>
      </c>
      <c r="N51" s="328">
        <v>60.727874498906452</v>
      </c>
      <c r="O51" s="328">
        <v>248.32491071979445</v>
      </c>
      <c r="P51" s="328">
        <v>70.510072944349218</v>
      </c>
      <c r="Q51" s="328">
        <v>251.43541167511489</v>
      </c>
      <c r="R51" s="328">
        <v>99.190777265679415</v>
      </c>
      <c r="S51" s="328">
        <v>253.28599019852459</v>
      </c>
      <c r="T51" s="328">
        <v>104.45223750576423</v>
      </c>
      <c r="U51" s="328">
        <v>313.45273250592868</v>
      </c>
    </row>
    <row r="52" spans="1:21" ht="12.75" customHeight="1">
      <c r="A52" s="99" t="s">
        <v>306</v>
      </c>
      <c r="B52" s="10">
        <v>57.871201137947452</v>
      </c>
      <c r="C52" s="10">
        <v>12.752351320507907</v>
      </c>
      <c r="D52" s="10">
        <v>120.55094860809494</v>
      </c>
      <c r="E52" s="10">
        <v>14.473368286551187</v>
      </c>
      <c r="F52" s="10">
        <v>53.058690009687993</v>
      </c>
      <c r="G52" s="10">
        <v>18.213701064286649</v>
      </c>
      <c r="H52" s="10">
        <v>57.542852352181228</v>
      </c>
      <c r="I52" s="10">
        <v>11.331665275687431</v>
      </c>
      <c r="J52" s="10">
        <v>51.567477363845263</v>
      </c>
      <c r="K52" s="10">
        <v>14.278050863098837</v>
      </c>
      <c r="L52" s="10">
        <v>53.914586807858875</v>
      </c>
      <c r="M52" s="10">
        <v>10.497262503161513</v>
      </c>
      <c r="N52" s="10">
        <v>60.727874498906452</v>
      </c>
      <c r="O52" s="10">
        <v>24.019215399726786</v>
      </c>
      <c r="P52" s="10">
        <v>70.510072944349218</v>
      </c>
      <c r="Q52" s="10">
        <v>14.668906239173584</v>
      </c>
      <c r="R52" s="10">
        <v>99.190777265679415</v>
      </c>
      <c r="S52" s="10">
        <v>8.8916921381684073</v>
      </c>
      <c r="T52" s="10">
        <v>104.45223750576423</v>
      </c>
      <c r="U52" s="10">
        <v>6.1077378281353001</v>
      </c>
    </row>
    <row r="53" spans="1:21" ht="12.75" customHeight="1">
      <c r="A53" s="99" t="s">
        <v>244</v>
      </c>
      <c r="B53" s="10">
        <v>0</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row>
    <row r="54" spans="1:21" ht="12.75" customHeight="1">
      <c r="A54" s="99" t="s">
        <v>307</v>
      </c>
      <c r="B54" s="10">
        <v>0</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row>
    <row r="55" spans="1:21" ht="12.75" customHeight="1">
      <c r="A55" s="99" t="s">
        <v>308</v>
      </c>
      <c r="B55" s="10">
        <v>57.871201137947452</v>
      </c>
      <c r="C55" s="10">
        <v>12.752351320507907</v>
      </c>
      <c r="D55" s="10">
        <v>120.55094860809494</v>
      </c>
      <c r="E55" s="10">
        <v>14.473368286551187</v>
      </c>
      <c r="F55" s="10">
        <v>53.058690009687993</v>
      </c>
      <c r="G55" s="10">
        <v>18.213701064286649</v>
      </c>
      <c r="H55" s="10">
        <v>57.542852352181228</v>
      </c>
      <c r="I55" s="10">
        <v>11.331665275687431</v>
      </c>
      <c r="J55" s="10">
        <v>51.567477363845263</v>
      </c>
      <c r="K55" s="10">
        <v>14.278050863098837</v>
      </c>
      <c r="L55" s="10">
        <v>53.914586807858875</v>
      </c>
      <c r="M55" s="10">
        <v>10.497262503161513</v>
      </c>
      <c r="N55" s="10">
        <v>60.727874498906452</v>
      </c>
      <c r="O55" s="10">
        <v>24.019215399726786</v>
      </c>
      <c r="P55" s="10">
        <v>70.510072944349218</v>
      </c>
      <c r="Q55" s="10">
        <v>14.668906239173584</v>
      </c>
      <c r="R55" s="10">
        <v>99.190777265679415</v>
      </c>
      <c r="S55" s="10">
        <v>8.8916921381684073</v>
      </c>
      <c r="T55" s="10">
        <v>104.45223750576423</v>
      </c>
      <c r="U55" s="10">
        <v>6.1077378281353001</v>
      </c>
    </row>
    <row r="56" spans="1:21" ht="12.75" customHeight="1">
      <c r="A56" s="99" t="s">
        <v>230</v>
      </c>
      <c r="B56" s="10">
        <v>0</v>
      </c>
      <c r="C56" s="10">
        <v>225.59480467877222</v>
      </c>
      <c r="D56" s="10">
        <v>0</v>
      </c>
      <c r="E56" s="10">
        <v>238.53742162549688</v>
      </c>
      <c r="F56" s="10">
        <v>0</v>
      </c>
      <c r="G56" s="10">
        <v>271.43027854574439</v>
      </c>
      <c r="H56" s="10">
        <v>0</v>
      </c>
      <c r="I56" s="10">
        <v>286.49357981578368</v>
      </c>
      <c r="J56" s="10">
        <v>0</v>
      </c>
      <c r="K56" s="10">
        <v>282.77918362799983</v>
      </c>
      <c r="L56" s="10">
        <v>0</v>
      </c>
      <c r="M56" s="10">
        <v>222.56734211760744</v>
      </c>
      <c r="N56" s="10">
        <v>0</v>
      </c>
      <c r="O56" s="10">
        <v>224.30569532006766</v>
      </c>
      <c r="P56" s="10">
        <v>0</v>
      </c>
      <c r="Q56" s="10">
        <v>236.76650543594133</v>
      </c>
      <c r="R56" s="10">
        <v>0</v>
      </c>
      <c r="S56" s="10">
        <v>244.39429806035616</v>
      </c>
      <c r="T56" s="10">
        <v>0</v>
      </c>
      <c r="U56" s="10">
        <v>307.34499467779347</v>
      </c>
    </row>
    <row r="57" spans="1:21" ht="12.75" customHeight="1">
      <c r="A57" s="99" t="s">
        <v>309</v>
      </c>
      <c r="B57" s="10">
        <v>0</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row>
    <row r="58" spans="1:21" ht="12.75" customHeight="1">
      <c r="A58" s="99" t="s">
        <v>310</v>
      </c>
      <c r="B58" s="10">
        <v>0</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row>
    <row r="59" spans="1:21" ht="12.75" customHeight="1">
      <c r="A59" s="56"/>
      <c r="B59" s="10"/>
      <c r="C59" s="10"/>
      <c r="D59" s="10"/>
      <c r="E59" s="10"/>
      <c r="F59" s="10"/>
      <c r="G59" s="10"/>
      <c r="H59" s="10"/>
      <c r="I59" s="10"/>
      <c r="J59" s="10"/>
      <c r="K59" s="10"/>
      <c r="L59" s="10"/>
      <c r="M59" s="10"/>
      <c r="N59" s="10"/>
      <c r="O59" s="10"/>
      <c r="P59" s="10"/>
      <c r="Q59" s="10"/>
      <c r="R59" s="10"/>
      <c r="S59" s="10"/>
      <c r="T59" s="10"/>
      <c r="U59" s="10"/>
    </row>
    <row r="60" spans="1:21" ht="12.75" customHeight="1">
      <c r="A60" s="98" t="s">
        <v>245</v>
      </c>
      <c r="B60" s="328">
        <v>2.7428726020024525</v>
      </c>
      <c r="C60" s="328">
        <v>28.889809289744093</v>
      </c>
      <c r="D60" s="328">
        <v>3.7582517084888725</v>
      </c>
      <c r="E60" s="328">
        <v>42.004386510677875</v>
      </c>
      <c r="F60" s="328">
        <v>9.3495719659784059E-3</v>
      </c>
      <c r="G60" s="328">
        <v>38.808198946968474</v>
      </c>
      <c r="H60" s="328">
        <v>0.19301170986486268</v>
      </c>
      <c r="I60" s="328">
        <v>47.254651381456192</v>
      </c>
      <c r="J60" s="328">
        <v>0.46416220447387474</v>
      </c>
      <c r="K60" s="328">
        <v>42.143586523973603</v>
      </c>
      <c r="L60" s="328">
        <v>0.57620162007941178</v>
      </c>
      <c r="M60" s="328">
        <v>49.189835010563201</v>
      </c>
      <c r="N60" s="328">
        <v>0.52238016678169663</v>
      </c>
      <c r="O60" s="328">
        <v>52.796663571493042</v>
      </c>
      <c r="P60" s="328">
        <v>0.69105928175793918</v>
      </c>
      <c r="Q60" s="328">
        <v>82.730370599887451</v>
      </c>
      <c r="R60" s="328">
        <v>0.95286148627441225</v>
      </c>
      <c r="S60" s="328">
        <v>41.402759092953062</v>
      </c>
      <c r="T60" s="328">
        <v>0</v>
      </c>
      <c r="U60" s="328">
        <v>77.450253058875802</v>
      </c>
    </row>
    <row r="61" spans="1:21" ht="12.75" customHeight="1">
      <c r="A61" s="99" t="s">
        <v>311</v>
      </c>
      <c r="B61" s="10">
        <v>2.7428726020024525</v>
      </c>
      <c r="C61" s="10">
        <v>28.889809289744093</v>
      </c>
      <c r="D61" s="10">
        <v>3.7582517084888725</v>
      </c>
      <c r="E61" s="10">
        <v>42.004386510677875</v>
      </c>
      <c r="F61" s="10">
        <v>9.3495719659784059E-3</v>
      </c>
      <c r="G61" s="10">
        <v>38.808198946968474</v>
      </c>
      <c r="H61" s="10">
        <v>0.19301170986486268</v>
      </c>
      <c r="I61" s="10">
        <v>47.254651381456192</v>
      </c>
      <c r="J61" s="10">
        <v>0.46416220447387474</v>
      </c>
      <c r="K61" s="10">
        <v>42.143586523973603</v>
      </c>
      <c r="L61" s="10">
        <v>0.57620162007941178</v>
      </c>
      <c r="M61" s="10">
        <v>49.189835010563201</v>
      </c>
      <c r="N61" s="10">
        <v>0.52238016678169663</v>
      </c>
      <c r="O61" s="10">
        <v>52.796663571493042</v>
      </c>
      <c r="P61" s="10">
        <v>0.69105928175793918</v>
      </c>
      <c r="Q61" s="10">
        <v>82.730370599887451</v>
      </c>
      <c r="R61" s="10">
        <v>0.95286148627441225</v>
      </c>
      <c r="S61" s="10">
        <v>41.402759092953062</v>
      </c>
      <c r="T61" s="10">
        <v>0</v>
      </c>
      <c r="U61" s="10">
        <v>77.450253058875802</v>
      </c>
    </row>
    <row r="62" spans="1:21" ht="12.75" customHeight="1">
      <c r="A62" s="99" t="s">
        <v>312</v>
      </c>
      <c r="B62" s="10">
        <v>0</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row>
    <row r="63" spans="1:21" ht="12.75" customHeight="1">
      <c r="A63" s="56"/>
      <c r="B63" s="10"/>
      <c r="C63" s="10"/>
      <c r="D63" s="10"/>
      <c r="E63" s="10"/>
      <c r="F63" s="10"/>
      <c r="G63" s="10"/>
      <c r="H63" s="10"/>
      <c r="I63" s="10"/>
      <c r="J63" s="10"/>
      <c r="K63" s="10"/>
      <c r="L63" s="10"/>
      <c r="M63" s="10"/>
      <c r="N63" s="10"/>
      <c r="O63" s="10"/>
      <c r="P63" s="10"/>
      <c r="Q63" s="10"/>
      <c r="R63" s="10"/>
      <c r="S63" s="10"/>
      <c r="T63" s="10"/>
      <c r="U63" s="10"/>
    </row>
    <row r="64" spans="1:21" ht="12.75" customHeight="1">
      <c r="A64" s="98" t="s">
        <v>313</v>
      </c>
      <c r="B64" s="328">
        <v>0.43252912318393133</v>
      </c>
      <c r="C64" s="328">
        <v>60.143858871685794</v>
      </c>
      <c r="D64" s="328">
        <v>0.42703756821190486</v>
      </c>
      <c r="E64" s="328">
        <v>54.084973450265089</v>
      </c>
      <c r="F64" s="328">
        <v>0.45817961579644328</v>
      </c>
      <c r="G64" s="328">
        <v>60.80986937262012</v>
      </c>
      <c r="H64" s="328">
        <v>0.64826388823595638</v>
      </c>
      <c r="I64" s="328">
        <v>70.160562617082434</v>
      </c>
      <c r="J64" s="328">
        <v>0.80732358648112723</v>
      </c>
      <c r="K64" s="328">
        <v>75.381069458259304</v>
      </c>
      <c r="L64" s="328">
        <v>1.7201868343641578</v>
      </c>
      <c r="M64" s="328">
        <v>53.969613329169761</v>
      </c>
      <c r="N64" s="328">
        <v>1.9223120872225059</v>
      </c>
      <c r="O64" s="328">
        <v>54.189714322354867</v>
      </c>
      <c r="P64" s="328">
        <v>0.88150208612022452</v>
      </c>
      <c r="Q64" s="328">
        <v>69.012270005553376</v>
      </c>
      <c r="R64" s="328">
        <v>1.9577537869535526</v>
      </c>
      <c r="S64" s="328">
        <v>49.016467885400566</v>
      </c>
      <c r="T64" s="328">
        <v>0.57509926753654461</v>
      </c>
      <c r="U64" s="328">
        <v>36.90400884882429</v>
      </c>
    </row>
    <row r="65" spans="1:21" ht="12.75" customHeight="1">
      <c r="A65" s="99" t="s">
        <v>314</v>
      </c>
      <c r="B65" s="10">
        <v>0.43252912318393133</v>
      </c>
      <c r="C65" s="10">
        <v>60.143858871685794</v>
      </c>
      <c r="D65" s="10">
        <v>0.42703756821190486</v>
      </c>
      <c r="E65" s="10">
        <v>54.084973450265089</v>
      </c>
      <c r="F65" s="10">
        <v>0.45817961579644328</v>
      </c>
      <c r="G65" s="10">
        <v>60.80986937262012</v>
      </c>
      <c r="H65" s="10">
        <v>0.64826388823595638</v>
      </c>
      <c r="I65" s="10">
        <v>70.160562617082434</v>
      </c>
      <c r="J65" s="10">
        <v>0.80732358648112723</v>
      </c>
      <c r="K65" s="10">
        <v>75.381069458259304</v>
      </c>
      <c r="L65" s="10">
        <v>0.91952720370575847</v>
      </c>
      <c r="M65" s="10">
        <v>43.328480921984891</v>
      </c>
      <c r="N65" s="10">
        <v>1.2527532409105926</v>
      </c>
      <c r="O65" s="10">
        <v>45.300422874858612</v>
      </c>
      <c r="P65" s="10">
        <v>0.21333336489444138</v>
      </c>
      <c r="Q65" s="10">
        <v>54.488700249097874</v>
      </c>
      <c r="R65" s="10">
        <v>1.1798685590312941</v>
      </c>
      <c r="S65" s="10">
        <v>35.594277553669585</v>
      </c>
      <c r="T65" s="10">
        <v>0.57509926753654461</v>
      </c>
      <c r="U65" s="10">
        <v>36.90400884882429</v>
      </c>
    </row>
    <row r="66" spans="1:21" ht="12.75" customHeight="1">
      <c r="A66" s="99" t="s">
        <v>315</v>
      </c>
      <c r="B66" s="10">
        <v>0</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row>
    <row r="67" spans="1:21" ht="12.75" customHeight="1">
      <c r="A67" s="99" t="s">
        <v>316</v>
      </c>
      <c r="B67" s="10">
        <v>0</v>
      </c>
      <c r="C67" s="10">
        <v>0</v>
      </c>
      <c r="D67" s="10">
        <v>0</v>
      </c>
      <c r="E67" s="10">
        <v>0</v>
      </c>
      <c r="F67" s="10">
        <v>0</v>
      </c>
      <c r="G67" s="10">
        <v>0</v>
      </c>
      <c r="H67" s="10">
        <v>0</v>
      </c>
      <c r="I67" s="10">
        <v>0</v>
      </c>
      <c r="J67" s="10">
        <v>0</v>
      </c>
      <c r="K67" s="10">
        <v>0</v>
      </c>
      <c r="L67" s="10">
        <v>0</v>
      </c>
      <c r="M67" s="10">
        <v>1.833288248702047</v>
      </c>
      <c r="N67" s="10">
        <v>0</v>
      </c>
      <c r="O67" s="10">
        <v>1.3492844007817171</v>
      </c>
      <c r="P67" s="10">
        <v>0</v>
      </c>
      <c r="Q67" s="10">
        <v>2.6498971307084043</v>
      </c>
      <c r="R67" s="10">
        <v>0</v>
      </c>
      <c r="S67" s="10">
        <v>1.0048746167903462</v>
      </c>
      <c r="T67" s="10">
        <v>0</v>
      </c>
      <c r="U67" s="10">
        <v>0</v>
      </c>
    </row>
    <row r="68" spans="1:21" ht="12.75" customHeight="1">
      <c r="A68" s="99" t="s">
        <v>317</v>
      </c>
      <c r="B68" s="10">
        <v>0</v>
      </c>
      <c r="C68" s="10">
        <v>0</v>
      </c>
      <c r="D68" s="10">
        <v>0</v>
      </c>
      <c r="E68" s="10">
        <v>0</v>
      </c>
      <c r="F68" s="10">
        <v>0</v>
      </c>
      <c r="G68" s="10">
        <v>0</v>
      </c>
      <c r="H68" s="10">
        <v>0</v>
      </c>
      <c r="I68" s="10">
        <v>0</v>
      </c>
      <c r="J68" s="10">
        <v>0</v>
      </c>
      <c r="K68" s="10">
        <v>0</v>
      </c>
      <c r="L68" s="10">
        <v>0.8006596306583994</v>
      </c>
      <c r="M68" s="10">
        <v>8.8078441584828191</v>
      </c>
      <c r="N68" s="10">
        <v>0.66955884631191354</v>
      </c>
      <c r="O68" s="10">
        <v>7.5400070467145364</v>
      </c>
      <c r="P68" s="10">
        <v>0.66816872122578319</v>
      </c>
      <c r="Q68" s="10">
        <v>11.873672625747101</v>
      </c>
      <c r="R68" s="10">
        <v>0.77788522792225867</v>
      </c>
      <c r="S68" s="10">
        <v>12.417315714940631</v>
      </c>
      <c r="T68" s="10">
        <v>0</v>
      </c>
      <c r="U68" s="10">
        <v>0</v>
      </c>
    </row>
    <row r="69" spans="1:21" ht="12.75" customHeight="1">
      <c r="A69" s="99" t="s">
        <v>318</v>
      </c>
      <c r="B69" s="10">
        <v>0</v>
      </c>
      <c r="C69" s="10">
        <v>0</v>
      </c>
      <c r="D69" s="10">
        <v>0</v>
      </c>
      <c r="E69" s="10">
        <v>0</v>
      </c>
      <c r="F69" s="10">
        <v>0</v>
      </c>
      <c r="G69" s="10">
        <v>0</v>
      </c>
      <c r="H69" s="10">
        <v>0</v>
      </c>
      <c r="I69" s="10">
        <v>0</v>
      </c>
      <c r="J69" s="10">
        <v>0</v>
      </c>
      <c r="K69" s="10">
        <v>0</v>
      </c>
      <c r="L69" s="10">
        <v>0</v>
      </c>
      <c r="M69" s="10">
        <v>0</v>
      </c>
      <c r="N69" s="10">
        <v>0</v>
      </c>
      <c r="O69" s="10">
        <v>1.1245449846847331E-2</v>
      </c>
      <c r="P69" s="10">
        <v>0</v>
      </c>
      <c r="Q69" s="10">
        <v>0.75753953881265224</v>
      </c>
      <c r="R69" s="10">
        <v>0</v>
      </c>
      <c r="S69" s="10">
        <v>0</v>
      </c>
      <c r="T69" s="10">
        <v>0</v>
      </c>
      <c r="U69" s="10">
        <v>0</v>
      </c>
    </row>
    <row r="70" spans="1:21" ht="12.75" customHeight="1">
      <c r="A70" s="99" t="s">
        <v>319</v>
      </c>
      <c r="B70" s="10">
        <v>0</v>
      </c>
      <c r="C70" s="10">
        <v>0</v>
      </c>
      <c r="D70" s="10">
        <v>0</v>
      </c>
      <c r="E70" s="10">
        <v>0</v>
      </c>
      <c r="F70" s="10">
        <v>0</v>
      </c>
      <c r="G70" s="10">
        <v>0</v>
      </c>
      <c r="H70" s="10">
        <v>0</v>
      </c>
      <c r="I70" s="10">
        <v>0</v>
      </c>
      <c r="J70" s="10">
        <v>0</v>
      </c>
      <c r="K70" s="10">
        <v>0</v>
      </c>
      <c r="L70" s="10">
        <v>0.8006596306583994</v>
      </c>
      <c r="M70" s="10">
        <v>8.8078441584828191</v>
      </c>
      <c r="N70" s="10">
        <v>0.66955884631191354</v>
      </c>
      <c r="O70" s="10">
        <v>7.5287615968676889</v>
      </c>
      <c r="P70" s="10">
        <v>0.66816872122578319</v>
      </c>
      <c r="Q70" s="10">
        <v>11.11613308693445</v>
      </c>
      <c r="R70" s="10">
        <v>0.77788522792225867</v>
      </c>
      <c r="S70" s="10">
        <v>12.417315714940631</v>
      </c>
      <c r="T70" s="10">
        <v>0</v>
      </c>
      <c r="U70" s="10">
        <v>0</v>
      </c>
    </row>
    <row r="71" spans="1:21" ht="12.75" customHeight="1">
      <c r="A71" s="56"/>
      <c r="B71" s="10"/>
      <c r="C71" s="10"/>
      <c r="D71" s="10"/>
      <c r="E71" s="10"/>
      <c r="F71" s="10"/>
      <c r="G71" s="10"/>
      <c r="H71" s="10"/>
      <c r="I71" s="10"/>
      <c r="J71" s="10"/>
      <c r="K71" s="10"/>
      <c r="L71" s="10"/>
      <c r="M71" s="10"/>
      <c r="N71" s="10"/>
      <c r="O71" s="10"/>
      <c r="P71" s="10"/>
      <c r="Q71" s="10"/>
      <c r="R71" s="10"/>
      <c r="S71" s="10"/>
      <c r="T71" s="10"/>
      <c r="U71" s="10"/>
    </row>
    <row r="72" spans="1:21" ht="12.75" customHeight="1">
      <c r="A72" s="272" t="s">
        <v>320</v>
      </c>
      <c r="B72" s="328">
        <v>13.664196144297843</v>
      </c>
      <c r="C72" s="328">
        <v>158.2825541983787</v>
      </c>
      <c r="D72" s="328">
        <v>9.4558778692430305</v>
      </c>
      <c r="E72" s="328">
        <v>148.86532239185934</v>
      </c>
      <c r="F72" s="328">
        <v>0.84423514734764527</v>
      </c>
      <c r="G72" s="328">
        <v>50.199179574676315</v>
      </c>
      <c r="H72" s="328">
        <v>10.948888370688483</v>
      </c>
      <c r="I72" s="328">
        <v>49.174305930644124</v>
      </c>
      <c r="J72" s="328">
        <v>15.941563038427322</v>
      </c>
      <c r="K72" s="328">
        <v>67.199403629969083</v>
      </c>
      <c r="L72" s="328">
        <v>12.043808750946365</v>
      </c>
      <c r="M72" s="328">
        <v>44.694654483167291</v>
      </c>
      <c r="N72" s="328">
        <v>14.327344665339229</v>
      </c>
      <c r="O72" s="328">
        <v>47.434214317656902</v>
      </c>
      <c r="P72" s="328">
        <v>13.358558985516982</v>
      </c>
      <c r="Q72" s="328">
        <v>49.189344138906314</v>
      </c>
      <c r="R72" s="328">
        <v>15.931599054592455</v>
      </c>
      <c r="S72" s="328">
        <v>47.688328270355044</v>
      </c>
      <c r="T72" s="328">
        <v>13.817569322260674</v>
      </c>
      <c r="U72" s="328">
        <v>60.056547298365778</v>
      </c>
    </row>
    <row r="73" spans="1:21" ht="12.75" customHeight="1">
      <c r="A73" s="273" t="s">
        <v>321</v>
      </c>
      <c r="B73" s="10">
        <v>11.242959179891143</v>
      </c>
      <c r="C73" s="10">
        <v>139.26937087398593</v>
      </c>
      <c r="D73" s="10">
        <v>7.8850144058297351</v>
      </c>
      <c r="E73" s="10">
        <v>127.24047298892538</v>
      </c>
      <c r="F73" s="10">
        <v>0.28988917350324833</v>
      </c>
      <c r="G73" s="10">
        <v>20.512925629060732</v>
      </c>
      <c r="H73" s="10">
        <v>10.353746395863848</v>
      </c>
      <c r="I73" s="10">
        <v>17.528752535308552</v>
      </c>
      <c r="J73" s="330">
        <v>12.571194649750414</v>
      </c>
      <c r="K73" s="10">
        <v>20.175727672421811</v>
      </c>
      <c r="L73" s="330">
        <v>11.661924565991432</v>
      </c>
      <c r="M73" s="10">
        <v>13.731035845885499</v>
      </c>
      <c r="N73" s="330">
        <v>11.305796462058844</v>
      </c>
      <c r="O73" s="10">
        <v>14.029200114063489</v>
      </c>
      <c r="P73" s="330">
        <v>11.262477949953684</v>
      </c>
      <c r="Q73" s="10">
        <v>13.25652232386744</v>
      </c>
      <c r="R73" s="330">
        <v>11.982781938275714</v>
      </c>
      <c r="S73" s="10">
        <v>11.474498129646147</v>
      </c>
      <c r="T73" s="330">
        <v>11.621935181105005</v>
      </c>
      <c r="U73" s="10">
        <v>13.487335423558308</v>
      </c>
    </row>
    <row r="74" spans="1:21" ht="12.75" customHeight="1">
      <c r="A74" s="273" t="s">
        <v>322</v>
      </c>
      <c r="B74" s="10">
        <v>2.4212369644067011</v>
      </c>
      <c r="C74" s="10">
        <v>19.013183324392767</v>
      </c>
      <c r="D74" s="10">
        <v>1.5708634634132952</v>
      </c>
      <c r="E74" s="10">
        <v>21.624849402933965</v>
      </c>
      <c r="F74" s="10">
        <v>0.55434597384439688</v>
      </c>
      <c r="G74" s="10">
        <v>29.686253945615583</v>
      </c>
      <c r="H74" s="10">
        <v>0.59514197482463582</v>
      </c>
      <c r="I74" s="10">
        <v>31.645553395335575</v>
      </c>
      <c r="J74" s="10">
        <v>3.3703683886769076</v>
      </c>
      <c r="K74" s="10">
        <v>47.023675957547269</v>
      </c>
      <c r="L74" s="10">
        <v>0.38188418495493187</v>
      </c>
      <c r="M74" s="10">
        <v>30.962540797709593</v>
      </c>
      <c r="N74" s="10">
        <v>3.0215482032803851</v>
      </c>
      <c r="O74" s="10">
        <v>33.40501420359341</v>
      </c>
      <c r="P74" s="10">
        <v>2.0960810355632971</v>
      </c>
      <c r="Q74" s="10">
        <v>35.929269460812307</v>
      </c>
      <c r="R74" s="10">
        <v>3.9480770913719789</v>
      </c>
      <c r="S74" s="10">
        <v>36.020078598264298</v>
      </c>
      <c r="T74" s="10">
        <v>2.1956341411556677</v>
      </c>
      <c r="U74" s="10">
        <v>45.783006997062472</v>
      </c>
    </row>
    <row r="75" spans="1:21" ht="12.75" customHeight="1">
      <c r="A75" s="273" t="s">
        <v>323</v>
      </c>
      <c r="B75" s="10">
        <v>0</v>
      </c>
      <c r="C75" s="10">
        <v>0</v>
      </c>
      <c r="D75" s="10">
        <v>0</v>
      </c>
      <c r="E75" s="10">
        <v>0</v>
      </c>
      <c r="F75" s="10">
        <v>0</v>
      </c>
      <c r="G75" s="10">
        <v>0</v>
      </c>
      <c r="H75" s="10">
        <v>0</v>
      </c>
      <c r="I75" s="10">
        <v>0</v>
      </c>
      <c r="J75" s="10">
        <v>0</v>
      </c>
      <c r="K75" s="10">
        <v>0</v>
      </c>
      <c r="L75" s="10">
        <v>0.37786648534959011</v>
      </c>
      <c r="M75" s="10">
        <v>29.187634894818899</v>
      </c>
      <c r="N75" s="10">
        <v>0.90544241435645967</v>
      </c>
      <c r="O75" s="10">
        <v>26.433772560975385</v>
      </c>
      <c r="P75" s="10">
        <v>2.0960810355632971</v>
      </c>
      <c r="Q75" s="10">
        <v>25.593725595132529</v>
      </c>
      <c r="R75" s="10">
        <v>3.7862829743440098</v>
      </c>
      <c r="S75" s="10">
        <v>26.886847641233867</v>
      </c>
      <c r="T75" s="10">
        <v>2.1956341411556677</v>
      </c>
      <c r="U75" s="10">
        <v>39.124416037417085</v>
      </c>
    </row>
    <row r="76" spans="1:21" ht="12.75" customHeight="1">
      <c r="A76" s="273" t="s">
        <v>324</v>
      </c>
      <c r="B76" s="10">
        <v>2.4212369644067011</v>
      </c>
      <c r="C76" s="10">
        <v>19.013183324392767</v>
      </c>
      <c r="D76" s="10">
        <v>1.5708634634132952</v>
      </c>
      <c r="E76" s="10">
        <v>21.624849402933965</v>
      </c>
      <c r="F76" s="10">
        <v>0.55434597384439688</v>
      </c>
      <c r="G76" s="10">
        <v>29.686253945615583</v>
      </c>
      <c r="H76" s="10">
        <v>0.59514197482463582</v>
      </c>
      <c r="I76" s="10">
        <v>31.645553395335575</v>
      </c>
      <c r="J76" s="10">
        <v>3.3703683886769076</v>
      </c>
      <c r="K76" s="10">
        <v>47.023675957547269</v>
      </c>
      <c r="L76" s="10">
        <v>4.0176996053417581E-3</v>
      </c>
      <c r="M76" s="10">
        <v>1.7749059028906951</v>
      </c>
      <c r="N76" s="10">
        <v>2.1161057889239254</v>
      </c>
      <c r="O76" s="10">
        <v>6.9712416426180237</v>
      </c>
      <c r="P76" s="10">
        <v>0</v>
      </c>
      <c r="Q76" s="10">
        <v>10.335543865679782</v>
      </c>
      <c r="R76" s="10">
        <v>0.16179411702796934</v>
      </c>
      <c r="S76" s="10">
        <v>9.1332309570304329</v>
      </c>
      <c r="T76" s="10">
        <v>0</v>
      </c>
      <c r="U76" s="10">
        <v>6.6585909596453865</v>
      </c>
    </row>
    <row r="77" spans="1:21" ht="12.75" customHeight="1">
      <c r="A77" s="273" t="s">
        <v>325</v>
      </c>
      <c r="B77" s="10">
        <v>0</v>
      </c>
      <c r="C77" s="10">
        <v>0</v>
      </c>
      <c r="D77" s="10">
        <v>0</v>
      </c>
      <c r="E77" s="10">
        <v>0</v>
      </c>
      <c r="F77" s="10">
        <v>0</v>
      </c>
      <c r="G77" s="10">
        <v>0</v>
      </c>
      <c r="H77" s="10">
        <v>0</v>
      </c>
      <c r="I77" s="10">
        <v>0</v>
      </c>
      <c r="J77" s="10">
        <v>0</v>
      </c>
      <c r="K77" s="10">
        <v>0</v>
      </c>
      <c r="L77" s="10">
        <v>0</v>
      </c>
      <c r="M77" s="10">
        <v>1.0778395722023941E-3</v>
      </c>
      <c r="N77" s="10">
        <v>0</v>
      </c>
      <c r="O77" s="10">
        <v>0</v>
      </c>
      <c r="P77" s="10">
        <v>0</v>
      </c>
      <c r="Q77" s="10">
        <v>3.5523542265540548E-3</v>
      </c>
      <c r="R77" s="10">
        <v>7.4002494476083807E-4</v>
      </c>
      <c r="S77" s="10">
        <v>0.19375154244459739</v>
      </c>
      <c r="T77" s="10">
        <v>0</v>
      </c>
      <c r="U77" s="10">
        <v>0.78620487774499992</v>
      </c>
    </row>
    <row r="78" spans="1:21" ht="12.75" customHeight="1">
      <c r="A78" s="273" t="s">
        <v>326</v>
      </c>
      <c r="B78" s="10">
        <v>0</v>
      </c>
      <c r="C78" s="10">
        <v>0</v>
      </c>
      <c r="D78" s="10">
        <v>0</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0">
        <v>0</v>
      </c>
    </row>
    <row r="79" spans="1:21" ht="12.75" customHeight="1">
      <c r="A79" s="273" t="s">
        <v>327</v>
      </c>
      <c r="B79" s="10">
        <v>0</v>
      </c>
      <c r="C79" s="10">
        <v>0</v>
      </c>
      <c r="D79" s="10">
        <v>0</v>
      </c>
      <c r="E79" s="10">
        <v>0</v>
      </c>
      <c r="F79" s="10">
        <v>0</v>
      </c>
      <c r="G79" s="10">
        <v>0</v>
      </c>
      <c r="H79" s="10">
        <v>0</v>
      </c>
      <c r="I79" s="10">
        <v>0</v>
      </c>
      <c r="J79" s="10">
        <v>0</v>
      </c>
      <c r="K79" s="10">
        <v>0</v>
      </c>
      <c r="L79" s="10">
        <v>0</v>
      </c>
      <c r="M79" s="10">
        <v>1.0778395722023941E-3</v>
      </c>
      <c r="N79" s="10">
        <v>0</v>
      </c>
      <c r="O79" s="10">
        <v>0</v>
      </c>
      <c r="P79" s="10">
        <v>0</v>
      </c>
      <c r="Q79" s="10">
        <v>3.5523542265540548E-3</v>
      </c>
      <c r="R79" s="10">
        <v>7.4002494476083807E-4</v>
      </c>
      <c r="S79" s="10">
        <v>0.19375154244459739</v>
      </c>
      <c r="T79" s="10">
        <v>0</v>
      </c>
      <c r="U79" s="10">
        <v>0.78620487774499992</v>
      </c>
    </row>
    <row r="80" spans="1:21" ht="12.75" customHeight="1">
      <c r="A80" s="274"/>
      <c r="B80" s="10"/>
      <c r="C80" s="10"/>
      <c r="D80" s="10"/>
      <c r="E80" s="10"/>
      <c r="F80" s="10"/>
      <c r="G80" s="10"/>
      <c r="H80" s="10"/>
      <c r="I80" s="10"/>
      <c r="J80" s="10"/>
      <c r="K80" s="10"/>
      <c r="L80" s="10"/>
      <c r="M80" s="10"/>
      <c r="N80" s="10"/>
      <c r="O80" s="10"/>
      <c r="P80" s="10"/>
      <c r="Q80" s="10"/>
      <c r="R80" s="10"/>
      <c r="S80" s="10"/>
      <c r="T80" s="10"/>
      <c r="U80" s="10"/>
    </row>
    <row r="81" spans="1:21" ht="12.75" customHeight="1">
      <c r="A81" s="272" t="s">
        <v>328</v>
      </c>
      <c r="B81" s="328">
        <v>287.49896304898738</v>
      </c>
      <c r="C81" s="328">
        <v>954.38595539932385</v>
      </c>
      <c r="D81" s="328">
        <v>213.12797775589019</v>
      </c>
      <c r="E81" s="328">
        <v>1056.6147917921064</v>
      </c>
      <c r="F81" s="328">
        <v>215.21302379622597</v>
      </c>
      <c r="G81" s="328">
        <v>1290.054336802518</v>
      </c>
      <c r="H81" s="328">
        <v>293.72677681643302</v>
      </c>
      <c r="I81" s="328">
        <v>1392.7504339207294</v>
      </c>
      <c r="J81" s="328">
        <v>128.08140547700799</v>
      </c>
      <c r="K81" s="328">
        <v>1444.679681149589</v>
      </c>
      <c r="L81" s="328">
        <v>71.884457673027612</v>
      </c>
      <c r="M81" s="328">
        <v>1427.9216906784186</v>
      </c>
      <c r="N81" s="328">
        <v>79.672578468197116</v>
      </c>
      <c r="O81" s="328">
        <v>1750.2137471685405</v>
      </c>
      <c r="P81" s="328">
        <v>72.620600910538698</v>
      </c>
      <c r="Q81" s="328">
        <v>1204.8799040495082</v>
      </c>
      <c r="R81" s="328">
        <v>69.577251183918662</v>
      </c>
      <c r="S81" s="328">
        <v>789.90614615485333</v>
      </c>
      <c r="T81" s="328">
        <v>49.275202618884222</v>
      </c>
      <c r="U81" s="328">
        <v>488.11298741708862</v>
      </c>
    </row>
    <row r="82" spans="1:21" ht="12.75" customHeight="1">
      <c r="A82" s="273" t="s">
        <v>329</v>
      </c>
      <c r="B82" s="10">
        <v>0</v>
      </c>
      <c r="C82" s="10">
        <v>51.139310418827115</v>
      </c>
      <c r="D82" s="10">
        <v>0</v>
      </c>
      <c r="E82" s="10">
        <v>84.086968516991888</v>
      </c>
      <c r="F82" s="10">
        <v>0</v>
      </c>
      <c r="G82" s="10">
        <v>24.881483025723732</v>
      </c>
      <c r="H82" s="10">
        <v>0</v>
      </c>
      <c r="I82" s="10">
        <v>3.8780887051288735</v>
      </c>
      <c r="J82" s="10">
        <v>0</v>
      </c>
      <c r="K82" s="10">
        <v>2.5455309400084509</v>
      </c>
      <c r="L82" s="10">
        <v>0</v>
      </c>
      <c r="M82" s="10">
        <v>2.9734337431930955</v>
      </c>
      <c r="N82" s="10">
        <v>0</v>
      </c>
      <c r="O82" s="10">
        <v>2.6860531513869317</v>
      </c>
      <c r="P82" s="10">
        <v>0</v>
      </c>
      <c r="Q82" s="10">
        <v>3.9644974886814817</v>
      </c>
      <c r="R82" s="10">
        <v>0</v>
      </c>
      <c r="S82" s="10">
        <v>3.8996029497704736</v>
      </c>
      <c r="T82" s="10">
        <v>0</v>
      </c>
      <c r="U82" s="10">
        <v>2.2000597627892904</v>
      </c>
    </row>
    <row r="83" spans="1:21" ht="12.75" customHeight="1">
      <c r="A83" s="273" t="s">
        <v>330</v>
      </c>
      <c r="B83" s="10">
        <v>0</v>
      </c>
      <c r="C83" s="10">
        <v>0</v>
      </c>
      <c r="D83" s="10">
        <v>0</v>
      </c>
      <c r="E83" s="10">
        <v>0</v>
      </c>
      <c r="F83" s="10">
        <v>0</v>
      </c>
      <c r="G83" s="10">
        <v>0</v>
      </c>
      <c r="H83" s="10">
        <v>0</v>
      </c>
      <c r="I83" s="10">
        <v>0</v>
      </c>
      <c r="J83" s="10">
        <v>0</v>
      </c>
      <c r="K83" s="10">
        <v>0</v>
      </c>
      <c r="L83" s="10">
        <v>0</v>
      </c>
      <c r="M83" s="10">
        <v>0</v>
      </c>
      <c r="N83" s="10">
        <v>0</v>
      </c>
      <c r="O83" s="10">
        <v>0</v>
      </c>
      <c r="P83" s="10">
        <v>0</v>
      </c>
      <c r="Q83" s="10">
        <v>0</v>
      </c>
      <c r="R83" s="10">
        <v>0</v>
      </c>
      <c r="S83" s="10">
        <v>0</v>
      </c>
      <c r="T83" s="10">
        <v>0</v>
      </c>
      <c r="U83" s="10">
        <v>0.64082169331353411</v>
      </c>
    </row>
    <row r="84" spans="1:21" ht="12.75" customHeight="1">
      <c r="A84" s="273" t="s">
        <v>331</v>
      </c>
      <c r="B84" s="10">
        <v>0</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1.98E-3</v>
      </c>
    </row>
    <row r="85" spans="1:21" ht="12.75" customHeight="1">
      <c r="A85" s="273" t="s">
        <v>332</v>
      </c>
      <c r="B85" s="10">
        <v>0</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0.63884169331353413</v>
      </c>
    </row>
    <row r="86" spans="1:21" ht="12.75" customHeight="1">
      <c r="A86" s="273" t="s">
        <v>335</v>
      </c>
      <c r="B86" s="10">
        <v>0</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0.63884169331353413</v>
      </c>
    </row>
    <row r="87" spans="1:21" ht="12.75" customHeight="1">
      <c r="A87" s="273" t="s">
        <v>334</v>
      </c>
      <c r="B87" s="10">
        <v>0</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row>
    <row r="88" spans="1:21" ht="12.75" customHeight="1">
      <c r="A88" s="273" t="s">
        <v>333</v>
      </c>
      <c r="B88" s="10">
        <v>0</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row>
    <row r="89" spans="1:21" ht="12.75" customHeight="1">
      <c r="A89" s="273" t="s">
        <v>246</v>
      </c>
      <c r="B89" s="10">
        <v>0</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row>
    <row r="90" spans="1:21" ht="12.75" customHeight="1">
      <c r="A90" s="273" t="s">
        <v>247</v>
      </c>
      <c r="B90" s="10">
        <v>0</v>
      </c>
      <c r="C90" s="10">
        <v>51.139310418827115</v>
      </c>
      <c r="D90" s="10">
        <v>0</v>
      </c>
      <c r="E90" s="10">
        <v>84.086968516991888</v>
      </c>
      <c r="F90" s="10">
        <v>0</v>
      </c>
      <c r="G90" s="10">
        <v>24.881483025723732</v>
      </c>
      <c r="H90" s="10">
        <v>0</v>
      </c>
      <c r="I90" s="10">
        <v>3.8780887051288735</v>
      </c>
      <c r="J90" s="10">
        <v>0</v>
      </c>
      <c r="K90" s="10">
        <v>2.5455309400084509</v>
      </c>
      <c r="L90" s="10">
        <v>0</v>
      </c>
      <c r="M90" s="10">
        <v>2.9734337431930955</v>
      </c>
      <c r="N90" s="10">
        <v>0</v>
      </c>
      <c r="O90" s="10">
        <v>2.6860531513869317</v>
      </c>
      <c r="P90" s="10">
        <v>0</v>
      </c>
      <c r="Q90" s="10">
        <v>3.9644974886814817</v>
      </c>
      <c r="R90" s="10">
        <v>0</v>
      </c>
      <c r="S90" s="10">
        <v>3.8996029497704736</v>
      </c>
      <c r="T90" s="10">
        <v>0</v>
      </c>
      <c r="U90" s="10">
        <v>1.5592380694757564</v>
      </c>
    </row>
    <row r="91" spans="1:21" ht="12.75" customHeight="1">
      <c r="A91" s="274"/>
      <c r="B91" s="10"/>
      <c r="C91" s="10"/>
      <c r="D91" s="10"/>
      <c r="E91" s="10"/>
      <c r="F91" s="10"/>
      <c r="G91" s="10"/>
      <c r="H91" s="10"/>
      <c r="I91" s="10"/>
      <c r="J91" s="10"/>
      <c r="K91" s="10"/>
      <c r="L91" s="10"/>
      <c r="M91" s="10"/>
      <c r="N91" s="10"/>
      <c r="O91" s="10"/>
      <c r="P91" s="10"/>
      <c r="Q91" s="10"/>
      <c r="R91" s="10"/>
      <c r="S91" s="10"/>
      <c r="T91" s="10"/>
      <c r="U91" s="10"/>
    </row>
    <row r="92" spans="1:21" ht="12.75" customHeight="1">
      <c r="A92" s="273" t="s">
        <v>336</v>
      </c>
      <c r="B92" s="10">
        <v>3.1473385832833856</v>
      </c>
      <c r="C92" s="10">
        <v>44.815907575598303</v>
      </c>
      <c r="D92" s="10">
        <v>3.3012080749418735</v>
      </c>
      <c r="E92" s="10">
        <v>47.316969636884195</v>
      </c>
      <c r="F92" s="10">
        <v>2.3633548982960217</v>
      </c>
      <c r="G92" s="10">
        <v>30.080896230839148</v>
      </c>
      <c r="H92" s="10">
        <v>5.4575722230284978</v>
      </c>
      <c r="I92" s="10">
        <v>33.403743348603442</v>
      </c>
      <c r="J92" s="10">
        <v>5.9768692041680023</v>
      </c>
      <c r="K92" s="10">
        <v>71.018387909149055</v>
      </c>
      <c r="L92" s="10">
        <v>5.8427525990291951</v>
      </c>
      <c r="M92" s="10">
        <v>43.923356062203304</v>
      </c>
      <c r="N92" s="10">
        <v>8.8535112570995693</v>
      </c>
      <c r="O92" s="10">
        <v>45.219952508650508</v>
      </c>
      <c r="P92" s="10">
        <v>8.9970874268006611</v>
      </c>
      <c r="Q92" s="10">
        <v>41.814527465217878</v>
      </c>
      <c r="R92" s="10">
        <v>5.9573070505912522</v>
      </c>
      <c r="S92" s="10">
        <v>38.866030452858595</v>
      </c>
      <c r="T92" s="10">
        <v>6.6798260806355092</v>
      </c>
      <c r="U92" s="10">
        <v>60.368448017334245</v>
      </c>
    </row>
    <row r="93" spans="1:21" ht="12.75" customHeight="1">
      <c r="A93" s="274" t="s">
        <v>337</v>
      </c>
      <c r="B93" s="10">
        <v>0.20595820017901337</v>
      </c>
      <c r="C93" s="10">
        <v>37.341510302981554</v>
      </c>
      <c r="D93" s="10">
        <v>0.23125903433331105</v>
      </c>
      <c r="E93" s="10">
        <v>36.438273578645656</v>
      </c>
      <c r="F93" s="10">
        <v>0.20075224427712179</v>
      </c>
      <c r="G93" s="10">
        <v>23.36973387507313</v>
      </c>
      <c r="H93" s="10">
        <v>2.5099637747439583</v>
      </c>
      <c r="I93" s="10">
        <v>26.375766124055751</v>
      </c>
      <c r="J93" s="10">
        <v>3.14175303532891</v>
      </c>
      <c r="K93" s="10">
        <v>64.994607910907618</v>
      </c>
      <c r="L93" s="10">
        <v>2.9129707049279903</v>
      </c>
      <c r="M93" s="10">
        <v>39.183256304768456</v>
      </c>
      <c r="N93" s="10">
        <v>5.32870400631084</v>
      </c>
      <c r="O93" s="10">
        <v>40.307482514222983</v>
      </c>
      <c r="P93" s="10">
        <v>3.5499717051266586</v>
      </c>
      <c r="Q93" s="10">
        <v>35.947665925364205</v>
      </c>
      <c r="R93" s="10">
        <v>3.5451027379509172</v>
      </c>
      <c r="S93" s="10">
        <v>35.625939618269356</v>
      </c>
      <c r="T93" s="10">
        <v>6.077918957971975</v>
      </c>
      <c r="U93" s="10">
        <v>59.88584973309522</v>
      </c>
    </row>
    <row r="94" spans="1:21" ht="12.75" customHeight="1">
      <c r="A94" s="274" t="s">
        <v>338</v>
      </c>
      <c r="B94" s="10">
        <v>0</v>
      </c>
      <c r="C94" s="10">
        <v>0</v>
      </c>
      <c r="D94" s="10">
        <v>0</v>
      </c>
      <c r="E94" s="10">
        <v>0</v>
      </c>
      <c r="F94" s="10">
        <v>0</v>
      </c>
      <c r="G94" s="10">
        <v>0</v>
      </c>
      <c r="H94" s="10">
        <v>0</v>
      </c>
      <c r="I94" s="10">
        <v>0</v>
      </c>
      <c r="J94" s="10">
        <v>0</v>
      </c>
      <c r="K94" s="10">
        <v>0</v>
      </c>
      <c r="L94" s="10">
        <v>0.10378848338774517</v>
      </c>
      <c r="M94" s="10">
        <v>11.721274913611616</v>
      </c>
      <c r="N94" s="10">
        <v>0</v>
      </c>
      <c r="O94" s="10">
        <v>12.385464353722593</v>
      </c>
      <c r="P94" s="10">
        <v>2.1460723398064305E-2</v>
      </c>
      <c r="Q94" s="10">
        <v>9.9558850492783169</v>
      </c>
      <c r="R94" s="10">
        <v>0</v>
      </c>
      <c r="S94" s="10">
        <v>20.137874161274567</v>
      </c>
      <c r="T94" s="10">
        <v>2.9615287055794757E-3</v>
      </c>
      <c r="U94" s="10">
        <v>14.794493394176214</v>
      </c>
    </row>
    <row r="95" spans="1:21" ht="12.75" customHeight="1">
      <c r="A95" s="274" t="s">
        <v>339</v>
      </c>
      <c r="B95" s="10">
        <v>0</v>
      </c>
      <c r="C95" s="10">
        <v>0</v>
      </c>
      <c r="D95" s="10">
        <v>0</v>
      </c>
      <c r="E95" s="10">
        <v>0</v>
      </c>
      <c r="F95" s="10">
        <v>0</v>
      </c>
      <c r="G95" s="10">
        <v>0</v>
      </c>
      <c r="H95" s="10">
        <v>0</v>
      </c>
      <c r="I95" s="10">
        <v>0</v>
      </c>
      <c r="J95" s="10">
        <v>0</v>
      </c>
      <c r="K95" s="10">
        <v>0</v>
      </c>
      <c r="L95" s="10">
        <v>0.12107360201178942</v>
      </c>
      <c r="M95" s="10">
        <v>16.129991571711532</v>
      </c>
      <c r="N95" s="10">
        <v>1.6287058331767277E-2</v>
      </c>
      <c r="O95" s="10">
        <v>8.9133678567209991</v>
      </c>
      <c r="P95" s="10">
        <v>0.50062881917201518</v>
      </c>
      <c r="Q95" s="10">
        <v>15.068041813654784</v>
      </c>
      <c r="R95" s="10">
        <v>1.6922915212373777</v>
      </c>
      <c r="S95" s="10">
        <v>12.039969208761047</v>
      </c>
      <c r="T95" s="10">
        <v>1.65213115570119</v>
      </c>
      <c r="U95" s="10">
        <v>2.8255049324617185</v>
      </c>
    </row>
    <row r="96" spans="1:21" ht="12.75" customHeight="1">
      <c r="A96" s="274" t="s">
        <v>340</v>
      </c>
      <c r="B96" s="10">
        <v>0.20595820017901337</v>
      </c>
      <c r="C96" s="10">
        <v>37.341510302981554</v>
      </c>
      <c r="D96" s="10">
        <v>0.23125903433331105</v>
      </c>
      <c r="E96" s="10">
        <v>36.438273578645656</v>
      </c>
      <c r="F96" s="10">
        <v>0.20075224427712179</v>
      </c>
      <c r="G96" s="10">
        <v>23.36973387507313</v>
      </c>
      <c r="H96" s="10">
        <v>2.5099637747439583</v>
      </c>
      <c r="I96" s="10">
        <v>26.375766124055751</v>
      </c>
      <c r="J96" s="10">
        <v>3.14175303532891</v>
      </c>
      <c r="K96" s="10">
        <v>64.994607910907618</v>
      </c>
      <c r="L96" s="10">
        <v>2.6881086195284558</v>
      </c>
      <c r="M96" s="10">
        <v>11.331989819445308</v>
      </c>
      <c r="N96" s="10">
        <v>5.3124169479790728</v>
      </c>
      <c r="O96" s="10">
        <v>19.00865030377939</v>
      </c>
      <c r="P96" s="10">
        <v>3.0278821625565788</v>
      </c>
      <c r="Q96" s="10">
        <v>10.923739062431101</v>
      </c>
      <c r="R96" s="10">
        <v>1.8528112167135395</v>
      </c>
      <c r="S96" s="10">
        <v>3.4480962482337438</v>
      </c>
      <c r="T96" s="10">
        <v>4.4228262735652057</v>
      </c>
      <c r="U96" s="10">
        <v>42.265851406457287</v>
      </c>
    </row>
    <row r="97" spans="1:21" ht="12.75" customHeight="1">
      <c r="A97" s="274" t="s">
        <v>341</v>
      </c>
      <c r="B97" s="10">
        <v>2.9413803831043723</v>
      </c>
      <c r="C97" s="10">
        <v>7.4743972726167485</v>
      </c>
      <c r="D97" s="10">
        <v>3.0699490406085626</v>
      </c>
      <c r="E97" s="10">
        <v>10.878696058238543</v>
      </c>
      <c r="F97" s="10">
        <v>2.1626026540189001</v>
      </c>
      <c r="G97" s="10">
        <v>6.7111623557660174</v>
      </c>
      <c r="H97" s="10">
        <v>2.9476084482845391</v>
      </c>
      <c r="I97" s="10">
        <v>7.0279772245476941</v>
      </c>
      <c r="J97" s="10">
        <v>2.8351161688390922</v>
      </c>
      <c r="K97" s="10">
        <v>6.0237799982414346</v>
      </c>
      <c r="L97" s="10">
        <v>2.9297818941012048</v>
      </c>
      <c r="M97" s="10">
        <v>4.7400997574348454</v>
      </c>
      <c r="N97" s="10">
        <v>3.5248072507887285</v>
      </c>
      <c r="O97" s="10">
        <v>4.9124699944275259</v>
      </c>
      <c r="P97" s="10">
        <v>5.4471157216740025</v>
      </c>
      <c r="Q97" s="10">
        <v>5.8668615398536765</v>
      </c>
      <c r="R97" s="10">
        <v>2.4122043126403345</v>
      </c>
      <c r="S97" s="10">
        <v>3.2400908345892403</v>
      </c>
      <c r="T97" s="10">
        <v>0.6019071226635333</v>
      </c>
      <c r="U97" s="10">
        <v>0.48259828423902473</v>
      </c>
    </row>
    <row r="98" spans="1:21" ht="12.75" customHeight="1">
      <c r="A98" s="274"/>
      <c r="B98" s="10"/>
      <c r="C98" s="10"/>
      <c r="D98" s="10"/>
      <c r="E98" s="10"/>
      <c r="F98" s="10"/>
      <c r="G98" s="10"/>
      <c r="H98" s="10"/>
      <c r="I98" s="10"/>
      <c r="J98" s="10"/>
      <c r="K98" s="10"/>
      <c r="L98" s="10"/>
      <c r="M98" s="10"/>
      <c r="N98" s="10"/>
      <c r="O98" s="10"/>
      <c r="P98" s="10"/>
      <c r="Q98" s="10"/>
      <c r="R98" s="10"/>
      <c r="S98" s="10"/>
      <c r="T98" s="10"/>
      <c r="U98" s="10"/>
    </row>
    <row r="99" spans="1:21" ht="12.75" customHeight="1">
      <c r="A99" s="273" t="s">
        <v>342</v>
      </c>
      <c r="B99" s="10">
        <v>284.35162446570399</v>
      </c>
      <c r="C99" s="10">
        <v>858.43073740489842</v>
      </c>
      <c r="D99" s="10">
        <v>209.8267696809483</v>
      </c>
      <c r="E99" s="10">
        <v>925.21085363823033</v>
      </c>
      <c r="F99" s="10">
        <v>212.84966889792994</v>
      </c>
      <c r="G99" s="10">
        <v>1235.0919575459552</v>
      </c>
      <c r="H99" s="10">
        <v>288.26920459340454</v>
      </c>
      <c r="I99" s="10">
        <v>1355.468601866997</v>
      </c>
      <c r="J99" s="10">
        <v>122.10453627283999</v>
      </c>
      <c r="K99" s="10">
        <v>1371.1157623004315</v>
      </c>
      <c r="L99" s="10">
        <v>66.041705073998429</v>
      </c>
      <c r="M99" s="10">
        <v>1381.024900873022</v>
      </c>
      <c r="N99" s="10">
        <v>70.819067211097561</v>
      </c>
      <c r="O99" s="10">
        <v>1702.3077415085031</v>
      </c>
      <c r="P99" s="10">
        <v>63.623513483738037</v>
      </c>
      <c r="Q99" s="10">
        <v>1159.1008790956091</v>
      </c>
      <c r="R99" s="10">
        <v>63.619944133327415</v>
      </c>
      <c r="S99" s="10">
        <v>747.14051275222425</v>
      </c>
      <c r="T99" s="10">
        <v>42.595376538248708</v>
      </c>
      <c r="U99" s="10">
        <v>425.54447963696509</v>
      </c>
    </row>
    <row r="100" spans="1:21" ht="12.75" customHeight="1">
      <c r="A100" s="273" t="s">
        <v>343</v>
      </c>
      <c r="B100" s="10">
        <v>3.422255631030053E-2</v>
      </c>
      <c r="C100" s="10">
        <v>215.61772593170912</v>
      </c>
      <c r="D100" s="10">
        <v>0.73857732717686642</v>
      </c>
      <c r="E100" s="10">
        <v>217.33667660044728</v>
      </c>
      <c r="F100" s="10">
        <v>10.006197322961295</v>
      </c>
      <c r="G100" s="10">
        <v>269.91600357482008</v>
      </c>
      <c r="H100" s="10">
        <v>5.1640491351244204</v>
      </c>
      <c r="I100" s="10">
        <v>361.83517003776961</v>
      </c>
      <c r="J100" s="10">
        <v>3.056059385833676</v>
      </c>
      <c r="K100" s="10">
        <v>333.06033938939862</v>
      </c>
      <c r="L100" s="10">
        <v>2.7668390139887418</v>
      </c>
      <c r="M100" s="10">
        <v>177.37873076512102</v>
      </c>
      <c r="N100" s="10">
        <v>6.3269045737701752</v>
      </c>
      <c r="O100" s="10">
        <v>739.9181308721129</v>
      </c>
      <c r="P100" s="10">
        <v>4.9767915570317998</v>
      </c>
      <c r="Q100" s="10">
        <v>303.01786497425422</v>
      </c>
      <c r="R100" s="10">
        <v>6.1764847338723889</v>
      </c>
      <c r="S100" s="10">
        <v>289.15981096795588</v>
      </c>
      <c r="T100" s="10">
        <v>0.4252757469501911</v>
      </c>
      <c r="U100" s="10">
        <v>46.514945855560867</v>
      </c>
    </row>
    <row r="101" spans="1:21" ht="12.75" customHeight="1">
      <c r="A101" s="99" t="s">
        <v>344</v>
      </c>
      <c r="B101" s="10">
        <v>0</v>
      </c>
      <c r="C101" s="10">
        <v>0</v>
      </c>
      <c r="D101" s="10">
        <v>0</v>
      </c>
      <c r="E101" s="10">
        <v>0</v>
      </c>
      <c r="F101" s="10">
        <v>0</v>
      </c>
      <c r="G101" s="10">
        <v>0</v>
      </c>
      <c r="H101" s="10">
        <v>0</v>
      </c>
      <c r="I101" s="10">
        <v>0</v>
      </c>
      <c r="J101" s="10">
        <v>0</v>
      </c>
      <c r="K101" s="10">
        <v>0</v>
      </c>
      <c r="L101" s="10">
        <v>0</v>
      </c>
      <c r="M101" s="10">
        <v>0</v>
      </c>
      <c r="N101" s="10">
        <v>0.14542677946769356</v>
      </c>
      <c r="O101" s="10">
        <v>7.1067449375916752E-3</v>
      </c>
      <c r="P101" s="10">
        <v>0</v>
      </c>
      <c r="Q101" s="10">
        <v>0</v>
      </c>
      <c r="R101" s="10">
        <v>0</v>
      </c>
      <c r="S101" s="10">
        <v>0</v>
      </c>
      <c r="T101" s="10">
        <v>0</v>
      </c>
      <c r="U101" s="10">
        <v>0</v>
      </c>
    </row>
    <row r="102" spans="1:21" ht="12.75" customHeight="1">
      <c r="A102" s="273" t="s">
        <v>345</v>
      </c>
      <c r="B102" s="10">
        <v>0</v>
      </c>
      <c r="C102" s="10">
        <v>0</v>
      </c>
      <c r="D102" s="10">
        <v>0</v>
      </c>
      <c r="E102" s="10">
        <v>0</v>
      </c>
      <c r="F102" s="10">
        <v>0</v>
      </c>
      <c r="G102" s="10">
        <v>0</v>
      </c>
      <c r="H102" s="10">
        <v>0</v>
      </c>
      <c r="I102" s="10">
        <v>0</v>
      </c>
      <c r="J102" s="10">
        <v>0</v>
      </c>
      <c r="K102" s="10">
        <v>0</v>
      </c>
      <c r="L102" s="10">
        <v>2.7625110795297876</v>
      </c>
      <c r="M102" s="10">
        <v>155.90494104337799</v>
      </c>
      <c r="N102" s="10">
        <v>6.1814777943024808</v>
      </c>
      <c r="O102" s="10">
        <v>710.83659928520672</v>
      </c>
      <c r="P102" s="10">
        <v>4.9767915570317998</v>
      </c>
      <c r="Q102" s="10">
        <v>178.75055771925778</v>
      </c>
      <c r="R102" s="10">
        <v>4.7715352513058917</v>
      </c>
      <c r="S102" s="10">
        <v>67.257140372143112</v>
      </c>
      <c r="T102" s="10">
        <v>0.4252757469501911</v>
      </c>
      <c r="U102" s="10">
        <v>44.43407599319314</v>
      </c>
    </row>
    <row r="103" spans="1:21" ht="12.75" customHeight="1">
      <c r="A103" s="273" t="s">
        <v>346</v>
      </c>
      <c r="B103" s="10">
        <v>3.422255631030053E-2</v>
      </c>
      <c r="C103" s="10">
        <v>215.61772593170912</v>
      </c>
      <c r="D103" s="10">
        <v>0.73857732717686642</v>
      </c>
      <c r="E103" s="10">
        <v>217.33667660044728</v>
      </c>
      <c r="F103" s="10">
        <v>10.006197322961295</v>
      </c>
      <c r="G103" s="10">
        <v>269.91600357482008</v>
      </c>
      <c r="H103" s="10">
        <v>5.1640491351244204</v>
      </c>
      <c r="I103" s="10">
        <v>361.83517003776961</v>
      </c>
      <c r="J103" s="10">
        <v>3.056059385833676</v>
      </c>
      <c r="K103" s="10">
        <v>333.06033938939862</v>
      </c>
      <c r="L103" s="10">
        <v>4.3279344589544667E-3</v>
      </c>
      <c r="M103" s="10">
        <v>21.473789721743035</v>
      </c>
      <c r="N103" s="10">
        <v>0</v>
      </c>
      <c r="O103" s="10">
        <v>29.074424841968693</v>
      </c>
      <c r="P103" s="10">
        <v>0</v>
      </c>
      <c r="Q103" s="10">
        <v>124.26730725499644</v>
      </c>
      <c r="R103" s="10">
        <v>1.4049494825664977</v>
      </c>
      <c r="S103" s="10">
        <v>221.90267059581282</v>
      </c>
      <c r="T103" s="10">
        <v>0</v>
      </c>
      <c r="U103" s="10">
        <v>2.0808698623677313</v>
      </c>
    </row>
    <row r="104" spans="1:21" ht="12.75" customHeight="1">
      <c r="A104" s="273" t="s">
        <v>347</v>
      </c>
      <c r="B104" s="10">
        <v>0</v>
      </c>
      <c r="C104" s="10">
        <v>276.14565691757156</v>
      </c>
      <c r="D104" s="10">
        <v>0</v>
      </c>
      <c r="E104" s="10">
        <v>345.10013799339265</v>
      </c>
      <c r="F104" s="10">
        <v>0</v>
      </c>
      <c r="G104" s="10">
        <v>310.14194638799023</v>
      </c>
      <c r="H104" s="10">
        <v>0</v>
      </c>
      <c r="I104" s="10">
        <v>295.75441652216608</v>
      </c>
      <c r="J104" s="10">
        <v>0</v>
      </c>
      <c r="K104" s="10">
        <v>376.982465601863</v>
      </c>
      <c r="L104" s="10">
        <v>0</v>
      </c>
      <c r="M104" s="10">
        <v>700.89761148447383</v>
      </c>
      <c r="N104" s="10">
        <v>0</v>
      </c>
      <c r="O104" s="10">
        <v>445.91224718488991</v>
      </c>
      <c r="P104" s="10">
        <v>0</v>
      </c>
      <c r="Q104" s="10">
        <v>387.95957531739566</v>
      </c>
      <c r="R104" s="10">
        <v>0</v>
      </c>
      <c r="S104" s="10">
        <v>75.250086078035238</v>
      </c>
      <c r="T104" s="10">
        <v>1.082853803723713</v>
      </c>
      <c r="U104" s="10">
        <v>177.24166786032549</v>
      </c>
    </row>
    <row r="105" spans="1:21" ht="12.75" customHeight="1">
      <c r="A105" s="273" t="s">
        <v>348</v>
      </c>
      <c r="B105" s="10">
        <v>0</v>
      </c>
      <c r="C105" s="10">
        <v>0</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c r="U105" s="10">
        <v>0</v>
      </c>
    </row>
    <row r="106" spans="1:21" ht="12.75" customHeight="1">
      <c r="A106" s="99" t="s">
        <v>349</v>
      </c>
      <c r="B106" s="10">
        <v>0</v>
      </c>
      <c r="C106" s="10">
        <v>0</v>
      </c>
      <c r="D106" s="10">
        <v>0</v>
      </c>
      <c r="E106" s="10">
        <v>0</v>
      </c>
      <c r="F106" s="10">
        <v>0</v>
      </c>
      <c r="G106" s="10">
        <v>0</v>
      </c>
      <c r="H106" s="10">
        <v>0</v>
      </c>
      <c r="I106" s="10">
        <v>0</v>
      </c>
      <c r="J106" s="10">
        <v>0</v>
      </c>
      <c r="K106" s="10">
        <v>0</v>
      </c>
      <c r="L106" s="10">
        <v>0</v>
      </c>
      <c r="M106" s="10">
        <v>0</v>
      </c>
      <c r="N106" s="10">
        <v>0</v>
      </c>
      <c r="O106" s="10">
        <v>0</v>
      </c>
      <c r="P106" s="10">
        <v>0</v>
      </c>
      <c r="Q106" s="10">
        <v>0</v>
      </c>
      <c r="R106" s="10">
        <v>0</v>
      </c>
      <c r="S106" s="10">
        <v>0</v>
      </c>
      <c r="T106" s="10">
        <v>0</v>
      </c>
      <c r="U106" s="10">
        <v>0</v>
      </c>
    </row>
    <row r="107" spans="1:21" ht="12.75" customHeight="1">
      <c r="A107" s="99" t="s">
        <v>350</v>
      </c>
      <c r="B107" s="10">
        <v>0</v>
      </c>
      <c r="C107" s="10">
        <v>276.14565691757156</v>
      </c>
      <c r="D107" s="10">
        <v>0</v>
      </c>
      <c r="E107" s="10">
        <v>345.10013799339265</v>
      </c>
      <c r="F107" s="10">
        <v>0</v>
      </c>
      <c r="G107" s="10">
        <v>310.14194638799023</v>
      </c>
      <c r="H107" s="10">
        <v>0</v>
      </c>
      <c r="I107" s="331">
        <v>295.75441652216608</v>
      </c>
      <c r="J107" s="10">
        <v>0</v>
      </c>
      <c r="K107" s="10">
        <v>376.982465601863</v>
      </c>
      <c r="L107" s="10">
        <v>0</v>
      </c>
      <c r="M107" s="10">
        <v>700.89761148447383</v>
      </c>
      <c r="N107" s="10">
        <v>0</v>
      </c>
      <c r="O107" s="10">
        <v>445.91224718488991</v>
      </c>
      <c r="P107" s="10">
        <v>0</v>
      </c>
      <c r="Q107" s="10">
        <v>387.95957531739566</v>
      </c>
      <c r="R107" s="10">
        <v>0</v>
      </c>
      <c r="S107" s="10">
        <v>75.250086078035238</v>
      </c>
      <c r="T107" s="10">
        <v>1.082853803723713</v>
      </c>
      <c r="U107" s="10">
        <v>177.24166786032549</v>
      </c>
    </row>
    <row r="108" spans="1:21" ht="12.75" customHeight="1">
      <c r="A108" s="99" t="s">
        <v>351</v>
      </c>
      <c r="B108" s="10">
        <v>0</v>
      </c>
      <c r="C108" s="10">
        <v>55.805210216874897</v>
      </c>
      <c r="D108" s="10">
        <v>0.4254955317545851</v>
      </c>
      <c r="E108" s="10">
        <v>37.441057151174569</v>
      </c>
      <c r="F108" s="10">
        <v>0</v>
      </c>
      <c r="G108" s="10">
        <v>78.280115418547041</v>
      </c>
      <c r="H108" s="10">
        <v>0</v>
      </c>
      <c r="I108" s="10">
        <v>85.680971595143646</v>
      </c>
      <c r="J108" s="10">
        <v>0</v>
      </c>
      <c r="K108" s="10">
        <v>79.784891428491107</v>
      </c>
      <c r="L108" s="10">
        <v>0</v>
      </c>
      <c r="M108" s="10">
        <v>63.36777480284298</v>
      </c>
      <c r="N108" s="10">
        <v>0</v>
      </c>
      <c r="O108" s="10">
        <v>64.586652494237512</v>
      </c>
      <c r="P108" s="10">
        <v>7.4292696462673377E-2</v>
      </c>
      <c r="Q108" s="10">
        <v>49.061779236161648</v>
      </c>
      <c r="R108" s="10">
        <v>3.6481867092237987</v>
      </c>
      <c r="S108" s="10">
        <v>36.032280962470352</v>
      </c>
      <c r="T108" s="10">
        <v>1.938991849886595</v>
      </c>
      <c r="U108" s="10">
        <v>50.777746089862553</v>
      </c>
    </row>
    <row r="109" spans="1:21" ht="12.75" customHeight="1">
      <c r="A109" s="99" t="s">
        <v>356</v>
      </c>
      <c r="B109" s="10">
        <v>16.480850905240395</v>
      </c>
      <c r="C109" s="10">
        <v>76.939371406152475</v>
      </c>
      <c r="D109" s="10">
        <v>31.13686999146238</v>
      </c>
      <c r="E109" s="10">
        <v>81.002668488223691</v>
      </c>
      <c r="F109" s="10">
        <v>20.661960218432768</v>
      </c>
      <c r="G109" s="10">
        <v>95.844348153268612</v>
      </c>
      <c r="H109" s="10">
        <v>21.82394186981432</v>
      </c>
      <c r="I109" s="10">
        <v>72.421556595296579</v>
      </c>
      <c r="J109" s="10">
        <v>21.420682621539033</v>
      </c>
      <c r="K109" s="10">
        <v>52.466940818525231</v>
      </c>
      <c r="L109" s="10">
        <v>16.550816999396815</v>
      </c>
      <c r="M109" s="10">
        <v>22.20547314975072</v>
      </c>
      <c r="N109" s="10">
        <v>20.704064817354801</v>
      </c>
      <c r="O109" s="10">
        <v>19.281358704365502</v>
      </c>
      <c r="P109" s="10">
        <v>14.995206392318684</v>
      </c>
      <c r="Q109" s="10">
        <v>29.452107699185078</v>
      </c>
      <c r="R109" s="10">
        <v>17.974980326617626</v>
      </c>
      <c r="S109" s="10">
        <v>27.054369287237712</v>
      </c>
      <c r="T109" s="10">
        <v>14.081550318033049</v>
      </c>
      <c r="U109" s="10">
        <v>23.844300967950815</v>
      </c>
    </row>
    <row r="110" spans="1:21" ht="12.75" customHeight="1">
      <c r="A110" s="99" t="s">
        <v>352</v>
      </c>
      <c r="B110" s="10">
        <v>267.83655100415331</v>
      </c>
      <c r="C110" s="10">
        <v>233.92277293259042</v>
      </c>
      <c r="D110" s="10">
        <v>177.52582683055448</v>
      </c>
      <c r="E110" s="10">
        <v>244.33031340499215</v>
      </c>
      <c r="F110" s="10">
        <v>182.18151135653588</v>
      </c>
      <c r="G110" s="10">
        <v>480.9095440113291</v>
      </c>
      <c r="H110" s="10">
        <v>261.28121358846579</v>
      </c>
      <c r="I110" s="10">
        <v>539.77648711662107</v>
      </c>
      <c r="J110" s="10">
        <v>97.627794265467287</v>
      </c>
      <c r="K110" s="10">
        <v>528.82112506215344</v>
      </c>
      <c r="L110" s="10">
        <v>46.724049060612877</v>
      </c>
      <c r="M110" s="10">
        <v>417.1753106708336</v>
      </c>
      <c r="N110" s="10">
        <v>43.788097819972577</v>
      </c>
      <c r="O110" s="10">
        <v>432.60935225289734</v>
      </c>
      <c r="P110" s="10">
        <v>43.577222837924872</v>
      </c>
      <c r="Q110" s="10">
        <v>389.60955186861264</v>
      </c>
      <c r="R110" s="10">
        <v>35.820292363613603</v>
      </c>
      <c r="S110" s="10">
        <v>319.64396545652505</v>
      </c>
      <c r="T110" s="10">
        <v>25.066704819655161</v>
      </c>
      <c r="U110" s="10">
        <v>127.16581886326536</v>
      </c>
    </row>
    <row r="111" spans="1:21" ht="12.75" customHeight="1">
      <c r="A111" s="275"/>
      <c r="B111" s="10"/>
      <c r="C111" s="10"/>
      <c r="D111" s="10"/>
      <c r="E111" s="10"/>
      <c r="F111" s="10"/>
      <c r="G111" s="10"/>
      <c r="H111" s="10"/>
      <c r="I111" s="10"/>
      <c r="J111" s="10"/>
      <c r="K111" s="10"/>
      <c r="L111" s="10"/>
      <c r="M111" s="10"/>
      <c r="N111" s="10"/>
      <c r="O111" s="10"/>
      <c r="P111" s="10"/>
      <c r="Q111" s="10"/>
      <c r="R111" s="10"/>
      <c r="S111" s="10"/>
      <c r="T111" s="10"/>
      <c r="U111" s="10"/>
    </row>
    <row r="112" spans="1:21" ht="12.75" customHeight="1">
      <c r="A112" s="272" t="s">
        <v>248</v>
      </c>
      <c r="B112" s="328">
        <v>0</v>
      </c>
      <c r="C112" s="328">
        <v>61.477876457496436</v>
      </c>
      <c r="D112" s="328">
        <v>0</v>
      </c>
      <c r="E112" s="328">
        <v>112.02988455382557</v>
      </c>
      <c r="F112" s="328">
        <v>0</v>
      </c>
      <c r="G112" s="328">
        <v>39.042423133094616</v>
      </c>
      <c r="H112" s="328">
        <v>1.3158921407752407E-2</v>
      </c>
      <c r="I112" s="328">
        <v>0.48766695509763736</v>
      </c>
      <c r="J112" s="328">
        <v>0</v>
      </c>
      <c r="K112" s="328">
        <v>0.3427270898417154</v>
      </c>
      <c r="L112" s="328">
        <v>2.6176103896343862E-3</v>
      </c>
      <c r="M112" s="328">
        <v>0.27396709191368523</v>
      </c>
      <c r="N112" s="328">
        <v>0</v>
      </c>
      <c r="O112" s="328">
        <v>0.40827496716767064</v>
      </c>
      <c r="P112" s="328">
        <v>0</v>
      </c>
      <c r="Q112" s="328">
        <v>0.71012842989948111</v>
      </c>
      <c r="R112" s="328">
        <v>0</v>
      </c>
      <c r="S112" s="328">
        <v>0.74827864047697978</v>
      </c>
      <c r="T112" s="328">
        <v>0.22606913871475806</v>
      </c>
      <c r="U112" s="328">
        <v>8.8886548535506567</v>
      </c>
    </row>
    <row r="113" spans="1:21" ht="12.75" customHeight="1">
      <c r="A113" s="273" t="s">
        <v>353</v>
      </c>
      <c r="B113" s="10">
        <v>0</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c r="U113" s="10">
        <v>1.327624E-2</v>
      </c>
    </row>
    <row r="114" spans="1:21" ht="12.75" customHeight="1">
      <c r="A114" s="273" t="s">
        <v>354</v>
      </c>
      <c r="B114" s="10">
        <v>0</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1.327624E-2</v>
      </c>
    </row>
    <row r="115" spans="1:21" ht="12.75" customHeight="1">
      <c r="A115" s="273" t="s">
        <v>355</v>
      </c>
      <c r="B115" s="10">
        <v>0</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row>
    <row r="116" spans="1:21" ht="12.75" customHeight="1">
      <c r="A116" s="273" t="s">
        <v>357</v>
      </c>
      <c r="B116" s="10">
        <v>0</v>
      </c>
      <c r="C116" s="10">
        <v>61.477876457496436</v>
      </c>
      <c r="D116" s="10">
        <v>0</v>
      </c>
      <c r="E116" s="10">
        <v>112.02988455382557</v>
      </c>
      <c r="F116" s="10">
        <v>0</v>
      </c>
      <c r="G116" s="10">
        <v>39.042423133094616</v>
      </c>
      <c r="H116" s="10">
        <v>1.3158921407752407E-2</v>
      </c>
      <c r="I116" s="10">
        <v>0.48766695509763736</v>
      </c>
      <c r="J116" s="10">
        <v>0</v>
      </c>
      <c r="K116" s="10">
        <v>0.3427270898417154</v>
      </c>
      <c r="L116" s="10">
        <v>2.6176103896343862E-3</v>
      </c>
      <c r="M116" s="10">
        <v>0.27396709191368523</v>
      </c>
      <c r="N116" s="10">
        <v>0</v>
      </c>
      <c r="O116" s="10">
        <v>0.40827496716767064</v>
      </c>
      <c r="P116" s="10">
        <v>0</v>
      </c>
      <c r="Q116" s="10">
        <v>0.71012842989948111</v>
      </c>
      <c r="R116" s="10">
        <v>0</v>
      </c>
      <c r="S116" s="10">
        <v>0.74827864047697978</v>
      </c>
      <c r="T116" s="10">
        <v>0.22606913871475806</v>
      </c>
      <c r="U116" s="10">
        <v>8.8753786135506569</v>
      </c>
    </row>
    <row r="117" spans="1:21" ht="12.75" customHeight="1">
      <c r="A117" s="273" t="s">
        <v>358</v>
      </c>
      <c r="B117" s="10">
        <v>0</v>
      </c>
      <c r="C117" s="10">
        <v>0</v>
      </c>
      <c r="D117" s="10">
        <v>0</v>
      </c>
      <c r="E117" s="10">
        <v>0</v>
      </c>
      <c r="F117" s="10">
        <v>0</v>
      </c>
      <c r="G117" s="10">
        <v>0</v>
      </c>
      <c r="H117" s="10">
        <v>0</v>
      </c>
      <c r="I117" s="10">
        <v>0</v>
      </c>
      <c r="J117" s="10">
        <v>0</v>
      </c>
      <c r="K117" s="10">
        <v>0</v>
      </c>
      <c r="L117" s="10">
        <v>0</v>
      </c>
      <c r="M117" s="10">
        <v>1.5089424456154509E-3</v>
      </c>
      <c r="N117" s="10">
        <v>0</v>
      </c>
      <c r="O117" s="10">
        <v>7.7294572405697481E-2</v>
      </c>
      <c r="P117" s="10">
        <v>0</v>
      </c>
      <c r="Q117" s="10">
        <v>0.22260575533317564</v>
      </c>
      <c r="R117" s="10">
        <v>0</v>
      </c>
      <c r="S117" s="10">
        <v>0.42126058026718011</v>
      </c>
      <c r="T117" s="10">
        <v>0</v>
      </c>
      <c r="U117" s="10">
        <v>3.1463360000000003E-2</v>
      </c>
    </row>
    <row r="118" spans="1:21" ht="12.75" customHeight="1">
      <c r="A118" s="273" t="s">
        <v>359</v>
      </c>
      <c r="B118" s="10">
        <v>0</v>
      </c>
      <c r="C118" s="10">
        <v>0</v>
      </c>
      <c r="D118" s="10">
        <v>0</v>
      </c>
      <c r="E118" s="10">
        <v>0</v>
      </c>
      <c r="F118" s="10">
        <v>0</v>
      </c>
      <c r="G118" s="10">
        <v>0</v>
      </c>
      <c r="H118" s="10">
        <v>0</v>
      </c>
      <c r="I118" s="10">
        <v>0</v>
      </c>
      <c r="J118" s="10">
        <v>0</v>
      </c>
      <c r="K118" s="10">
        <v>0</v>
      </c>
      <c r="L118" s="10">
        <v>0</v>
      </c>
      <c r="M118" s="10">
        <v>0.14974972053244245</v>
      </c>
      <c r="N118" s="10">
        <v>0</v>
      </c>
      <c r="O118" s="10">
        <v>0.18899585392061</v>
      </c>
      <c r="P118" s="10">
        <v>0</v>
      </c>
      <c r="Q118" s="10">
        <v>0.24521836314636722</v>
      </c>
      <c r="R118" s="10">
        <v>0</v>
      </c>
      <c r="S118" s="10">
        <v>0.24603617303143499</v>
      </c>
      <c r="T118" s="10">
        <v>0</v>
      </c>
      <c r="U118" s="10">
        <v>8.3905285230010502</v>
      </c>
    </row>
    <row r="119" spans="1:21" ht="12.75" customHeight="1">
      <c r="A119" s="273" t="s">
        <v>360</v>
      </c>
      <c r="B119" s="10">
        <v>0</v>
      </c>
      <c r="C119" s="10">
        <v>0</v>
      </c>
      <c r="D119" s="10">
        <v>0</v>
      </c>
      <c r="E119" s="10">
        <v>0</v>
      </c>
      <c r="F119" s="10">
        <v>0</v>
      </c>
      <c r="G119" s="10">
        <v>0</v>
      </c>
      <c r="H119" s="10">
        <v>0</v>
      </c>
      <c r="I119" s="10">
        <v>0</v>
      </c>
      <c r="J119" s="10">
        <v>0</v>
      </c>
      <c r="K119" s="10">
        <v>0</v>
      </c>
      <c r="L119" s="10">
        <v>0</v>
      </c>
      <c r="M119" s="10">
        <v>0</v>
      </c>
      <c r="N119" s="10">
        <v>0</v>
      </c>
      <c r="O119" s="10">
        <v>1.5401614118778138E-2</v>
      </c>
      <c r="P119" s="10">
        <v>0</v>
      </c>
      <c r="Q119" s="10">
        <v>3.0052961312215919E-2</v>
      </c>
      <c r="R119" s="10">
        <v>0</v>
      </c>
      <c r="S119" s="10">
        <v>0</v>
      </c>
      <c r="T119" s="10">
        <v>0</v>
      </c>
      <c r="U119" s="10">
        <v>4.4999999999999997E-3</v>
      </c>
    </row>
    <row r="120" spans="1:21" ht="12.75" customHeight="1">
      <c r="A120" s="273" t="s">
        <v>361</v>
      </c>
      <c r="B120" s="10">
        <v>0</v>
      </c>
      <c r="C120" s="10">
        <v>61.477876457496436</v>
      </c>
      <c r="D120" s="10">
        <v>0</v>
      </c>
      <c r="E120" s="10">
        <v>112.02988455382557</v>
      </c>
      <c r="F120" s="10">
        <v>0</v>
      </c>
      <c r="G120" s="10">
        <v>39.042423133094616</v>
      </c>
      <c r="H120" s="10">
        <v>1.3158921407752407E-2</v>
      </c>
      <c r="I120" s="10">
        <v>0.48766695509763736</v>
      </c>
      <c r="J120" s="10">
        <v>0</v>
      </c>
      <c r="K120" s="10">
        <v>0.3427270898417154</v>
      </c>
      <c r="L120" s="10">
        <v>2.6176103896343862E-3</v>
      </c>
      <c r="M120" s="10">
        <v>0.12270842893562728</v>
      </c>
      <c r="N120" s="10">
        <v>0</v>
      </c>
      <c r="O120" s="10">
        <v>0.12658292672258503</v>
      </c>
      <c r="P120" s="10">
        <v>0</v>
      </c>
      <c r="Q120" s="10">
        <v>0.21225135010772245</v>
      </c>
      <c r="R120" s="10">
        <v>0</v>
      </c>
      <c r="S120" s="10">
        <v>8.0981887178364673E-2</v>
      </c>
      <c r="T120" s="10">
        <v>0.22606913871475806</v>
      </c>
      <c r="U120" s="10">
        <v>0.44888673054960654</v>
      </c>
    </row>
    <row r="121" spans="1:21" ht="12.75" customHeight="1">
      <c r="A121" s="275"/>
      <c r="B121" s="10"/>
      <c r="C121" s="10"/>
      <c r="D121" s="10"/>
      <c r="E121" s="10"/>
      <c r="F121" s="10"/>
      <c r="G121" s="10"/>
      <c r="H121" s="10"/>
      <c r="I121" s="10"/>
      <c r="J121" s="10"/>
      <c r="K121" s="10"/>
      <c r="L121" s="10"/>
      <c r="M121" s="10"/>
      <c r="N121" s="10"/>
      <c r="O121" s="10"/>
      <c r="P121" s="10"/>
      <c r="Q121" s="10"/>
      <c r="R121" s="10"/>
      <c r="S121" s="10"/>
      <c r="T121" s="10"/>
      <c r="U121" s="10"/>
    </row>
    <row r="122" spans="1:21" ht="12.75" customHeight="1">
      <c r="A122" s="272" t="s">
        <v>362</v>
      </c>
      <c r="B122" s="328">
        <v>4.912224115664352</v>
      </c>
      <c r="C122" s="328">
        <v>31.966558454106774</v>
      </c>
      <c r="D122" s="328">
        <v>1.76024430385357</v>
      </c>
      <c r="E122" s="328">
        <v>44.361472552671614</v>
      </c>
      <c r="F122" s="328">
        <v>5.3213053846662879</v>
      </c>
      <c r="G122" s="328">
        <v>52.553951744403115</v>
      </c>
      <c r="H122" s="328">
        <v>6.2733688630468656</v>
      </c>
      <c r="I122" s="328">
        <v>61.627488361736845</v>
      </c>
      <c r="J122" s="328">
        <v>11.309813611286369</v>
      </c>
      <c r="K122" s="328">
        <v>48.38756782979538</v>
      </c>
      <c r="L122" s="328">
        <v>13.249945602143928</v>
      </c>
      <c r="M122" s="328">
        <v>43.934692546912345</v>
      </c>
      <c r="N122" s="328">
        <v>14.163854595824308</v>
      </c>
      <c r="O122" s="328">
        <v>39.024149008349958</v>
      </c>
      <c r="P122" s="328">
        <v>14.665569796297458</v>
      </c>
      <c r="Q122" s="328">
        <v>36.88713644458128</v>
      </c>
      <c r="R122" s="328">
        <v>16.767755818975424</v>
      </c>
      <c r="S122" s="328">
        <v>40.872583772543067</v>
      </c>
      <c r="T122" s="328">
        <v>15.887867966933024</v>
      </c>
      <c r="U122" s="328">
        <v>51.225986025045799</v>
      </c>
    </row>
    <row r="123" spans="1:21" ht="12.75" customHeight="1">
      <c r="A123" s="273" t="s">
        <v>363</v>
      </c>
      <c r="B123" s="10">
        <v>4.912224115664352</v>
      </c>
      <c r="C123" s="10">
        <v>31.966558454106774</v>
      </c>
      <c r="D123" s="10">
        <v>1.76024430385357</v>
      </c>
      <c r="E123" s="10">
        <v>44.361472552671614</v>
      </c>
      <c r="F123" s="10">
        <v>5.3213053846662879</v>
      </c>
      <c r="G123" s="10">
        <v>52.553951744403115</v>
      </c>
      <c r="H123" s="10">
        <v>6.2733688630468656</v>
      </c>
      <c r="I123" s="10">
        <v>61.627488361736845</v>
      </c>
      <c r="J123" s="10">
        <v>11.309813611286369</v>
      </c>
      <c r="K123" s="10">
        <v>48.38756782979538</v>
      </c>
      <c r="L123" s="10">
        <v>13.249945602143928</v>
      </c>
      <c r="M123" s="10">
        <v>43.934692546912345</v>
      </c>
      <c r="N123" s="10">
        <v>14.163854595824308</v>
      </c>
      <c r="O123" s="10">
        <v>39.024149008349958</v>
      </c>
      <c r="P123" s="10">
        <v>14.665569796297458</v>
      </c>
      <c r="Q123" s="10">
        <v>36.88713644458128</v>
      </c>
      <c r="R123" s="10">
        <v>16.767755818975424</v>
      </c>
      <c r="S123" s="10">
        <v>40.872583772543067</v>
      </c>
      <c r="T123" s="10">
        <v>15.887867966933024</v>
      </c>
      <c r="U123" s="10">
        <v>51.225986025045799</v>
      </c>
    </row>
    <row r="124" spans="1:21" ht="12.75" customHeight="1">
      <c r="A124" s="273" t="s">
        <v>364</v>
      </c>
      <c r="B124" s="10">
        <v>0</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row>
    <row r="125" spans="1:21" ht="12.75" customHeight="1">
      <c r="A125" s="276" t="s">
        <v>249</v>
      </c>
      <c r="B125" s="103">
        <v>0</v>
      </c>
      <c r="C125" s="103">
        <v>0</v>
      </c>
      <c r="D125" s="103">
        <v>0</v>
      </c>
      <c r="E125" s="103">
        <v>0</v>
      </c>
      <c r="F125" s="103">
        <v>0</v>
      </c>
      <c r="G125" s="103">
        <v>0</v>
      </c>
      <c r="H125" s="103">
        <v>0</v>
      </c>
      <c r="I125" s="103">
        <v>0</v>
      </c>
      <c r="J125" s="103">
        <v>0</v>
      </c>
      <c r="K125" s="103">
        <v>0</v>
      </c>
      <c r="L125" s="103">
        <v>0</v>
      </c>
      <c r="M125" s="103">
        <v>0</v>
      </c>
      <c r="N125" s="103">
        <v>0</v>
      </c>
      <c r="O125" s="103">
        <v>0</v>
      </c>
      <c r="P125" s="103">
        <v>0</v>
      </c>
      <c r="Q125" s="103">
        <v>0</v>
      </c>
      <c r="R125" s="103">
        <v>0</v>
      </c>
      <c r="S125" s="103">
        <v>0</v>
      </c>
      <c r="T125" s="103">
        <v>0</v>
      </c>
      <c r="U125" s="103">
        <v>0</v>
      </c>
    </row>
    <row r="126" spans="1:21" ht="16.5" customHeight="1">
      <c r="A126" s="75" t="s">
        <v>259</v>
      </c>
      <c r="B126" s="33"/>
      <c r="C126" s="33"/>
      <c r="D126" s="33"/>
      <c r="E126" s="33"/>
      <c r="F126" s="33"/>
      <c r="G126" s="33"/>
      <c r="H126" s="33"/>
      <c r="I126" s="33"/>
      <c r="J126" s="33"/>
      <c r="K126" s="33"/>
      <c r="L126" s="33"/>
      <c r="M126" s="33"/>
      <c r="N126" s="33"/>
      <c r="O126" s="33"/>
    </row>
    <row r="127" spans="1:21" ht="15.75" customHeight="1">
      <c r="A127" s="329" t="s">
        <v>366</v>
      </c>
    </row>
    <row r="128" spans="1:21" ht="14.25" customHeight="1">
      <c r="A128" s="291" t="s">
        <v>445</v>
      </c>
    </row>
  </sheetData>
  <customSheetViews>
    <customSheetView guid="{CF5A155D-0946-463C-A625-7E288FCAB939}" scale="110" hiddenRows="1" topLeftCell="A2">
      <selection activeCell="L8" sqref="L8:O8"/>
      <pageMargins left="0.7" right="0.7" top="0.75" bottom="0.75" header="0.3" footer="0.3"/>
      <pageSetup paperSize="9" orientation="portrait" r:id="rId1"/>
    </customSheetView>
    <customSheetView guid="{D62E2EE7-E87C-41F4-A243-332E64DD72AD}" scale="110" hiddenRows="1" topLeftCell="C2">
      <selection activeCell="Q10" sqref="Q10"/>
      <pageMargins left="0.7" right="0.7" top="0.75" bottom="0.75" header="0.3" footer="0.3"/>
      <pageSetup paperSize="9" orientation="portrait" r:id="rId2"/>
    </customSheetView>
    <customSheetView guid="{2D94A871-EE3A-476B-9EB3-7E292F91BDEE}" scale="110">
      <pane xSplit="1" ySplit="6" topLeftCell="M7" activePane="bottomRight" state="frozen"/>
      <selection pane="bottomRight" activeCell="V27" sqref="V27"/>
      <pageMargins left="0.7" right="0.7" top="0.75" bottom="0.75" header="0.3" footer="0.3"/>
      <pageSetup paperSize="9" orientation="portrait" r:id="rId3"/>
    </customSheetView>
  </customSheetViews>
  <mergeCells count="14">
    <mergeCell ref="T5:U5"/>
    <mergeCell ref="R5:S5"/>
    <mergeCell ref="A1:Q1"/>
    <mergeCell ref="A2:Q2"/>
    <mergeCell ref="A3:Q3"/>
    <mergeCell ref="A5:A6"/>
    <mergeCell ref="P5:Q5"/>
    <mergeCell ref="N5:O5"/>
    <mergeCell ref="B5:C5"/>
    <mergeCell ref="D5:E5"/>
    <mergeCell ref="F5:G5"/>
    <mergeCell ref="H5:I5"/>
    <mergeCell ref="J5:K5"/>
    <mergeCell ref="L5:M5"/>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pane xSplit="1" ySplit="6" topLeftCell="B18" activePane="bottomRight" state="frozen"/>
      <selection pane="topRight" activeCell="B1" sqref="B1"/>
      <selection pane="bottomLeft" activeCell="A7" sqref="A7"/>
      <selection pane="bottomRight" activeCell="A56" sqref="A56:XFD56"/>
    </sheetView>
  </sheetViews>
  <sheetFormatPr defaultColWidth="9.140625" defaultRowHeight="12.75"/>
  <cols>
    <col min="1" max="1" width="49.7109375" style="27" customWidth="1"/>
    <col min="2" max="5" width="13.7109375" style="117" customWidth="1"/>
    <col min="6" max="11" width="13.7109375" style="27" customWidth="1"/>
    <col min="12" max="16384" width="9.140625" style="27"/>
  </cols>
  <sheetData>
    <row r="1" spans="1:22">
      <c r="A1" s="404" t="s">
        <v>383</v>
      </c>
      <c r="B1" s="404"/>
      <c r="C1" s="404"/>
      <c r="D1" s="404"/>
      <c r="E1" s="404"/>
      <c r="F1" s="404"/>
      <c r="G1" s="404"/>
    </row>
    <row r="2" spans="1:22">
      <c r="A2" s="404" t="s">
        <v>384</v>
      </c>
      <c r="B2" s="404"/>
      <c r="C2" s="404"/>
      <c r="D2" s="404"/>
      <c r="E2" s="404"/>
      <c r="F2" s="404"/>
      <c r="G2" s="404"/>
    </row>
    <row r="3" spans="1:22">
      <c r="A3" s="404" t="s">
        <v>255</v>
      </c>
      <c r="B3" s="404"/>
      <c r="C3" s="404"/>
      <c r="D3" s="404"/>
      <c r="E3" s="404"/>
      <c r="F3" s="404"/>
      <c r="G3" s="404"/>
    </row>
    <row r="5" spans="1:22" ht="16.5" customHeight="1">
      <c r="A5" s="412"/>
      <c r="B5" s="411">
        <v>2016</v>
      </c>
      <c r="C5" s="411" t="s">
        <v>385</v>
      </c>
      <c r="D5" s="411">
        <v>2017</v>
      </c>
      <c r="E5" s="411" t="s">
        <v>386</v>
      </c>
      <c r="F5" s="411">
        <v>2018</v>
      </c>
      <c r="G5" s="411" t="s">
        <v>387</v>
      </c>
      <c r="H5" s="411">
        <v>2019</v>
      </c>
      <c r="I5" s="411" t="s">
        <v>387</v>
      </c>
      <c r="J5" s="411" t="s">
        <v>437</v>
      </c>
      <c r="K5" s="411" t="s">
        <v>387</v>
      </c>
    </row>
    <row r="6" spans="1:22" ht="18" customHeight="1">
      <c r="A6" s="413"/>
      <c r="B6" s="95" t="s">
        <v>223</v>
      </c>
      <c r="C6" s="95" t="s">
        <v>224</v>
      </c>
      <c r="D6" s="95" t="s">
        <v>223</v>
      </c>
      <c r="E6" s="95" t="s">
        <v>224</v>
      </c>
      <c r="F6" s="95" t="s">
        <v>223</v>
      </c>
      <c r="G6" s="95" t="s">
        <v>224</v>
      </c>
      <c r="H6" s="95" t="s">
        <v>223</v>
      </c>
      <c r="I6" s="95" t="s">
        <v>224</v>
      </c>
      <c r="J6" s="95" t="s">
        <v>223</v>
      </c>
      <c r="K6" s="95" t="s">
        <v>224</v>
      </c>
    </row>
    <row r="7" spans="1:22" ht="17.25" customHeight="1">
      <c r="A7" s="108" t="s">
        <v>388</v>
      </c>
      <c r="B7" s="109">
        <v>956.09046115978208</v>
      </c>
      <c r="C7" s="109">
        <v>2732.8687657962482</v>
      </c>
      <c r="D7" s="109">
        <v>979.94348962951221</v>
      </c>
      <c r="E7" s="109">
        <v>3092.026219086355</v>
      </c>
      <c r="F7" s="109">
        <v>814.31304731862099</v>
      </c>
      <c r="G7" s="109">
        <v>2526.3803563467268</v>
      </c>
      <c r="H7" s="109">
        <v>801.51927479189646</v>
      </c>
      <c r="I7" s="109">
        <v>1927.945269619649</v>
      </c>
      <c r="J7" s="109">
        <v>432.19088036150913</v>
      </c>
      <c r="K7" s="109">
        <v>1595.8053837514462</v>
      </c>
      <c r="M7" s="34"/>
    </row>
    <row r="8" spans="1:22" ht="17.25" customHeight="1">
      <c r="A8" s="110" t="s">
        <v>389</v>
      </c>
      <c r="B8" s="109"/>
      <c r="C8" s="109"/>
      <c r="D8" s="109"/>
      <c r="E8" s="109"/>
      <c r="F8" s="109"/>
      <c r="G8" s="109"/>
      <c r="H8" s="109"/>
      <c r="I8" s="109"/>
      <c r="J8" s="109"/>
      <c r="K8" s="109"/>
      <c r="L8" s="120"/>
      <c r="M8" s="120"/>
      <c r="N8" s="120"/>
      <c r="O8" s="120"/>
      <c r="P8" s="120"/>
      <c r="Q8" s="120"/>
      <c r="R8" s="120"/>
      <c r="S8" s="120"/>
      <c r="T8" s="120"/>
      <c r="U8" s="120"/>
      <c r="V8" s="120"/>
    </row>
    <row r="9" spans="1:22" s="112" customFormat="1" ht="13.5" customHeight="1">
      <c r="A9" s="108" t="s">
        <v>390</v>
      </c>
      <c r="B9" s="293">
        <v>1.7915718661090092</v>
      </c>
      <c r="C9" s="293">
        <v>59.177154668217554</v>
      </c>
      <c r="D9" s="293">
        <v>0.67539934679583924</v>
      </c>
      <c r="E9" s="293">
        <v>173.34932648063437</v>
      </c>
      <c r="F9" s="293">
        <v>0.30076454803054337</v>
      </c>
      <c r="G9" s="293">
        <v>90.361494428968939</v>
      </c>
      <c r="H9" s="293">
        <v>6.2165764564239218E-3</v>
      </c>
      <c r="I9" s="293">
        <v>8.2012796850330272</v>
      </c>
      <c r="J9" s="293">
        <v>4.0000539051454325E-3</v>
      </c>
      <c r="K9" s="293">
        <v>23.257944351611467</v>
      </c>
      <c r="L9" s="111"/>
      <c r="M9" s="111"/>
      <c r="N9" s="111"/>
      <c r="O9" s="111"/>
      <c r="P9" s="111"/>
      <c r="Q9" s="111"/>
      <c r="R9" s="111"/>
      <c r="S9" s="111"/>
      <c r="T9" s="111"/>
      <c r="U9" s="111"/>
      <c r="V9" s="111"/>
    </row>
    <row r="10" spans="1:22" ht="13.5" customHeight="1">
      <c r="A10" s="113" t="s">
        <v>391</v>
      </c>
      <c r="B10" s="294">
        <v>0</v>
      </c>
      <c r="C10" s="294">
        <v>57.01890951716311</v>
      </c>
      <c r="D10" s="294">
        <v>0</v>
      </c>
      <c r="E10" s="294">
        <v>2.9363644469218171</v>
      </c>
      <c r="F10" s="294">
        <v>2.6351779391451141E-2</v>
      </c>
      <c r="G10" s="294">
        <v>13.341315796092911</v>
      </c>
      <c r="H10" s="294">
        <v>4.4400083827358266E-4</v>
      </c>
      <c r="I10" s="294">
        <v>3.9773489296601845</v>
      </c>
      <c r="J10" s="294">
        <v>0</v>
      </c>
      <c r="K10" s="294">
        <v>3.0401357732760768</v>
      </c>
    </row>
    <row r="11" spans="1:22" ht="13.5" customHeight="1">
      <c r="A11" s="113" t="s">
        <v>392</v>
      </c>
      <c r="B11" s="294">
        <v>0</v>
      </c>
      <c r="C11" s="294">
        <v>0</v>
      </c>
      <c r="D11" s="294">
        <v>0</v>
      </c>
      <c r="E11" s="294">
        <v>0</v>
      </c>
      <c r="F11" s="294">
        <v>0</v>
      </c>
      <c r="G11" s="294">
        <v>0.85159918610135832</v>
      </c>
      <c r="H11" s="294">
        <v>0</v>
      </c>
      <c r="I11" s="294">
        <v>0.29218113513407107</v>
      </c>
      <c r="J11" s="294">
        <v>0</v>
      </c>
      <c r="K11" s="294">
        <v>0</v>
      </c>
      <c r="L11" s="121"/>
      <c r="M11" s="121"/>
      <c r="N11" s="121"/>
      <c r="O11" s="121"/>
      <c r="P11" s="121"/>
      <c r="Q11" s="121"/>
      <c r="R11" s="121"/>
    </row>
    <row r="12" spans="1:22" ht="13.5" customHeight="1">
      <c r="A12" s="113" t="s">
        <v>37</v>
      </c>
      <c r="B12" s="294">
        <v>0</v>
      </c>
      <c r="C12" s="294">
        <v>0</v>
      </c>
      <c r="D12" s="294">
        <v>0</v>
      </c>
      <c r="E12" s="294">
        <v>5.006928225832017E-2</v>
      </c>
      <c r="F12" s="294">
        <v>0</v>
      </c>
      <c r="G12" s="294">
        <v>0</v>
      </c>
      <c r="H12" s="294">
        <v>0</v>
      </c>
      <c r="I12" s="294">
        <v>0</v>
      </c>
      <c r="J12" s="294">
        <v>0</v>
      </c>
      <c r="K12" s="294">
        <v>8.885500123579828E-3</v>
      </c>
    </row>
    <row r="13" spans="1:22" ht="13.5" customHeight="1">
      <c r="A13" s="113" t="s">
        <v>38</v>
      </c>
      <c r="B13" s="294">
        <v>1.4484202537151045</v>
      </c>
      <c r="C13" s="294">
        <v>0.83716724740597737</v>
      </c>
      <c r="D13" s="294">
        <v>0.15598425566305166</v>
      </c>
      <c r="E13" s="294">
        <v>0</v>
      </c>
      <c r="F13" s="294">
        <v>1.435824953128159E-2</v>
      </c>
      <c r="G13" s="294">
        <v>0</v>
      </c>
      <c r="H13" s="294">
        <v>5.7725756181503394E-3</v>
      </c>
      <c r="I13" s="294">
        <v>0</v>
      </c>
      <c r="J13" s="294">
        <v>4.0000539051454325E-3</v>
      </c>
      <c r="K13" s="294">
        <v>0</v>
      </c>
    </row>
    <row r="14" spans="1:22" ht="13.5" customHeight="1">
      <c r="A14" s="113" t="s">
        <v>393</v>
      </c>
      <c r="B14" s="294">
        <v>0</v>
      </c>
      <c r="C14" s="294">
        <v>0.21818730510009055</v>
      </c>
      <c r="D14" s="294">
        <v>0</v>
      </c>
      <c r="E14" s="294">
        <v>4.3021460976745143</v>
      </c>
      <c r="F14" s="294">
        <v>0</v>
      </c>
      <c r="G14" s="294">
        <v>0</v>
      </c>
      <c r="H14" s="294">
        <v>0</v>
      </c>
      <c r="I14" s="294">
        <v>0</v>
      </c>
      <c r="J14" s="294">
        <v>0</v>
      </c>
      <c r="K14" s="294">
        <v>5.483159951641157E-3</v>
      </c>
    </row>
    <row r="15" spans="1:22" ht="13.5" customHeight="1">
      <c r="A15" s="113" t="s">
        <v>53</v>
      </c>
      <c r="B15" s="294">
        <v>0.34315161239390474</v>
      </c>
      <c r="C15" s="294">
        <v>1.102890598548367</v>
      </c>
      <c r="D15" s="294">
        <v>0.5194150911327875</v>
      </c>
      <c r="E15" s="294">
        <v>166.06074665377972</v>
      </c>
      <c r="F15" s="294">
        <v>0.26005451910781063</v>
      </c>
      <c r="G15" s="294">
        <v>76.168579446774672</v>
      </c>
      <c r="H15" s="294">
        <v>0</v>
      </c>
      <c r="I15" s="294">
        <v>3.9317496202387701</v>
      </c>
      <c r="J15" s="294">
        <v>0</v>
      </c>
      <c r="K15" s="294">
        <v>20.203439918260173</v>
      </c>
    </row>
    <row r="16" spans="1:22" s="112" customFormat="1" ht="13.5" customHeight="1">
      <c r="A16" s="108" t="s">
        <v>394</v>
      </c>
      <c r="B16" s="293">
        <v>0.57619744575110499</v>
      </c>
      <c r="C16" s="293">
        <v>49.189763696660876</v>
      </c>
      <c r="D16" s="293">
        <v>0.52238016678169652</v>
      </c>
      <c r="E16" s="293">
        <v>52.796663571493042</v>
      </c>
      <c r="F16" s="293">
        <v>0.69105928175793918</v>
      </c>
      <c r="G16" s="293">
        <v>82.730370599887451</v>
      </c>
      <c r="H16" s="293">
        <v>0.95286035769276312</v>
      </c>
      <c r="I16" s="293">
        <v>41.402756504019024</v>
      </c>
      <c r="J16" s="293">
        <v>0</v>
      </c>
      <c r="K16" s="293">
        <v>77.451159584182676</v>
      </c>
    </row>
    <row r="17" spans="1:11" ht="13.5" customHeight="1">
      <c r="A17" s="113" t="s">
        <v>391</v>
      </c>
      <c r="B17" s="294">
        <v>2.1121909199382752E-3</v>
      </c>
      <c r="C17" s="294">
        <v>27.396081217527346</v>
      </c>
      <c r="D17" s="294">
        <v>0.13977439380956364</v>
      </c>
      <c r="E17" s="294">
        <v>25.785169564323176</v>
      </c>
      <c r="F17" s="294">
        <v>0</v>
      </c>
      <c r="G17" s="294">
        <v>44.751156797626329</v>
      </c>
      <c r="H17" s="294">
        <v>0</v>
      </c>
      <c r="I17" s="294">
        <v>26.229011999028319</v>
      </c>
      <c r="J17" s="294">
        <v>0</v>
      </c>
      <c r="K17" s="294">
        <v>28.190645231943435</v>
      </c>
    </row>
    <row r="18" spans="1:11" ht="13.5" customHeight="1">
      <c r="A18" s="113" t="s">
        <v>392</v>
      </c>
      <c r="B18" s="294">
        <v>0</v>
      </c>
      <c r="C18" s="294">
        <v>4.1890342884469401E-4</v>
      </c>
      <c r="D18" s="294">
        <v>0</v>
      </c>
      <c r="E18" s="294">
        <v>3.5534018508521966E-4</v>
      </c>
      <c r="F18" s="294">
        <v>0</v>
      </c>
      <c r="G18" s="294">
        <v>2.9600329344431331E-4</v>
      </c>
      <c r="H18" s="294">
        <v>0</v>
      </c>
      <c r="I18" s="294">
        <v>1.4800172742605001E-3</v>
      </c>
      <c r="J18" s="294">
        <v>0</v>
      </c>
      <c r="K18" s="294">
        <v>1.333320691477888E-3</v>
      </c>
    </row>
    <row r="19" spans="1:11" ht="13.5" customHeight="1">
      <c r="A19" s="113" t="s">
        <v>37</v>
      </c>
      <c r="B19" s="294">
        <v>0</v>
      </c>
      <c r="C19" s="294">
        <v>7.0806437197791137E-4</v>
      </c>
      <c r="D19" s="294">
        <v>0</v>
      </c>
      <c r="E19" s="294">
        <v>0.2668718602782072</v>
      </c>
      <c r="F19" s="294">
        <v>0</v>
      </c>
      <c r="G19" s="294">
        <v>0.58003158893567619</v>
      </c>
      <c r="H19" s="294">
        <v>0</v>
      </c>
      <c r="I19" s="294">
        <v>7.4004483716831192E-4</v>
      </c>
      <c r="J19" s="294">
        <v>0</v>
      </c>
      <c r="K19" s="294">
        <v>7.7626893094300042E-2</v>
      </c>
    </row>
    <row r="20" spans="1:11" ht="13.5" customHeight="1">
      <c r="A20" s="113" t="s">
        <v>38</v>
      </c>
      <c r="B20" s="294">
        <v>0.26075761888946453</v>
      </c>
      <c r="C20" s="294">
        <v>0.45076856358886253</v>
      </c>
      <c r="D20" s="294">
        <v>0.2108853154566345</v>
      </c>
      <c r="E20" s="294">
        <v>0.82745771178902361</v>
      </c>
      <c r="F20" s="294">
        <v>5.3137298638871067E-2</v>
      </c>
      <c r="G20" s="294">
        <v>0.7025324993979799</v>
      </c>
      <c r="H20" s="294">
        <v>0.95286035769276312</v>
      </c>
      <c r="I20" s="294">
        <v>1.2162610641415517</v>
      </c>
      <c r="J20" s="294">
        <v>0</v>
      </c>
      <c r="K20" s="294">
        <v>1.1507190675090158</v>
      </c>
    </row>
    <row r="21" spans="1:11" ht="13.5" customHeight="1">
      <c r="A21" s="113" t="s">
        <v>393</v>
      </c>
      <c r="B21" s="294">
        <v>0</v>
      </c>
      <c r="C21" s="294">
        <v>13.160624550703591</v>
      </c>
      <c r="D21" s="294">
        <v>1.7324439283221152E-2</v>
      </c>
      <c r="E21" s="294">
        <v>1.1403818672930698E-3</v>
      </c>
      <c r="F21" s="294">
        <v>1.1841180755180183E-3</v>
      </c>
      <c r="G21" s="294">
        <v>1.7198288254384846</v>
      </c>
      <c r="H21" s="294">
        <v>0</v>
      </c>
      <c r="I21" s="294">
        <v>1.3193579431106393</v>
      </c>
      <c r="J21" s="294">
        <v>0</v>
      </c>
      <c r="K21" s="294">
        <v>1.1849341862365278E-3</v>
      </c>
    </row>
    <row r="22" spans="1:11" ht="13.5" customHeight="1">
      <c r="A22" s="113" t="s">
        <v>53</v>
      </c>
      <c r="B22" s="294">
        <v>0.31332763594170226</v>
      </c>
      <c r="C22" s="294">
        <v>8.1811623970402536</v>
      </c>
      <c r="D22" s="294">
        <v>0.15439601823227728</v>
      </c>
      <c r="E22" s="294">
        <v>25.915668713050255</v>
      </c>
      <c r="F22" s="294">
        <v>0.63673786504355012</v>
      </c>
      <c r="G22" s="294">
        <v>34.976524885195538</v>
      </c>
      <c r="H22" s="294">
        <v>0</v>
      </c>
      <c r="I22" s="294">
        <v>12.635905435627075</v>
      </c>
      <c r="J22" s="294">
        <v>0</v>
      </c>
      <c r="K22" s="294">
        <v>48.0296501367582</v>
      </c>
    </row>
    <row r="23" spans="1:11" s="112" customFormat="1" ht="13.5" customHeight="1">
      <c r="A23" s="108" t="s">
        <v>395</v>
      </c>
      <c r="B23" s="293">
        <v>1.7201821564006239</v>
      </c>
      <c r="C23" s="293">
        <v>53.969386977025295</v>
      </c>
      <c r="D23" s="293">
        <v>1.9223120872225059</v>
      </c>
      <c r="E23" s="293">
        <v>54.189714322354867</v>
      </c>
      <c r="F23" s="293">
        <v>0.88150208612022452</v>
      </c>
      <c r="G23" s="293">
        <v>69.012270005553376</v>
      </c>
      <c r="H23" s="293">
        <v>1.9577522538290411</v>
      </c>
      <c r="I23" s="293">
        <v>49.016450614734531</v>
      </c>
      <c r="J23" s="293">
        <v>0.574951120793047</v>
      </c>
      <c r="K23" s="293">
        <v>36.904243216392828</v>
      </c>
    </row>
    <row r="24" spans="1:11" ht="13.5" customHeight="1">
      <c r="A24" s="113" t="s">
        <v>391</v>
      </c>
      <c r="B24" s="294">
        <v>4.6193124522959749E-4</v>
      </c>
      <c r="C24" s="294">
        <v>15.057828008833425</v>
      </c>
      <c r="D24" s="294">
        <v>0.12162841808037507</v>
      </c>
      <c r="E24" s="294">
        <v>14.663840929961349</v>
      </c>
      <c r="F24" s="294">
        <v>0</v>
      </c>
      <c r="G24" s="294">
        <v>16.86177392462578</v>
      </c>
      <c r="H24" s="294">
        <v>0</v>
      </c>
      <c r="I24" s="294">
        <v>17.680367168787903</v>
      </c>
      <c r="J24" s="294">
        <v>0</v>
      </c>
      <c r="K24" s="294">
        <v>10.760677981644037</v>
      </c>
    </row>
    <row r="25" spans="1:11" ht="13.5" customHeight="1">
      <c r="A25" s="113" t="s">
        <v>392</v>
      </c>
      <c r="B25" s="294">
        <v>0.91952734010362958</v>
      </c>
      <c r="C25" s="294">
        <v>6.4579537432334391</v>
      </c>
      <c r="D25" s="294">
        <v>0.938995062211752</v>
      </c>
      <c r="E25" s="294">
        <v>4.172909276656072</v>
      </c>
      <c r="F25" s="294">
        <v>0</v>
      </c>
      <c r="G25" s="294">
        <v>10.634163980527541</v>
      </c>
      <c r="H25" s="294">
        <v>0</v>
      </c>
      <c r="I25" s="294">
        <v>7.0438801541045555</v>
      </c>
      <c r="J25" s="294">
        <v>0</v>
      </c>
      <c r="K25" s="294">
        <v>5.2725863655759886</v>
      </c>
    </row>
    <row r="26" spans="1:11" ht="13.5" customHeight="1">
      <c r="A26" s="113" t="s">
        <v>37</v>
      </c>
      <c r="B26" s="294">
        <v>0</v>
      </c>
      <c r="C26" s="294">
        <v>3.8652920354986034E-2</v>
      </c>
      <c r="D26" s="294">
        <v>0</v>
      </c>
      <c r="E26" s="294">
        <v>0</v>
      </c>
      <c r="F26" s="294">
        <v>0</v>
      </c>
      <c r="G26" s="294">
        <v>0</v>
      </c>
      <c r="H26" s="294">
        <v>0</v>
      </c>
      <c r="I26" s="294">
        <v>1.5245499789839446E-2</v>
      </c>
      <c r="J26" s="294">
        <v>0</v>
      </c>
      <c r="K26" s="294">
        <v>2.9615287055794755E-4</v>
      </c>
    </row>
    <row r="27" spans="1:11" ht="13.5" customHeight="1">
      <c r="A27" s="113" t="s">
        <v>38</v>
      </c>
      <c r="B27" s="294">
        <v>2.4020424751939072E-2</v>
      </c>
      <c r="C27" s="294">
        <v>0.23812589223210789</v>
      </c>
      <c r="D27" s="294">
        <v>0.86168860693037874</v>
      </c>
      <c r="E27" s="294">
        <v>9.8568428557757021E-2</v>
      </c>
      <c r="F27" s="294">
        <v>0.88150208612022452</v>
      </c>
      <c r="G27" s="294">
        <v>4.5494284478173226</v>
      </c>
      <c r="H27" s="294">
        <v>1.0777333032190681</v>
      </c>
      <c r="I27" s="294">
        <v>0.93485038310418855</v>
      </c>
      <c r="J27" s="294">
        <v>0.574951120793047</v>
      </c>
      <c r="K27" s="294">
        <v>8.8845861167384261E-4</v>
      </c>
    </row>
    <row r="28" spans="1:11" ht="13.5" customHeight="1">
      <c r="A28" s="113" t="s">
        <v>393</v>
      </c>
      <c r="B28" s="294">
        <v>0</v>
      </c>
      <c r="C28" s="294">
        <v>12.741177646355473</v>
      </c>
      <c r="D28" s="294">
        <v>0</v>
      </c>
      <c r="E28" s="294">
        <v>13.885821359927743</v>
      </c>
      <c r="F28" s="294">
        <v>0</v>
      </c>
      <c r="G28" s="294">
        <v>9.861401605237349</v>
      </c>
      <c r="H28" s="294">
        <v>0</v>
      </c>
      <c r="I28" s="294">
        <v>2.0178358195991257</v>
      </c>
      <c r="J28" s="294">
        <v>0</v>
      </c>
      <c r="K28" s="294">
        <v>3.3140886289544031</v>
      </c>
    </row>
    <row r="29" spans="1:11" ht="13.5" customHeight="1">
      <c r="A29" s="113" t="s">
        <v>53</v>
      </c>
      <c r="B29" s="294">
        <v>0.77617246029982567</v>
      </c>
      <c r="C29" s="294">
        <v>19.435648766015866</v>
      </c>
      <c r="D29" s="294">
        <v>0</v>
      </c>
      <c r="E29" s="294">
        <v>21.368574327251942</v>
      </c>
      <c r="F29" s="294">
        <v>0</v>
      </c>
      <c r="G29" s="294">
        <v>27.105502047345393</v>
      </c>
      <c r="H29" s="294">
        <v>0.88001895060997282</v>
      </c>
      <c r="I29" s="294">
        <v>21.324271589348914</v>
      </c>
      <c r="J29" s="294">
        <v>0</v>
      </c>
      <c r="K29" s="294">
        <v>17.555705628736167</v>
      </c>
    </row>
    <row r="30" spans="1:11" s="112" customFormat="1" ht="13.5" customHeight="1">
      <c r="A30" s="108" t="s">
        <v>396</v>
      </c>
      <c r="B30" s="293">
        <v>12.043713495385422</v>
      </c>
      <c r="C30" s="293">
        <v>44.694255590770041</v>
      </c>
      <c r="D30" s="293">
        <v>14.327344665339229</v>
      </c>
      <c r="E30" s="293">
        <v>47.434214317656895</v>
      </c>
      <c r="F30" s="293">
        <v>13.358558985516982</v>
      </c>
      <c r="G30" s="293">
        <v>49.189344138906307</v>
      </c>
      <c r="H30" s="293">
        <v>15.931551358608949</v>
      </c>
      <c r="I30" s="293">
        <v>47.689272183613966</v>
      </c>
      <c r="J30" s="293">
        <v>13.817569322260674</v>
      </c>
      <c r="K30" s="293">
        <v>60.016403232067901</v>
      </c>
    </row>
    <row r="31" spans="1:11" ht="13.5" customHeight="1">
      <c r="A31" s="113" t="s">
        <v>391</v>
      </c>
      <c r="B31" s="294">
        <v>0.22719111036405149</v>
      </c>
      <c r="C31" s="294">
        <v>30.154511295628787</v>
      </c>
      <c r="D31" s="294">
        <v>4.9621599654219674E-2</v>
      </c>
      <c r="E31" s="294">
        <v>26.156369015131887</v>
      </c>
      <c r="F31" s="294">
        <v>1.6273696351170978E-2</v>
      </c>
      <c r="G31" s="294">
        <v>24.038277978175909</v>
      </c>
      <c r="H31" s="294">
        <v>0.10909190711881162</v>
      </c>
      <c r="I31" s="294">
        <v>19.816863808263506</v>
      </c>
      <c r="J31" s="294">
        <v>0.1161711495956161</v>
      </c>
      <c r="K31" s="294">
        <v>24.657385267986243</v>
      </c>
    </row>
    <row r="32" spans="1:11" ht="13.5" customHeight="1">
      <c r="A32" s="113" t="s">
        <v>392</v>
      </c>
      <c r="B32" s="294">
        <v>0</v>
      </c>
      <c r="C32" s="294">
        <v>0.60557832529568456</v>
      </c>
      <c r="D32" s="294">
        <v>0</v>
      </c>
      <c r="E32" s="294">
        <v>2.4204486150293203</v>
      </c>
      <c r="F32" s="294">
        <v>0</v>
      </c>
      <c r="G32" s="294">
        <v>5.3128303389318985</v>
      </c>
      <c r="H32" s="294">
        <v>0</v>
      </c>
      <c r="I32" s="294">
        <v>1.4921235169733604</v>
      </c>
      <c r="J32" s="294">
        <v>0</v>
      </c>
      <c r="K32" s="294">
        <v>1.6248158584319488</v>
      </c>
    </row>
    <row r="33" spans="1:11" ht="13.5" customHeight="1">
      <c r="A33" s="113" t="s">
        <v>37</v>
      </c>
      <c r="B33" s="294">
        <v>0</v>
      </c>
      <c r="C33" s="294">
        <v>0.57683587483453369</v>
      </c>
      <c r="D33" s="294">
        <v>0</v>
      </c>
      <c r="E33" s="294">
        <v>0.65964892667665054</v>
      </c>
      <c r="F33" s="294">
        <v>0</v>
      </c>
      <c r="G33" s="294">
        <v>0.44979760228392501</v>
      </c>
      <c r="H33" s="294">
        <v>0</v>
      </c>
      <c r="I33" s="294">
        <v>2.4344768277145556</v>
      </c>
      <c r="J33" s="294">
        <v>0</v>
      </c>
      <c r="K33" s="294">
        <v>0.33239134216510907</v>
      </c>
    </row>
    <row r="34" spans="1:11" ht="13.5" customHeight="1">
      <c r="A34" s="113" t="s">
        <v>38</v>
      </c>
      <c r="B34" s="294">
        <v>0.33462598812237099</v>
      </c>
      <c r="C34" s="294">
        <v>3.8608138728877939</v>
      </c>
      <c r="D34" s="294">
        <v>0.89744592074291507</v>
      </c>
      <c r="E34" s="294">
        <v>3.9189133671603784</v>
      </c>
      <c r="F34" s="294">
        <v>1.9821267334351338</v>
      </c>
      <c r="G34" s="294">
        <v>3.1729542771074843</v>
      </c>
      <c r="H34" s="294">
        <v>1.9240151995096353</v>
      </c>
      <c r="I34" s="294">
        <v>5.2386351775961906</v>
      </c>
      <c r="J34" s="294">
        <v>2.0799072208658882</v>
      </c>
      <c r="K34" s="294">
        <v>3.3250667188948255</v>
      </c>
    </row>
    <row r="35" spans="1:11" ht="13.5" customHeight="1">
      <c r="A35" s="113" t="s">
        <v>393</v>
      </c>
      <c r="B35" s="294">
        <v>0</v>
      </c>
      <c r="C35" s="294">
        <v>0.66599832670329717</v>
      </c>
      <c r="D35" s="294">
        <v>0</v>
      </c>
      <c r="E35" s="294">
        <v>3.2526091411457507</v>
      </c>
      <c r="F35" s="294">
        <v>0</v>
      </c>
      <c r="G35" s="294">
        <v>4.5068520777539209</v>
      </c>
      <c r="H35" s="294">
        <v>0</v>
      </c>
      <c r="I35" s="294">
        <v>0.56814137448897306</v>
      </c>
      <c r="J35" s="294">
        <v>0</v>
      </c>
      <c r="K35" s="294">
        <v>0.37712386119189273</v>
      </c>
    </row>
    <row r="36" spans="1:11" ht="13.5" customHeight="1">
      <c r="A36" s="113" t="s">
        <v>53</v>
      </c>
      <c r="B36" s="294">
        <v>11.481896396899</v>
      </c>
      <c r="C36" s="294">
        <v>8.830517895419943</v>
      </c>
      <c r="D36" s="294">
        <v>13.380277144942093</v>
      </c>
      <c r="E36" s="294">
        <v>11.02622525251291</v>
      </c>
      <c r="F36" s="294">
        <v>11.360158555730678</v>
      </c>
      <c r="G36" s="294">
        <v>11.708631864653166</v>
      </c>
      <c r="H36" s="294">
        <v>13.898444251980502</v>
      </c>
      <c r="I36" s="294">
        <v>18.13903147857738</v>
      </c>
      <c r="J36" s="294">
        <v>11.621490951799167</v>
      </c>
      <c r="K36" s="294">
        <v>29.699620183397879</v>
      </c>
    </row>
    <row r="37" spans="1:11" s="112" customFormat="1" ht="13.5" customHeight="1">
      <c r="A37" s="108" t="s">
        <v>397</v>
      </c>
      <c r="B37" s="293">
        <v>71.908711827300763</v>
      </c>
      <c r="C37" s="293">
        <v>1427.9120782510986</v>
      </c>
      <c r="D37" s="293">
        <v>79.672578468197116</v>
      </c>
      <c r="E37" s="293">
        <v>1750.2137471685405</v>
      </c>
      <c r="F37" s="293">
        <v>72.620600910538684</v>
      </c>
      <c r="G37" s="293">
        <v>1204.8799040495087</v>
      </c>
      <c r="H37" s="293">
        <v>69.564944124491745</v>
      </c>
      <c r="I37" s="293">
        <v>789.90589983044174</v>
      </c>
      <c r="J37" s="293">
        <v>49.264894024498965</v>
      </c>
      <c r="K37" s="293">
        <v>488.09383512169131</v>
      </c>
    </row>
    <row r="38" spans="1:11" ht="13.5" customHeight="1">
      <c r="A38" s="113" t="s">
        <v>391</v>
      </c>
      <c r="B38" s="294">
        <v>5.1726587564449638</v>
      </c>
      <c r="C38" s="294">
        <v>1071.3370209768918</v>
      </c>
      <c r="D38" s="294">
        <v>9.5137086539902285</v>
      </c>
      <c r="E38" s="294">
        <v>932.03010503648818</v>
      </c>
      <c r="F38" s="294">
        <v>7.2041474404424068</v>
      </c>
      <c r="G38" s="294">
        <v>772.15804275091773</v>
      </c>
      <c r="H38" s="294">
        <v>4.2531492728642508</v>
      </c>
      <c r="I38" s="294">
        <v>501.92652446748139</v>
      </c>
      <c r="J38" s="294">
        <v>6.8147410777324708</v>
      </c>
      <c r="K38" s="294">
        <v>281.99531910487178</v>
      </c>
    </row>
    <row r="39" spans="1:11" ht="13.5" customHeight="1">
      <c r="A39" s="113" t="s">
        <v>392</v>
      </c>
      <c r="B39" s="294">
        <v>0.62380828486479933</v>
      </c>
      <c r="C39" s="294">
        <v>103.70612675310302</v>
      </c>
      <c r="D39" s="294">
        <v>0.77131441462208561</v>
      </c>
      <c r="E39" s="294">
        <v>76.174804000583407</v>
      </c>
      <c r="F39" s="294">
        <v>0.75220814668302305</v>
      </c>
      <c r="G39" s="294">
        <v>89.016126467629803</v>
      </c>
      <c r="H39" s="294">
        <v>1.9308120002419784</v>
      </c>
      <c r="I39" s="294">
        <v>24.993769107650461</v>
      </c>
      <c r="J39" s="294">
        <v>0.39804344963068472</v>
      </c>
      <c r="K39" s="294">
        <v>26.75325538904039</v>
      </c>
    </row>
    <row r="40" spans="1:11" ht="13.5" customHeight="1">
      <c r="A40" s="113" t="s">
        <v>37</v>
      </c>
      <c r="B40" s="294">
        <v>0.26792796326252999</v>
      </c>
      <c r="C40" s="294">
        <v>8.8346933965309233</v>
      </c>
      <c r="D40" s="294">
        <v>0.75232776119408395</v>
      </c>
      <c r="E40" s="294">
        <v>8.616123485266737</v>
      </c>
      <c r="F40" s="294">
        <v>1.2424425842804088</v>
      </c>
      <c r="G40" s="294">
        <v>15.602375257816938</v>
      </c>
      <c r="H40" s="294">
        <v>0</v>
      </c>
      <c r="I40" s="294">
        <v>19.753845015118618</v>
      </c>
      <c r="J40" s="294">
        <v>0.28858985633321399</v>
      </c>
      <c r="K40" s="294">
        <v>4.4782162603805347</v>
      </c>
    </row>
    <row r="41" spans="1:11" ht="13.5" customHeight="1">
      <c r="A41" s="113" t="s">
        <v>38</v>
      </c>
      <c r="B41" s="294">
        <v>5.0408733297908874</v>
      </c>
      <c r="C41" s="294">
        <v>44.459369915968423</v>
      </c>
      <c r="D41" s="294">
        <v>16.199425395948161</v>
      </c>
      <c r="E41" s="294">
        <v>70.76449696885075</v>
      </c>
      <c r="F41" s="294">
        <v>13.085076332038195</v>
      </c>
      <c r="G41" s="294">
        <v>122.10809004218449</v>
      </c>
      <c r="H41" s="294">
        <v>15.349733980822155</v>
      </c>
      <c r="I41" s="294">
        <v>67.965150678919073</v>
      </c>
      <c r="J41" s="294">
        <v>10.536117336701729</v>
      </c>
      <c r="K41" s="294">
        <v>24.086122587370784</v>
      </c>
    </row>
    <row r="42" spans="1:11" ht="13.5" customHeight="1">
      <c r="A42" s="113" t="s">
        <v>393</v>
      </c>
      <c r="B42" s="294">
        <v>5.1869007333919992</v>
      </c>
      <c r="C42" s="294">
        <v>116.37551625425164</v>
      </c>
      <c r="D42" s="294">
        <v>9.3954666714000989</v>
      </c>
      <c r="E42" s="294">
        <v>605.30669548945741</v>
      </c>
      <c r="F42" s="294">
        <v>5.7402897444740653</v>
      </c>
      <c r="G42" s="294">
        <v>152.27269315231982</v>
      </c>
      <c r="H42" s="294">
        <v>7.3679184438443732</v>
      </c>
      <c r="I42" s="294">
        <v>80.434535695671116</v>
      </c>
      <c r="J42" s="294">
        <v>2.4974650949278403</v>
      </c>
      <c r="K42" s="294">
        <v>48.734434801870734</v>
      </c>
    </row>
    <row r="43" spans="1:11" ht="13.5" customHeight="1">
      <c r="A43" s="113" t="s">
        <v>53</v>
      </c>
      <c r="B43" s="294">
        <v>55.616542759545581</v>
      </c>
      <c r="C43" s="294">
        <v>83.199350954352809</v>
      </c>
      <c r="D43" s="294">
        <v>43.040335571042476</v>
      </c>
      <c r="E43" s="294">
        <v>57.321522187894018</v>
      </c>
      <c r="F43" s="294">
        <v>44.59643666262059</v>
      </c>
      <c r="G43" s="294">
        <v>53.722576378639815</v>
      </c>
      <c r="H43" s="294">
        <v>40.663330426718993</v>
      </c>
      <c r="I43" s="294">
        <v>94.832074865601072</v>
      </c>
      <c r="J43" s="294">
        <v>28.729937209173023</v>
      </c>
      <c r="K43" s="294">
        <v>102.04648697815708</v>
      </c>
    </row>
    <row r="44" spans="1:11" ht="13.5" customHeight="1">
      <c r="A44" s="108" t="s">
        <v>398</v>
      </c>
      <c r="B44" s="293">
        <v>2.6176103896343862E-3</v>
      </c>
      <c r="C44" s="293">
        <v>0.27396536872019073</v>
      </c>
      <c r="D44" s="293">
        <v>0</v>
      </c>
      <c r="E44" s="293">
        <v>0.40827496716767064</v>
      </c>
      <c r="F44" s="293">
        <v>0</v>
      </c>
      <c r="G44" s="293">
        <v>0.71012842989948111</v>
      </c>
      <c r="H44" s="293">
        <v>0</v>
      </c>
      <c r="I44" s="293">
        <v>0.74827850212226865</v>
      </c>
      <c r="J44" s="293">
        <v>0.22606913871475806</v>
      </c>
      <c r="K44" s="293">
        <v>8.888680299658569</v>
      </c>
    </row>
    <row r="45" spans="1:11" ht="13.5" customHeight="1">
      <c r="A45" s="113" t="s">
        <v>391</v>
      </c>
      <c r="B45" s="294">
        <v>0</v>
      </c>
      <c r="C45" s="294">
        <v>0.20103630232200015</v>
      </c>
      <c r="D45" s="294">
        <v>0</v>
      </c>
      <c r="E45" s="294">
        <v>0.35925379974582483</v>
      </c>
      <c r="F45" s="294">
        <v>0</v>
      </c>
      <c r="G45" s="294">
        <v>0.29816344689632934</v>
      </c>
      <c r="H45" s="294">
        <v>0</v>
      </c>
      <c r="I45" s="294">
        <v>0.24929266051351598</v>
      </c>
      <c r="J45" s="294">
        <v>2.3405666719304725E-2</v>
      </c>
      <c r="K45" s="294">
        <v>0.25387637176320244</v>
      </c>
    </row>
    <row r="46" spans="1:11" ht="13.5" customHeight="1">
      <c r="A46" s="113" t="s">
        <v>392</v>
      </c>
      <c r="B46" s="294">
        <v>0</v>
      </c>
      <c r="C46" s="294">
        <v>0</v>
      </c>
      <c r="D46" s="294">
        <v>0</v>
      </c>
      <c r="E46" s="294">
        <v>2.3681890524246477E-3</v>
      </c>
      <c r="F46" s="294">
        <v>0</v>
      </c>
      <c r="G46" s="294">
        <v>6.2161390630329433E-3</v>
      </c>
      <c r="H46" s="294">
        <v>0</v>
      </c>
      <c r="I46" s="294">
        <v>4.5880086621603536E-3</v>
      </c>
      <c r="J46" s="294">
        <v>0</v>
      </c>
      <c r="K46" s="294">
        <v>1.9259076654680608E-3</v>
      </c>
    </row>
    <row r="47" spans="1:11" ht="13.5" customHeight="1">
      <c r="A47" s="113" t="s">
        <v>37</v>
      </c>
      <c r="B47" s="294">
        <v>0</v>
      </c>
      <c r="C47" s="294">
        <v>0</v>
      </c>
      <c r="D47" s="294">
        <v>0</v>
      </c>
      <c r="E47" s="294">
        <v>0</v>
      </c>
      <c r="F47" s="294">
        <v>0</v>
      </c>
      <c r="G47" s="294">
        <v>6.0677399895954906E-3</v>
      </c>
      <c r="H47" s="294">
        <v>0</v>
      </c>
      <c r="I47" s="294">
        <v>1.4507999678859834E-2</v>
      </c>
      <c r="J47" s="294">
        <v>0</v>
      </c>
      <c r="K47" s="294">
        <v>7.5518981992276626E-3</v>
      </c>
    </row>
    <row r="48" spans="1:11" ht="13.5" customHeight="1">
      <c r="A48" s="113" t="s">
        <v>38</v>
      </c>
      <c r="B48" s="294">
        <v>0</v>
      </c>
      <c r="C48" s="294">
        <v>7.1199813504578945E-3</v>
      </c>
      <c r="D48" s="294">
        <v>0</v>
      </c>
      <c r="E48" s="294">
        <v>9.4804495722355542E-3</v>
      </c>
      <c r="F48" s="294">
        <v>0</v>
      </c>
      <c r="G48" s="294">
        <v>0.15763449061992987</v>
      </c>
      <c r="H48" s="294">
        <v>0</v>
      </c>
      <c r="I48" s="294">
        <v>0.45857007424591978</v>
      </c>
      <c r="J48" s="294">
        <v>0</v>
      </c>
      <c r="K48" s="294">
        <v>0.10268307603644966</v>
      </c>
    </row>
    <row r="49" spans="1:11" ht="13.5" customHeight="1">
      <c r="A49" s="113" t="s">
        <v>393</v>
      </c>
      <c r="B49" s="294">
        <v>0</v>
      </c>
      <c r="C49" s="294">
        <v>0</v>
      </c>
      <c r="D49" s="294">
        <v>0</v>
      </c>
      <c r="E49" s="294">
        <v>4.4440191353538609E-4</v>
      </c>
      <c r="F49" s="294">
        <v>0</v>
      </c>
      <c r="G49" s="294">
        <v>0</v>
      </c>
      <c r="H49" s="294">
        <v>0</v>
      </c>
      <c r="I49" s="294">
        <v>0</v>
      </c>
      <c r="J49" s="294">
        <v>0</v>
      </c>
      <c r="K49" s="294">
        <v>0</v>
      </c>
    </row>
    <row r="50" spans="1:11" ht="13.5" customHeight="1">
      <c r="A50" s="114" t="s">
        <v>53</v>
      </c>
      <c r="B50" s="295">
        <v>2.6176103896343862E-3</v>
      </c>
      <c r="C50" s="295">
        <v>6.5809085047732682E-2</v>
      </c>
      <c r="D50" s="295">
        <v>0</v>
      </c>
      <c r="E50" s="295">
        <v>3.672812688365025E-2</v>
      </c>
      <c r="F50" s="295">
        <v>0</v>
      </c>
      <c r="G50" s="295">
        <v>0.24204661333059355</v>
      </c>
      <c r="H50" s="295">
        <v>0</v>
      </c>
      <c r="I50" s="295">
        <v>2.1319759021812754E-2</v>
      </c>
      <c r="J50" s="295">
        <v>0.20266347199545334</v>
      </c>
      <c r="K50" s="295">
        <v>8.5226430459942186</v>
      </c>
    </row>
    <row r="51" spans="1:11" s="116" customFormat="1" ht="18.75" customHeight="1">
      <c r="A51" s="115" t="s">
        <v>259</v>
      </c>
    </row>
    <row r="52" spans="1:11" ht="18.75" customHeight="1">
      <c r="A52" s="304" t="s">
        <v>399</v>
      </c>
    </row>
    <row r="53" spans="1:11" ht="15" customHeight="1">
      <c r="A53" s="304" t="s">
        <v>444</v>
      </c>
    </row>
  </sheetData>
  <customSheetViews>
    <customSheetView guid="{2D94A871-EE3A-476B-9EB3-7E292F91BDEE}">
      <pane xSplit="1" ySplit="6" topLeftCell="H22" activePane="bottomRight" state="frozen"/>
      <selection pane="bottomRight" activeCell="P34" sqref="P34"/>
      <pageMargins left="0.7" right="0.7" top="0.75" bottom="0.75" header="0.3" footer="0.3"/>
      <pageSetup orientation="portrait" r:id="rId1"/>
    </customSheetView>
  </customSheetViews>
  <mergeCells count="9">
    <mergeCell ref="J5:K5"/>
    <mergeCell ref="H5:I5"/>
    <mergeCell ref="A1:G1"/>
    <mergeCell ref="A2:G2"/>
    <mergeCell ref="A3:G3"/>
    <mergeCell ref="A5:A6"/>
    <mergeCell ref="B5:C5"/>
    <mergeCell ref="D5:E5"/>
    <mergeCell ref="F5:G5"/>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43" activePane="bottomRight" state="frozen"/>
      <selection pane="topRight" activeCell="B1" sqref="B1"/>
      <selection pane="bottomLeft" activeCell="A8" sqref="A8"/>
      <selection pane="bottomRight" activeCell="K66" sqref="K66"/>
    </sheetView>
  </sheetViews>
  <sheetFormatPr defaultColWidth="9.140625" defaultRowHeight="12.75"/>
  <cols>
    <col min="1" max="1" width="12.7109375" style="27" customWidth="1"/>
    <col min="2" max="7" width="13.7109375" style="27" customWidth="1"/>
    <col min="8" max="8" width="14.42578125" style="27" customWidth="1"/>
    <col min="9" max="11" width="13.7109375" style="27" customWidth="1"/>
    <col min="12" max="12" width="14.28515625" style="27" customWidth="1"/>
    <col min="13" max="13" width="14.7109375" style="27" customWidth="1"/>
    <col min="14" max="16384" width="9.140625" style="27"/>
  </cols>
  <sheetData>
    <row r="1" spans="1:17">
      <c r="A1" s="345" t="s">
        <v>19</v>
      </c>
      <c r="B1" s="345"/>
      <c r="C1" s="345"/>
      <c r="D1" s="345"/>
      <c r="E1" s="345"/>
      <c r="F1" s="345"/>
      <c r="G1" s="345"/>
      <c r="H1" s="345"/>
      <c r="I1" s="345"/>
      <c r="J1" s="345"/>
      <c r="K1" s="345"/>
      <c r="L1" s="345"/>
      <c r="M1" s="345"/>
    </row>
    <row r="2" spans="1:17">
      <c r="A2" s="347" t="s">
        <v>20</v>
      </c>
      <c r="B2" s="347"/>
      <c r="C2" s="347"/>
      <c r="D2" s="347"/>
      <c r="E2" s="347"/>
      <c r="F2" s="347"/>
      <c r="G2" s="347"/>
      <c r="H2" s="347"/>
      <c r="I2" s="347"/>
      <c r="J2" s="347"/>
      <c r="K2" s="347"/>
      <c r="L2" s="347"/>
      <c r="M2" s="347"/>
    </row>
    <row r="3" spans="1:17">
      <c r="A3" s="345" t="s">
        <v>254</v>
      </c>
      <c r="B3" s="345"/>
      <c r="C3" s="345"/>
      <c r="D3" s="345"/>
      <c r="E3" s="345"/>
      <c r="F3" s="345"/>
      <c r="G3" s="345"/>
      <c r="H3" s="345"/>
      <c r="I3" s="345"/>
      <c r="J3" s="345"/>
      <c r="K3" s="345"/>
      <c r="L3" s="345"/>
      <c r="M3" s="345"/>
    </row>
    <row r="4" spans="1:17" ht="15.75" customHeight="1">
      <c r="H4" s="137"/>
      <c r="I4" s="137"/>
      <c r="J4" s="137"/>
      <c r="K4" s="137"/>
      <c r="L4" s="137"/>
      <c r="M4" s="137"/>
    </row>
    <row r="5" spans="1:17">
      <c r="A5" s="343" t="s">
        <v>21</v>
      </c>
      <c r="B5" s="343" t="s">
        <v>22</v>
      </c>
      <c r="C5" s="343" t="s">
        <v>23</v>
      </c>
      <c r="D5" s="343" t="s">
        <v>4</v>
      </c>
      <c r="E5" s="343" t="s">
        <v>5</v>
      </c>
      <c r="F5" s="343" t="s">
        <v>6</v>
      </c>
      <c r="G5" s="343" t="s">
        <v>24</v>
      </c>
      <c r="H5" s="343" t="s">
        <v>8</v>
      </c>
      <c r="I5" s="343" t="s">
        <v>9</v>
      </c>
      <c r="J5" s="343" t="s">
        <v>10</v>
      </c>
      <c r="K5" s="343" t="s">
        <v>11</v>
      </c>
      <c r="L5" s="343" t="s">
        <v>12</v>
      </c>
      <c r="M5" s="343" t="s">
        <v>25</v>
      </c>
    </row>
    <row r="6" spans="1:17" ht="22.5" customHeight="1">
      <c r="A6" s="348"/>
      <c r="B6" s="348"/>
      <c r="C6" s="348"/>
      <c r="D6" s="348"/>
      <c r="E6" s="348"/>
      <c r="F6" s="348"/>
      <c r="G6" s="348"/>
      <c r="H6" s="348"/>
      <c r="I6" s="348"/>
      <c r="J6" s="348"/>
      <c r="K6" s="348"/>
      <c r="L6" s="348"/>
      <c r="M6" s="348"/>
    </row>
    <row r="7" spans="1:17" ht="16.5" customHeight="1">
      <c r="A7" s="344"/>
      <c r="B7" s="344"/>
      <c r="C7" s="344"/>
      <c r="D7" s="344"/>
      <c r="E7" s="344"/>
      <c r="F7" s="344"/>
      <c r="G7" s="344"/>
      <c r="H7" s="344"/>
      <c r="I7" s="344"/>
      <c r="J7" s="344"/>
      <c r="K7" s="344"/>
      <c r="L7" s="344"/>
      <c r="M7" s="344"/>
    </row>
    <row r="8" spans="1:17" ht="13.5" customHeight="1">
      <c r="A8" s="129">
        <v>1955</v>
      </c>
      <c r="B8" s="23">
        <v>294.7</v>
      </c>
      <c r="C8" s="53">
        <v>294.7</v>
      </c>
      <c r="D8" s="23">
        <v>50.2</v>
      </c>
      <c r="E8" s="23">
        <v>6.7</v>
      </c>
      <c r="F8" s="23">
        <v>5.2</v>
      </c>
      <c r="G8" s="23">
        <v>83.5</v>
      </c>
      <c r="H8" s="23">
        <v>0.8</v>
      </c>
      <c r="I8" s="23">
        <v>15.9</v>
      </c>
      <c r="J8" s="23">
        <v>60.2</v>
      </c>
      <c r="K8" s="53">
        <v>50.2</v>
      </c>
      <c r="L8" s="23">
        <v>20.8</v>
      </c>
      <c r="M8" s="138">
        <v>1.2</v>
      </c>
      <c r="P8" s="118"/>
      <c r="Q8" s="118"/>
    </row>
    <row r="9" spans="1:17" ht="13.5" customHeight="1">
      <c r="A9" s="129">
        <v>1956</v>
      </c>
      <c r="B9" s="23">
        <v>301.5</v>
      </c>
      <c r="C9" s="53">
        <v>301.5</v>
      </c>
      <c r="D9" s="23">
        <v>53.2</v>
      </c>
      <c r="E9" s="23">
        <v>6.7</v>
      </c>
      <c r="F9" s="23">
        <v>4.7</v>
      </c>
      <c r="G9" s="23">
        <v>87</v>
      </c>
      <c r="H9" s="23">
        <v>1.1000000000000001</v>
      </c>
      <c r="I9" s="23">
        <v>17.399999999999999</v>
      </c>
      <c r="J9" s="23">
        <v>59.1</v>
      </c>
      <c r="K9" s="53">
        <v>47.9</v>
      </c>
      <c r="L9" s="23">
        <v>22.5</v>
      </c>
      <c r="M9" s="138">
        <v>1.9</v>
      </c>
      <c r="P9" s="118"/>
      <c r="Q9" s="118"/>
    </row>
    <row r="10" spans="1:17" ht="13.5" customHeight="1">
      <c r="A10" s="129">
        <v>1957</v>
      </c>
      <c r="B10" s="23">
        <v>355.8</v>
      </c>
      <c r="C10" s="53">
        <v>355.8</v>
      </c>
      <c r="D10" s="23">
        <v>56.8</v>
      </c>
      <c r="E10" s="23">
        <v>6.7</v>
      </c>
      <c r="F10" s="23">
        <v>6.2</v>
      </c>
      <c r="G10" s="23">
        <v>97.1</v>
      </c>
      <c r="H10" s="23">
        <v>1.1000000000000001</v>
      </c>
      <c r="I10" s="23">
        <v>19.5</v>
      </c>
      <c r="J10" s="23">
        <v>73.3</v>
      </c>
      <c r="K10" s="53">
        <v>69.5</v>
      </c>
      <c r="L10" s="23">
        <v>23.7</v>
      </c>
      <c r="M10" s="138">
        <v>1.9</v>
      </c>
      <c r="P10" s="118"/>
      <c r="Q10" s="118"/>
    </row>
    <row r="11" spans="1:17" ht="13.5" customHeight="1">
      <c r="A11" s="129">
        <v>1958</v>
      </c>
      <c r="B11" s="23">
        <v>412.5</v>
      </c>
      <c r="C11" s="53">
        <v>412.5</v>
      </c>
      <c r="D11" s="23">
        <v>62.9</v>
      </c>
      <c r="E11" s="23">
        <v>6.6</v>
      </c>
      <c r="F11" s="23">
        <v>7.1</v>
      </c>
      <c r="G11" s="23">
        <v>126.9</v>
      </c>
      <c r="H11" s="23">
        <v>1.3</v>
      </c>
      <c r="I11" s="23">
        <v>20.9</v>
      </c>
      <c r="J11" s="23">
        <v>83.6</v>
      </c>
      <c r="K11" s="53">
        <v>73.3</v>
      </c>
      <c r="L11" s="23">
        <v>27</v>
      </c>
      <c r="M11" s="138">
        <v>2.9</v>
      </c>
      <c r="P11" s="118"/>
      <c r="Q11" s="118"/>
    </row>
    <row r="12" spans="1:17" ht="13.5" customHeight="1">
      <c r="A12" s="129">
        <v>1959</v>
      </c>
      <c r="B12" s="23">
        <v>448.6</v>
      </c>
      <c r="C12" s="53">
        <v>448.6</v>
      </c>
      <c r="D12" s="23">
        <v>66.2</v>
      </c>
      <c r="E12" s="23">
        <v>7.4</v>
      </c>
      <c r="F12" s="23">
        <v>7.5</v>
      </c>
      <c r="G12" s="23">
        <v>144.4</v>
      </c>
      <c r="H12" s="23">
        <v>1.8</v>
      </c>
      <c r="I12" s="23">
        <v>20.8</v>
      </c>
      <c r="J12" s="23">
        <v>83.7</v>
      </c>
      <c r="K12" s="53">
        <v>80.8</v>
      </c>
      <c r="L12" s="23">
        <v>32.200000000000003</v>
      </c>
      <c r="M12" s="138">
        <v>3.8</v>
      </c>
      <c r="P12" s="118"/>
      <c r="Q12" s="118"/>
    </row>
    <row r="13" spans="1:17" ht="13.5" customHeight="1">
      <c r="A13" s="129">
        <v>1960</v>
      </c>
      <c r="B13" s="23">
        <v>504.6</v>
      </c>
      <c r="C13" s="53">
        <v>504.6</v>
      </c>
      <c r="D13" s="23">
        <v>70.599999999999994</v>
      </c>
      <c r="E13" s="23">
        <v>8.1999999999999993</v>
      </c>
      <c r="F13" s="23">
        <v>9</v>
      </c>
      <c r="G13" s="23">
        <v>171.1</v>
      </c>
      <c r="H13" s="23">
        <v>2.6</v>
      </c>
      <c r="I13" s="23">
        <v>22.7</v>
      </c>
      <c r="J13" s="23">
        <v>90.5</v>
      </c>
      <c r="K13" s="53">
        <v>89.1</v>
      </c>
      <c r="L13" s="23">
        <v>36.700000000000003</v>
      </c>
      <c r="M13" s="138">
        <v>4.0999999999999996</v>
      </c>
      <c r="P13" s="118"/>
      <c r="Q13" s="118"/>
    </row>
    <row r="14" spans="1:17" ht="13.5" customHeight="1">
      <c r="A14" s="129">
        <v>1961</v>
      </c>
      <c r="B14" s="23">
        <v>340.1</v>
      </c>
      <c r="C14" s="53">
        <v>584.6</v>
      </c>
      <c r="D14" s="23">
        <v>73.099999999999994</v>
      </c>
      <c r="E14" s="23">
        <v>7.8</v>
      </c>
      <c r="F14" s="23">
        <v>8.1999999999999993</v>
      </c>
      <c r="G14" s="23">
        <v>271.7</v>
      </c>
      <c r="H14" s="23">
        <v>2.7</v>
      </c>
      <c r="I14" s="23">
        <v>23</v>
      </c>
      <c r="J14" s="23">
        <v>86.2</v>
      </c>
      <c r="K14" s="53">
        <v>73.8</v>
      </c>
      <c r="L14" s="23">
        <v>34.200000000000003</v>
      </c>
      <c r="M14" s="138">
        <v>3.9</v>
      </c>
      <c r="P14" s="118"/>
      <c r="Q14" s="118"/>
    </row>
    <row r="15" spans="1:17" ht="13.5" customHeight="1">
      <c r="A15" s="129">
        <v>1962</v>
      </c>
      <c r="B15" s="23">
        <v>355.7</v>
      </c>
      <c r="C15" s="53">
        <v>606.4</v>
      </c>
      <c r="D15" s="23">
        <v>76.400000000000006</v>
      </c>
      <c r="E15" s="23">
        <v>7.1</v>
      </c>
      <c r="F15" s="23">
        <v>9.5</v>
      </c>
      <c r="G15" s="23">
        <v>278.60000000000002</v>
      </c>
      <c r="H15" s="23">
        <v>1.9</v>
      </c>
      <c r="I15" s="23">
        <v>23.8</v>
      </c>
      <c r="J15" s="23">
        <v>92.5</v>
      </c>
      <c r="K15" s="53">
        <v>78.5</v>
      </c>
      <c r="L15" s="23">
        <v>34.9</v>
      </c>
      <c r="M15" s="138">
        <v>3.2</v>
      </c>
      <c r="P15" s="118"/>
      <c r="Q15" s="118"/>
    </row>
    <row r="16" spans="1:17" ht="13.5" customHeight="1">
      <c r="A16" s="129">
        <v>1963</v>
      </c>
      <c r="B16" s="23">
        <v>374.6</v>
      </c>
      <c r="C16" s="53">
        <v>647.20000000000005</v>
      </c>
      <c r="D16" s="23">
        <v>78</v>
      </c>
      <c r="E16" s="23">
        <v>6.1</v>
      </c>
      <c r="F16" s="23">
        <v>8.5</v>
      </c>
      <c r="G16" s="23">
        <v>302.89999999999998</v>
      </c>
      <c r="H16" s="23">
        <v>2.7</v>
      </c>
      <c r="I16" s="23">
        <v>25.5</v>
      </c>
      <c r="J16" s="23">
        <v>89.3</v>
      </c>
      <c r="K16" s="53">
        <v>95.6</v>
      </c>
      <c r="L16" s="23">
        <v>33.5</v>
      </c>
      <c r="M16" s="138">
        <v>5.0999999999999996</v>
      </c>
      <c r="P16" s="118"/>
      <c r="Q16" s="118"/>
    </row>
    <row r="17" spans="1:17" ht="13.5" customHeight="1">
      <c r="A17" s="129">
        <v>1964</v>
      </c>
      <c r="B17" s="23">
        <v>414</v>
      </c>
      <c r="C17" s="53">
        <v>731.4</v>
      </c>
      <c r="D17" s="23">
        <v>85</v>
      </c>
      <c r="E17" s="23">
        <v>5.9</v>
      </c>
      <c r="F17" s="23">
        <v>10.4</v>
      </c>
      <c r="G17" s="23">
        <v>371.7</v>
      </c>
      <c r="H17" s="23">
        <v>2.8</v>
      </c>
      <c r="I17" s="23">
        <v>29</v>
      </c>
      <c r="J17" s="23">
        <v>90.5</v>
      </c>
      <c r="K17" s="53">
        <v>95.7</v>
      </c>
      <c r="L17" s="23">
        <v>36</v>
      </c>
      <c r="M17" s="138">
        <v>4.4000000000000004</v>
      </c>
      <c r="P17" s="118"/>
      <c r="Q17" s="118"/>
    </row>
    <row r="18" spans="1:17" ht="13.5" customHeight="1">
      <c r="A18" s="129">
        <v>1965</v>
      </c>
      <c r="B18" s="23">
        <v>423.2</v>
      </c>
      <c r="C18" s="53">
        <v>817.8</v>
      </c>
      <c r="D18" s="23">
        <v>87.6</v>
      </c>
      <c r="E18" s="23">
        <v>6.4</v>
      </c>
      <c r="F18" s="23">
        <v>9.8000000000000007</v>
      </c>
      <c r="G18" s="23">
        <v>401</v>
      </c>
      <c r="H18" s="23">
        <v>4.0999999999999996</v>
      </c>
      <c r="I18" s="23">
        <v>34.5</v>
      </c>
      <c r="J18" s="23">
        <v>103.5</v>
      </c>
      <c r="K18" s="53">
        <v>129.1</v>
      </c>
      <c r="L18" s="23">
        <v>38.299999999999997</v>
      </c>
      <c r="M18" s="138">
        <v>3.5</v>
      </c>
      <c r="P18" s="118"/>
      <c r="Q18" s="118"/>
    </row>
    <row r="19" spans="1:17" ht="13.5" customHeight="1">
      <c r="A19" s="139">
        <v>1966</v>
      </c>
      <c r="B19" s="31">
        <v>395</v>
      </c>
      <c r="C19" s="16">
        <v>778.6</v>
      </c>
      <c r="D19" s="31">
        <v>89.7</v>
      </c>
      <c r="E19" s="31">
        <v>6.4</v>
      </c>
      <c r="F19" s="31">
        <v>12.5</v>
      </c>
      <c r="G19" s="31">
        <v>391.3</v>
      </c>
      <c r="H19" s="31">
        <v>3.8</v>
      </c>
      <c r="I19" s="31">
        <v>32.799999999999997</v>
      </c>
      <c r="J19" s="31">
        <v>99</v>
      </c>
      <c r="K19" s="16">
        <v>102.7</v>
      </c>
      <c r="L19" s="31">
        <v>35.700000000000003</v>
      </c>
      <c r="M19" s="140">
        <v>4.7</v>
      </c>
      <c r="P19" s="118"/>
      <c r="Q19" s="118"/>
    </row>
    <row r="20" spans="1:17" ht="13.5" customHeight="1">
      <c r="A20" s="141">
        <v>1967</v>
      </c>
      <c r="B20" s="23">
        <v>374.9</v>
      </c>
      <c r="C20" s="53">
        <v>725.3</v>
      </c>
      <c r="D20" s="23">
        <v>87</v>
      </c>
      <c r="E20" s="23">
        <v>6.5</v>
      </c>
      <c r="F20" s="23">
        <v>10.7</v>
      </c>
      <c r="G20" s="23">
        <v>355.8</v>
      </c>
      <c r="H20" s="23">
        <v>3.5</v>
      </c>
      <c r="I20" s="23">
        <v>35.299999999999997</v>
      </c>
      <c r="J20" s="23">
        <v>91.9</v>
      </c>
      <c r="K20" s="53">
        <v>95.7</v>
      </c>
      <c r="L20" s="23">
        <v>34.200000000000003</v>
      </c>
      <c r="M20" s="138">
        <v>4.7</v>
      </c>
      <c r="P20" s="118"/>
      <c r="Q20" s="118"/>
    </row>
    <row r="21" spans="1:17" ht="13.5" customHeight="1">
      <c r="A21" s="141">
        <v>1968</v>
      </c>
      <c r="B21" s="23">
        <v>399.3</v>
      </c>
      <c r="C21" s="53">
        <v>856.4</v>
      </c>
      <c r="D21" s="23">
        <v>87.6</v>
      </c>
      <c r="E21" s="23">
        <v>5.2</v>
      </c>
      <c r="F21" s="23">
        <v>12.1</v>
      </c>
      <c r="G21" s="23">
        <v>468.6</v>
      </c>
      <c r="H21" s="23">
        <v>3.7</v>
      </c>
      <c r="I21" s="23">
        <v>35.799999999999997</v>
      </c>
      <c r="J21" s="23">
        <v>99.8</v>
      </c>
      <c r="K21" s="53">
        <v>103.8</v>
      </c>
      <c r="L21" s="23">
        <v>35.1</v>
      </c>
      <c r="M21" s="138">
        <v>4.7</v>
      </c>
      <c r="P21" s="118"/>
      <c r="Q21" s="118"/>
    </row>
    <row r="22" spans="1:17" ht="13.5" customHeight="1">
      <c r="A22" s="141">
        <v>1969</v>
      </c>
      <c r="B22" s="23">
        <v>474</v>
      </c>
      <c r="C22" s="53">
        <v>968.5</v>
      </c>
      <c r="D22" s="23">
        <v>106.2</v>
      </c>
      <c r="E22" s="23">
        <v>6.4</v>
      </c>
      <c r="F22" s="23">
        <v>12.7</v>
      </c>
      <c r="G22" s="23">
        <v>512.20000000000005</v>
      </c>
      <c r="H22" s="23">
        <v>5.4</v>
      </c>
      <c r="I22" s="23">
        <v>40.299999999999997</v>
      </c>
      <c r="J22" s="23">
        <v>121.5</v>
      </c>
      <c r="K22" s="53">
        <v>112.1</v>
      </c>
      <c r="L22" s="23">
        <v>44.9</v>
      </c>
      <c r="M22" s="138">
        <v>6.8</v>
      </c>
      <c r="P22" s="118"/>
      <c r="Q22" s="118"/>
    </row>
    <row r="23" spans="1:17" ht="13.5" customHeight="1">
      <c r="A23" s="141">
        <v>1970</v>
      </c>
      <c r="B23" s="23">
        <v>557.1</v>
      </c>
      <c r="C23" s="53">
        <v>1087.2</v>
      </c>
      <c r="D23" s="23">
        <v>103.4</v>
      </c>
      <c r="E23" s="23">
        <v>8.1</v>
      </c>
      <c r="F23" s="23">
        <v>13</v>
      </c>
      <c r="G23" s="23">
        <v>578.5</v>
      </c>
      <c r="H23" s="23">
        <v>9.1</v>
      </c>
      <c r="I23" s="23">
        <v>47.4</v>
      </c>
      <c r="J23" s="23">
        <v>139.4</v>
      </c>
      <c r="K23" s="53">
        <v>135.5</v>
      </c>
      <c r="L23" s="23">
        <v>46.3</v>
      </c>
      <c r="M23" s="138">
        <v>6.5</v>
      </c>
      <c r="P23" s="118"/>
      <c r="Q23" s="118"/>
    </row>
    <row r="24" spans="1:17" ht="13.5" customHeight="1">
      <c r="A24" s="141">
        <v>1971</v>
      </c>
      <c r="B24" s="23">
        <v>704.9</v>
      </c>
      <c r="C24" s="53">
        <v>1329.2</v>
      </c>
      <c r="D24" s="23">
        <v>114.5</v>
      </c>
      <c r="E24" s="23">
        <v>10.9</v>
      </c>
      <c r="F24" s="23">
        <v>13.3</v>
      </c>
      <c r="G24" s="23">
        <v>665.5</v>
      </c>
      <c r="H24" s="23">
        <v>8.1</v>
      </c>
      <c r="I24" s="23">
        <v>52.1</v>
      </c>
      <c r="J24" s="23">
        <v>196.5</v>
      </c>
      <c r="K24" s="53">
        <v>201.1</v>
      </c>
      <c r="L24" s="23">
        <v>61.4</v>
      </c>
      <c r="M24" s="138">
        <v>5.8</v>
      </c>
      <c r="P24" s="118"/>
      <c r="Q24" s="118"/>
    </row>
    <row r="25" spans="1:17" ht="13.5" customHeight="1">
      <c r="A25" s="141">
        <v>1972</v>
      </c>
      <c r="B25" s="23">
        <v>814.5</v>
      </c>
      <c r="C25" s="53">
        <v>1471.1</v>
      </c>
      <c r="D25" s="23">
        <v>132.9</v>
      </c>
      <c r="E25" s="23">
        <v>10.6</v>
      </c>
      <c r="F25" s="23">
        <v>16.5</v>
      </c>
      <c r="G25" s="23">
        <v>704.8</v>
      </c>
      <c r="H25" s="23">
        <v>8.9</v>
      </c>
      <c r="I25" s="23">
        <v>64.599999999999994</v>
      </c>
      <c r="J25" s="23">
        <v>201.8</v>
      </c>
      <c r="K25" s="53">
        <v>256.8</v>
      </c>
      <c r="L25" s="23">
        <v>68.900000000000006</v>
      </c>
      <c r="M25" s="138">
        <v>5.3</v>
      </c>
      <c r="P25" s="118"/>
      <c r="Q25" s="118"/>
    </row>
    <row r="26" spans="1:17" ht="13.5" customHeight="1">
      <c r="A26" s="141">
        <v>1973</v>
      </c>
      <c r="B26" s="23">
        <v>802.2</v>
      </c>
      <c r="C26" s="53">
        <v>1564</v>
      </c>
      <c r="D26" s="23">
        <v>161</v>
      </c>
      <c r="E26" s="23">
        <v>11.3</v>
      </c>
      <c r="F26" s="23">
        <v>18.8</v>
      </c>
      <c r="G26" s="23">
        <v>793.9</v>
      </c>
      <c r="H26" s="23">
        <v>11.1</v>
      </c>
      <c r="I26" s="23">
        <v>75.900000000000006</v>
      </c>
      <c r="J26" s="23">
        <v>215</v>
      </c>
      <c r="K26" s="53">
        <v>201.1</v>
      </c>
      <c r="L26" s="23">
        <v>70.099999999999994</v>
      </c>
      <c r="M26" s="138">
        <v>5.8</v>
      </c>
      <c r="P26" s="118"/>
      <c r="Q26" s="118"/>
    </row>
    <row r="27" spans="1:17" ht="13.5" customHeight="1">
      <c r="A27" s="141">
        <v>1974</v>
      </c>
      <c r="B27" s="23">
        <v>1089</v>
      </c>
      <c r="C27" s="53">
        <v>3777.8</v>
      </c>
      <c r="D27" s="23">
        <v>250.3</v>
      </c>
      <c r="E27" s="23">
        <v>12.6</v>
      </c>
      <c r="F27" s="23">
        <v>25</v>
      </c>
      <c r="G27" s="23">
        <v>2716.4</v>
      </c>
      <c r="H27" s="23">
        <v>23</v>
      </c>
      <c r="I27" s="23">
        <v>116.5</v>
      </c>
      <c r="J27" s="23">
        <v>312.89999999999998</v>
      </c>
      <c r="K27" s="53">
        <v>240.3</v>
      </c>
      <c r="L27" s="23">
        <v>75.599999999999994</v>
      </c>
      <c r="M27" s="138">
        <v>5.2</v>
      </c>
      <c r="P27" s="118"/>
      <c r="Q27" s="118"/>
    </row>
    <row r="28" spans="1:17" ht="13.5" customHeight="1">
      <c r="A28" s="141">
        <v>1975</v>
      </c>
      <c r="B28" s="23">
        <v>1615.1</v>
      </c>
      <c r="C28" s="53">
        <v>3243.7</v>
      </c>
      <c r="D28" s="23">
        <v>284.89999999999998</v>
      </c>
      <c r="E28" s="23">
        <v>17.600000000000001</v>
      </c>
      <c r="F28" s="23">
        <v>27.3</v>
      </c>
      <c r="G28" s="23">
        <v>1640.2</v>
      </c>
      <c r="H28" s="23">
        <v>20.3</v>
      </c>
      <c r="I28" s="23">
        <v>150</v>
      </c>
      <c r="J28" s="23">
        <v>456.5</v>
      </c>
      <c r="K28" s="53">
        <v>534.70000000000005</v>
      </c>
      <c r="L28" s="23">
        <v>103.6</v>
      </c>
      <c r="M28" s="138">
        <v>8.6</v>
      </c>
      <c r="P28" s="118"/>
      <c r="Q28" s="118"/>
    </row>
    <row r="29" spans="1:17" ht="13.5" customHeight="1">
      <c r="A29" s="141">
        <v>1976</v>
      </c>
      <c r="B29" s="23">
        <v>2106.9</v>
      </c>
      <c r="C29" s="53">
        <v>4908.8</v>
      </c>
      <c r="D29" s="23">
        <v>321.3</v>
      </c>
      <c r="E29" s="23">
        <v>22.4</v>
      </c>
      <c r="F29" s="23">
        <v>49.5</v>
      </c>
      <c r="G29" s="23">
        <v>2836.5</v>
      </c>
      <c r="H29" s="23">
        <v>21.4</v>
      </c>
      <c r="I29" s="23">
        <v>182.7</v>
      </c>
      <c r="J29" s="23">
        <v>483.1</v>
      </c>
      <c r="K29" s="53">
        <v>835.5</v>
      </c>
      <c r="L29" s="23">
        <v>150.5</v>
      </c>
      <c r="M29" s="138">
        <v>5.9</v>
      </c>
      <c r="P29" s="118"/>
      <c r="Q29" s="118"/>
    </row>
    <row r="30" spans="1:17" ht="13.5" customHeight="1">
      <c r="A30" s="141">
        <v>1977</v>
      </c>
      <c r="B30" s="23">
        <v>2355.6999999999998</v>
      </c>
      <c r="C30" s="53">
        <v>4371.7</v>
      </c>
      <c r="D30" s="23">
        <v>366.6</v>
      </c>
      <c r="E30" s="23">
        <v>34.1</v>
      </c>
      <c r="F30" s="23">
        <v>71.900000000000006</v>
      </c>
      <c r="G30" s="23">
        <v>2066.3000000000002</v>
      </c>
      <c r="H30" s="23">
        <v>28.7</v>
      </c>
      <c r="I30" s="23">
        <v>213.4</v>
      </c>
      <c r="J30" s="23">
        <v>575.79999999999995</v>
      </c>
      <c r="K30" s="53">
        <v>829.5</v>
      </c>
      <c r="L30" s="23">
        <v>175.9</v>
      </c>
      <c r="M30" s="138">
        <v>9.5</v>
      </c>
      <c r="P30" s="118"/>
      <c r="Q30" s="118"/>
    </row>
    <row r="31" spans="1:17" ht="13.5" customHeight="1">
      <c r="A31" s="141">
        <v>1978</v>
      </c>
      <c r="B31" s="23">
        <v>2856.3</v>
      </c>
      <c r="C31" s="53">
        <v>4721</v>
      </c>
      <c r="D31" s="23">
        <v>438.2</v>
      </c>
      <c r="E31" s="23">
        <v>47.8</v>
      </c>
      <c r="F31" s="23">
        <v>80</v>
      </c>
      <c r="G31" s="23">
        <v>1915.1</v>
      </c>
      <c r="H31" s="23">
        <v>28.8</v>
      </c>
      <c r="I31" s="23">
        <v>251.3</v>
      </c>
      <c r="J31" s="23">
        <v>724</v>
      </c>
      <c r="K31" s="53">
        <v>1022</v>
      </c>
      <c r="L31" s="23">
        <v>204.4</v>
      </c>
      <c r="M31" s="138">
        <v>9.4</v>
      </c>
      <c r="P31" s="118"/>
      <c r="Q31" s="118"/>
    </row>
    <row r="32" spans="1:17" ht="13.5" customHeight="1">
      <c r="A32" s="141">
        <v>1979</v>
      </c>
      <c r="B32" s="23">
        <v>3640.4</v>
      </c>
      <c r="C32" s="53">
        <v>5067.1000000000004</v>
      </c>
      <c r="D32" s="23">
        <v>536</v>
      </c>
      <c r="E32" s="23">
        <v>65.3</v>
      </c>
      <c r="F32" s="23">
        <v>97.9</v>
      </c>
      <c r="G32" s="23">
        <v>1444.6</v>
      </c>
      <c r="H32" s="23">
        <v>37.299999999999997</v>
      </c>
      <c r="I32" s="23">
        <v>282.39999999999998</v>
      </c>
      <c r="J32" s="23">
        <v>824.6</v>
      </c>
      <c r="K32" s="53">
        <v>1458.5</v>
      </c>
      <c r="L32" s="23">
        <v>275.7</v>
      </c>
      <c r="M32" s="138">
        <v>44.8</v>
      </c>
      <c r="P32" s="118"/>
      <c r="Q32" s="118"/>
    </row>
    <row r="33" spans="1:17" ht="13.5" customHeight="1">
      <c r="A33" s="141">
        <v>1980</v>
      </c>
      <c r="B33" s="23">
        <v>4795.5</v>
      </c>
      <c r="C33" s="53">
        <v>7664.9</v>
      </c>
      <c r="D33" s="23">
        <v>709.2</v>
      </c>
      <c r="E33" s="23">
        <v>84.8</v>
      </c>
      <c r="F33" s="23">
        <v>151.19999999999999</v>
      </c>
      <c r="G33" s="23">
        <v>2901.4</v>
      </c>
      <c r="H33" s="23">
        <v>45.1</v>
      </c>
      <c r="I33" s="23">
        <v>382.4</v>
      </c>
      <c r="J33" s="23">
        <v>1081.5999999999999</v>
      </c>
      <c r="K33" s="53">
        <v>1917.2</v>
      </c>
      <c r="L33" s="23">
        <v>377.9</v>
      </c>
      <c r="M33" s="138">
        <v>14</v>
      </c>
      <c r="P33" s="118"/>
      <c r="Q33" s="118"/>
    </row>
    <row r="34" spans="1:17" ht="13.5" customHeight="1">
      <c r="A34" s="141">
        <v>1981</v>
      </c>
      <c r="B34" s="23">
        <v>4741.7</v>
      </c>
      <c r="C34" s="53">
        <v>7461.9</v>
      </c>
      <c r="D34" s="23">
        <v>835.1</v>
      </c>
      <c r="E34" s="23">
        <v>79.2</v>
      </c>
      <c r="F34" s="23">
        <v>187.2</v>
      </c>
      <c r="G34" s="23">
        <v>2745.2</v>
      </c>
      <c r="H34" s="23">
        <v>41.1</v>
      </c>
      <c r="I34" s="23">
        <v>383.1</v>
      </c>
      <c r="J34" s="23">
        <v>1083.5999999999999</v>
      </c>
      <c r="K34" s="53">
        <v>1676.7</v>
      </c>
      <c r="L34" s="23">
        <v>419.4</v>
      </c>
      <c r="M34" s="138">
        <v>11.3</v>
      </c>
      <c r="P34" s="118"/>
      <c r="Q34" s="118"/>
    </row>
    <row r="35" spans="1:17" ht="13.5" customHeight="1">
      <c r="A35" s="141">
        <v>1982</v>
      </c>
      <c r="B35" s="23">
        <v>6683.5</v>
      </c>
      <c r="C35" s="53">
        <v>8878.4</v>
      </c>
      <c r="D35" s="23">
        <v>904.7</v>
      </c>
      <c r="E35" s="23">
        <v>95.8</v>
      </c>
      <c r="F35" s="23">
        <v>253.3</v>
      </c>
      <c r="G35" s="23">
        <v>2235.8000000000002</v>
      </c>
      <c r="H35" s="23">
        <v>41.4</v>
      </c>
      <c r="I35" s="23">
        <v>434.2</v>
      </c>
      <c r="J35" s="23">
        <v>1469.8</v>
      </c>
      <c r="K35" s="53">
        <v>2873.4</v>
      </c>
      <c r="L35" s="23">
        <v>556.29999999999995</v>
      </c>
      <c r="M35" s="138">
        <v>13.7</v>
      </c>
      <c r="P35" s="118"/>
      <c r="Q35" s="118"/>
    </row>
    <row r="36" spans="1:17" ht="13.5" customHeight="1">
      <c r="A36" s="141">
        <v>1983</v>
      </c>
      <c r="B36" s="23">
        <v>6038.2</v>
      </c>
      <c r="C36" s="53">
        <v>6190.8</v>
      </c>
      <c r="D36" s="23">
        <v>923.8</v>
      </c>
      <c r="E36" s="23">
        <v>100.7</v>
      </c>
      <c r="F36" s="23">
        <v>258.8</v>
      </c>
      <c r="G36" s="23">
        <v>198.8</v>
      </c>
      <c r="H36" s="23">
        <v>38.4</v>
      </c>
      <c r="I36" s="23">
        <v>440.8</v>
      </c>
      <c r="J36" s="23">
        <v>1332.2</v>
      </c>
      <c r="K36" s="53">
        <v>2292.1999999999998</v>
      </c>
      <c r="L36" s="23">
        <v>590.70000000000005</v>
      </c>
      <c r="M36" s="138">
        <v>14.4</v>
      </c>
      <c r="P36" s="118"/>
      <c r="Q36" s="118"/>
    </row>
    <row r="37" spans="1:17" ht="13.5" customHeight="1">
      <c r="A37" s="141">
        <v>1984</v>
      </c>
      <c r="B37" s="23">
        <v>4605.8999999999996</v>
      </c>
      <c r="C37" s="53">
        <v>4605.8999999999996</v>
      </c>
      <c r="D37" s="23">
        <v>894.1</v>
      </c>
      <c r="E37" s="23">
        <v>60.2</v>
      </c>
      <c r="F37" s="23">
        <v>225.4</v>
      </c>
      <c r="G37" s="23">
        <v>34.6</v>
      </c>
      <c r="H37" s="23">
        <v>52.8</v>
      </c>
      <c r="I37" s="23">
        <v>419.3</v>
      </c>
      <c r="J37" s="23">
        <v>992.1</v>
      </c>
      <c r="K37" s="53">
        <v>1390.6</v>
      </c>
      <c r="L37" s="23">
        <v>520.20000000000005</v>
      </c>
      <c r="M37" s="138">
        <v>16.600000000000001</v>
      </c>
      <c r="P37" s="118"/>
      <c r="Q37" s="118"/>
    </row>
    <row r="38" spans="1:17" ht="13.5" customHeight="1">
      <c r="A38" s="141">
        <v>1985</v>
      </c>
      <c r="B38" s="23">
        <v>3739</v>
      </c>
      <c r="C38" s="53">
        <v>3738.9</v>
      </c>
      <c r="D38" s="23">
        <v>764.1</v>
      </c>
      <c r="E38" s="23">
        <v>33.6</v>
      </c>
      <c r="F38" s="23">
        <v>153.6</v>
      </c>
      <c r="G38" s="23">
        <v>124.1</v>
      </c>
      <c r="H38" s="23">
        <v>50.1</v>
      </c>
      <c r="I38" s="23">
        <v>354.8</v>
      </c>
      <c r="J38" s="23">
        <v>758.4</v>
      </c>
      <c r="K38" s="53">
        <v>1135.2</v>
      </c>
      <c r="L38" s="23">
        <v>351.4</v>
      </c>
      <c r="M38" s="138">
        <v>13.6</v>
      </c>
      <c r="P38" s="118"/>
      <c r="Q38" s="118"/>
    </row>
    <row r="39" spans="1:17" ht="13.5" customHeight="1">
      <c r="A39" s="141">
        <v>1986</v>
      </c>
      <c r="B39" s="23">
        <v>4939.8999999999996</v>
      </c>
      <c r="C39" s="53">
        <v>4939.8999999999996</v>
      </c>
      <c r="D39" s="23">
        <v>786.7</v>
      </c>
      <c r="E39" s="23">
        <v>34.1</v>
      </c>
      <c r="F39" s="23">
        <v>201.9</v>
      </c>
      <c r="G39" s="23">
        <v>139.9</v>
      </c>
      <c r="H39" s="23">
        <v>37.9</v>
      </c>
      <c r="I39" s="23">
        <v>521.20000000000005</v>
      </c>
      <c r="J39" s="23">
        <v>1015.4</v>
      </c>
      <c r="K39" s="53">
        <v>1809.1</v>
      </c>
      <c r="L39" s="23">
        <v>377</v>
      </c>
      <c r="M39" s="138">
        <v>16.7</v>
      </c>
      <c r="P39" s="118"/>
      <c r="Q39" s="118"/>
    </row>
    <row r="40" spans="1:17" ht="13.5" customHeight="1">
      <c r="A40" s="141">
        <v>1987</v>
      </c>
      <c r="B40" s="23">
        <v>4387.5</v>
      </c>
      <c r="C40" s="53">
        <v>4387.5</v>
      </c>
      <c r="D40" s="23">
        <v>833.5</v>
      </c>
      <c r="E40" s="23">
        <v>28.7</v>
      </c>
      <c r="F40" s="23">
        <v>250.7</v>
      </c>
      <c r="G40" s="23">
        <v>188.6</v>
      </c>
      <c r="H40" s="23">
        <v>37.6</v>
      </c>
      <c r="I40" s="23">
        <v>533.70000000000005</v>
      </c>
      <c r="J40" s="23">
        <v>893.2</v>
      </c>
      <c r="K40" s="53">
        <v>1282.5999999999999</v>
      </c>
      <c r="L40" s="23">
        <v>322.8</v>
      </c>
      <c r="M40" s="138">
        <v>15.9</v>
      </c>
      <c r="P40" s="118"/>
      <c r="Q40" s="118"/>
    </row>
    <row r="41" spans="1:17" ht="13.5" customHeight="1">
      <c r="A41" s="141">
        <v>1988</v>
      </c>
      <c r="B41" s="23">
        <v>4291.5</v>
      </c>
      <c r="C41" s="53">
        <v>4291.5</v>
      </c>
      <c r="D41" s="23">
        <v>720.2</v>
      </c>
      <c r="E41" s="23">
        <v>22.8</v>
      </c>
      <c r="F41" s="23">
        <v>249.6</v>
      </c>
      <c r="G41" s="23">
        <v>494.3</v>
      </c>
      <c r="H41" s="23">
        <v>25.5</v>
      </c>
      <c r="I41" s="23">
        <v>517.20000000000005</v>
      </c>
      <c r="J41" s="23">
        <v>841.4</v>
      </c>
      <c r="K41" s="53">
        <v>1083.7</v>
      </c>
      <c r="L41" s="23">
        <v>325.3</v>
      </c>
      <c r="M41" s="138">
        <v>11.5</v>
      </c>
      <c r="P41" s="118"/>
      <c r="Q41" s="118"/>
    </row>
    <row r="42" spans="1:17" ht="13.5" customHeight="1">
      <c r="A42" s="141">
        <v>1989</v>
      </c>
      <c r="B42" s="23">
        <v>5195.3999999999996</v>
      </c>
      <c r="C42" s="53">
        <v>5195.3999999999996</v>
      </c>
      <c r="D42" s="23">
        <v>863.8</v>
      </c>
      <c r="E42" s="23">
        <v>21</v>
      </c>
      <c r="F42" s="23">
        <v>432.4</v>
      </c>
      <c r="G42" s="23">
        <v>317.60000000000002</v>
      </c>
      <c r="H42" s="23">
        <v>34.5</v>
      </c>
      <c r="I42" s="23">
        <v>718.3</v>
      </c>
      <c r="J42" s="23">
        <v>1056.5999999999999</v>
      </c>
      <c r="K42" s="53">
        <v>1385.1</v>
      </c>
      <c r="L42" s="23">
        <v>346.4</v>
      </c>
      <c r="M42" s="138">
        <v>19.8</v>
      </c>
      <c r="P42" s="118"/>
      <c r="Q42" s="118"/>
    </row>
    <row r="43" spans="1:17" ht="13.5" customHeight="1">
      <c r="A43" s="141">
        <v>1990</v>
      </c>
      <c r="B43" s="23">
        <v>5370.4</v>
      </c>
      <c r="C43" s="53">
        <v>5370.4</v>
      </c>
      <c r="D43" s="23">
        <v>862.4</v>
      </c>
      <c r="E43" s="23">
        <v>24.7</v>
      </c>
      <c r="F43" s="23">
        <v>448.9</v>
      </c>
      <c r="G43" s="23">
        <v>610.79999999999995</v>
      </c>
      <c r="H43" s="23">
        <v>25.5</v>
      </c>
      <c r="I43" s="23">
        <v>746</v>
      </c>
      <c r="J43" s="23">
        <v>1047.9000000000001</v>
      </c>
      <c r="K43" s="53">
        <v>1212.3</v>
      </c>
      <c r="L43" s="23">
        <v>371.4</v>
      </c>
      <c r="M43" s="138">
        <v>20.5</v>
      </c>
      <c r="P43" s="118"/>
      <c r="Q43" s="118"/>
    </row>
    <row r="44" spans="1:17" ht="13.5" customHeight="1">
      <c r="A44" s="141">
        <v>1991</v>
      </c>
      <c r="B44" s="31">
        <v>5727.7</v>
      </c>
      <c r="C44" s="16">
        <v>7097.2</v>
      </c>
      <c r="D44" s="31">
        <v>895.3</v>
      </c>
      <c r="E44" s="31">
        <v>31.3</v>
      </c>
      <c r="F44" s="31">
        <v>444.6</v>
      </c>
      <c r="G44" s="31">
        <v>1038.5999999999999</v>
      </c>
      <c r="H44" s="31">
        <v>34.700000000000003</v>
      </c>
      <c r="I44" s="31">
        <v>898.6</v>
      </c>
      <c r="J44" s="31">
        <v>1359.3</v>
      </c>
      <c r="K44" s="16">
        <v>1840.9</v>
      </c>
      <c r="L44" s="31">
        <v>491.2</v>
      </c>
      <c r="M44" s="140">
        <v>62.6</v>
      </c>
      <c r="P44" s="118"/>
      <c r="Q44" s="118"/>
    </row>
    <row r="45" spans="1:17" ht="13.5" customHeight="1">
      <c r="A45" s="141">
        <v>1992</v>
      </c>
      <c r="B45" s="31">
        <v>4620.5</v>
      </c>
      <c r="C45" s="16">
        <v>6081.1</v>
      </c>
      <c r="D45" s="31">
        <v>895.9</v>
      </c>
      <c r="E45" s="31">
        <v>29.4</v>
      </c>
      <c r="F45" s="31">
        <v>372.4</v>
      </c>
      <c r="G45" s="31">
        <v>548.79999999999995</v>
      </c>
      <c r="H45" s="31">
        <v>20.399999999999999</v>
      </c>
      <c r="I45" s="31">
        <v>768.2</v>
      </c>
      <c r="J45" s="31">
        <v>1220.8</v>
      </c>
      <c r="K45" s="16">
        <v>1764.8</v>
      </c>
      <c r="L45" s="31">
        <v>421.2</v>
      </c>
      <c r="M45" s="140">
        <v>39.200000000000003</v>
      </c>
      <c r="P45" s="118"/>
      <c r="Q45" s="118"/>
    </row>
    <row r="46" spans="1:17" ht="13.5" customHeight="1">
      <c r="A46" s="141">
        <v>1993</v>
      </c>
      <c r="B46" s="31">
        <v>6385.6</v>
      </c>
      <c r="C46" s="16">
        <v>7421.4</v>
      </c>
      <c r="D46" s="31">
        <v>932.1</v>
      </c>
      <c r="E46" s="31">
        <v>29.1</v>
      </c>
      <c r="F46" s="31">
        <v>336.2</v>
      </c>
      <c r="G46" s="31">
        <v>1188.5999999999999</v>
      </c>
      <c r="H46" s="31">
        <v>29.4</v>
      </c>
      <c r="I46" s="31">
        <v>818.4</v>
      </c>
      <c r="J46" s="31">
        <v>1222.8</v>
      </c>
      <c r="K46" s="16">
        <v>2431.4</v>
      </c>
      <c r="L46" s="31">
        <v>415.1</v>
      </c>
      <c r="M46" s="140">
        <v>18.3</v>
      </c>
      <c r="P46" s="118"/>
      <c r="Q46" s="118"/>
    </row>
    <row r="47" spans="1:17" ht="13.5" customHeight="1">
      <c r="A47" s="141">
        <v>1994</v>
      </c>
      <c r="B47" s="31">
        <v>5710.2</v>
      </c>
      <c r="C47" s="16">
        <v>6715.5</v>
      </c>
      <c r="D47" s="31">
        <v>1011.1</v>
      </c>
      <c r="E47" s="31">
        <v>40.6</v>
      </c>
      <c r="F47" s="31">
        <v>657.6</v>
      </c>
      <c r="G47" s="31">
        <v>43.2</v>
      </c>
      <c r="H47" s="31">
        <v>46.8</v>
      </c>
      <c r="I47" s="31">
        <v>921.6</v>
      </c>
      <c r="J47" s="31">
        <v>1423.1</v>
      </c>
      <c r="K47" s="16">
        <v>2000.5</v>
      </c>
      <c r="L47" s="31">
        <v>544.79999999999995</v>
      </c>
      <c r="M47" s="140">
        <v>26.2</v>
      </c>
      <c r="P47" s="118"/>
      <c r="Q47" s="118"/>
    </row>
    <row r="48" spans="1:17" ht="13.5" customHeight="1">
      <c r="A48" s="141">
        <v>1995</v>
      </c>
      <c r="B48" s="31">
        <v>9424.7000000000007</v>
      </c>
      <c r="C48" s="16">
        <v>10191.1</v>
      </c>
      <c r="D48" s="31">
        <v>1343.9</v>
      </c>
      <c r="E48" s="31">
        <v>43.9</v>
      </c>
      <c r="F48" s="31">
        <v>737.1</v>
      </c>
      <c r="G48" s="31">
        <v>51.5</v>
      </c>
      <c r="H48" s="31">
        <v>34.299999999999997</v>
      </c>
      <c r="I48" s="31">
        <v>1332.4</v>
      </c>
      <c r="J48" s="31">
        <v>2156.3000000000002</v>
      </c>
      <c r="K48" s="16">
        <v>3748.2</v>
      </c>
      <c r="L48" s="31">
        <v>699.7</v>
      </c>
      <c r="M48" s="140">
        <v>43.8</v>
      </c>
      <c r="P48" s="118"/>
      <c r="Q48" s="118"/>
    </row>
    <row r="49" spans="1:18" ht="13.5" customHeight="1">
      <c r="A49" s="141">
        <v>1996</v>
      </c>
      <c r="B49" s="31">
        <v>11965.1</v>
      </c>
      <c r="C49" s="16">
        <v>12866.8</v>
      </c>
      <c r="D49" s="31">
        <v>1410.4</v>
      </c>
      <c r="E49" s="31">
        <v>68.7</v>
      </c>
      <c r="F49" s="31">
        <v>725.2</v>
      </c>
      <c r="G49" s="31">
        <v>2470.5</v>
      </c>
      <c r="H49" s="31">
        <v>68</v>
      </c>
      <c r="I49" s="31">
        <v>1290</v>
      </c>
      <c r="J49" s="31">
        <v>2072</v>
      </c>
      <c r="K49" s="16">
        <v>3944.7</v>
      </c>
      <c r="L49" s="31">
        <v>771.6</v>
      </c>
      <c r="M49" s="140">
        <v>45.7</v>
      </c>
      <c r="P49" s="118"/>
      <c r="Q49" s="118"/>
      <c r="R49" s="34"/>
    </row>
    <row r="50" spans="1:18" ht="13.5" customHeight="1">
      <c r="A50" s="141">
        <v>1997</v>
      </c>
      <c r="B50" s="31">
        <v>18626.5</v>
      </c>
      <c r="C50" s="16">
        <v>18905.900000000001</v>
      </c>
      <c r="D50" s="31">
        <v>1559.1</v>
      </c>
      <c r="E50" s="31">
        <v>137.80000000000001</v>
      </c>
      <c r="F50" s="31">
        <v>780.2</v>
      </c>
      <c r="G50" s="31">
        <v>2449.6</v>
      </c>
      <c r="H50" s="31">
        <v>95.2</v>
      </c>
      <c r="I50" s="31">
        <v>1500.2</v>
      </c>
      <c r="J50" s="31">
        <v>2756.9</v>
      </c>
      <c r="K50" s="16">
        <v>8625.4</v>
      </c>
      <c r="L50" s="31">
        <v>961.3</v>
      </c>
      <c r="M50" s="140">
        <v>40.200000000000003</v>
      </c>
      <c r="P50" s="118"/>
      <c r="Q50" s="118"/>
    </row>
    <row r="51" spans="1:18" ht="13.5" customHeight="1">
      <c r="A51" s="141">
        <v>1998</v>
      </c>
      <c r="B51" s="31">
        <v>18371.599999999999</v>
      </c>
      <c r="C51" s="16">
        <v>18966.8</v>
      </c>
      <c r="D51" s="31">
        <v>1699.6</v>
      </c>
      <c r="E51" s="31">
        <v>180.3</v>
      </c>
      <c r="F51" s="31">
        <v>773.5</v>
      </c>
      <c r="G51" s="31">
        <v>2483.3000000000002</v>
      </c>
      <c r="H51" s="31">
        <v>149.5</v>
      </c>
      <c r="I51" s="31">
        <v>1704.6</v>
      </c>
      <c r="J51" s="31">
        <v>3205.7</v>
      </c>
      <c r="K51" s="16">
        <v>7657.5</v>
      </c>
      <c r="L51" s="31">
        <v>1067.3</v>
      </c>
      <c r="M51" s="140">
        <v>45.5</v>
      </c>
      <c r="P51" s="118"/>
      <c r="Q51" s="118"/>
    </row>
    <row r="52" spans="1:18" ht="13.5" customHeight="1">
      <c r="A52" s="141">
        <v>1999</v>
      </c>
      <c r="B52" s="31">
        <v>17135.3</v>
      </c>
      <c r="C52" s="16">
        <v>17263</v>
      </c>
      <c r="D52" s="31">
        <v>1651.8</v>
      </c>
      <c r="E52" s="31">
        <v>126.3</v>
      </c>
      <c r="F52" s="31">
        <v>352.3</v>
      </c>
      <c r="G52" s="31">
        <v>3628.3</v>
      </c>
      <c r="H52" s="31">
        <v>122.1</v>
      </c>
      <c r="I52" s="31">
        <v>1606.9</v>
      </c>
      <c r="J52" s="31">
        <v>2707.3</v>
      </c>
      <c r="K52" s="16">
        <v>5880.4</v>
      </c>
      <c r="L52" s="31">
        <v>1044.3</v>
      </c>
      <c r="M52" s="140">
        <v>143.30000000000001</v>
      </c>
      <c r="P52" s="118"/>
      <c r="Q52" s="118"/>
    </row>
    <row r="53" spans="1:18" ht="13.5" customHeight="1">
      <c r="A53" s="141">
        <v>2000</v>
      </c>
      <c r="B53" s="31">
        <v>20742.5</v>
      </c>
      <c r="C53" s="16">
        <v>20841.900000000001</v>
      </c>
      <c r="D53" s="31">
        <v>1519.9</v>
      </c>
      <c r="E53" s="31">
        <v>118.9</v>
      </c>
      <c r="F53" s="31">
        <v>504.3</v>
      </c>
      <c r="G53" s="31">
        <v>6731.4</v>
      </c>
      <c r="H53" s="31">
        <v>65.099999999999994</v>
      </c>
      <c r="I53" s="31">
        <v>1642.7</v>
      </c>
      <c r="J53" s="31">
        <v>2759.4</v>
      </c>
      <c r="K53" s="16">
        <v>6375.5</v>
      </c>
      <c r="L53" s="31">
        <v>1066.8</v>
      </c>
      <c r="M53" s="140">
        <v>57.9</v>
      </c>
      <c r="P53" s="118"/>
      <c r="Q53" s="118"/>
    </row>
    <row r="54" spans="1:18" ht="13.5" customHeight="1">
      <c r="A54" s="141">
        <v>2001</v>
      </c>
      <c r="B54" s="31">
        <v>22137</v>
      </c>
      <c r="C54" s="16">
        <v>22199.599999999999</v>
      </c>
      <c r="D54" s="31">
        <v>1830.9</v>
      </c>
      <c r="E54" s="31">
        <v>137.69999999999999</v>
      </c>
      <c r="F54" s="31">
        <v>409.2</v>
      </c>
      <c r="G54" s="31">
        <v>5737.2</v>
      </c>
      <c r="H54" s="31">
        <v>55.2</v>
      </c>
      <c r="I54" s="31">
        <v>1826.9</v>
      </c>
      <c r="J54" s="31">
        <v>3039.4</v>
      </c>
      <c r="K54" s="16">
        <v>7830.2</v>
      </c>
      <c r="L54" s="31">
        <v>1287</v>
      </c>
      <c r="M54" s="140">
        <v>45.9</v>
      </c>
      <c r="P54" s="118"/>
      <c r="Q54" s="118"/>
    </row>
    <row r="55" spans="1:18" ht="13.5" customHeight="1">
      <c r="A55" s="141">
        <v>2002</v>
      </c>
      <c r="B55" s="31">
        <v>22809.3</v>
      </c>
      <c r="C55" s="16">
        <v>22873</v>
      </c>
      <c r="D55" s="31">
        <v>1681.3</v>
      </c>
      <c r="E55" s="31">
        <v>132.4</v>
      </c>
      <c r="F55" s="31">
        <v>775.1</v>
      </c>
      <c r="G55" s="31">
        <v>6324.9</v>
      </c>
      <c r="H55" s="31">
        <v>66.400000000000006</v>
      </c>
      <c r="I55" s="31">
        <v>1795.5</v>
      </c>
      <c r="J55" s="31">
        <v>2875.4</v>
      </c>
      <c r="K55" s="16">
        <v>7925.2</v>
      </c>
      <c r="L55" s="31">
        <v>1256.5</v>
      </c>
      <c r="M55" s="140">
        <v>40.299999999999997</v>
      </c>
      <c r="P55" s="118"/>
      <c r="Q55" s="118"/>
    </row>
    <row r="56" spans="1:18" ht="13.5" customHeight="1">
      <c r="A56" s="141">
        <v>2003</v>
      </c>
      <c r="B56" s="31">
        <v>24433.1</v>
      </c>
      <c r="C56" s="16">
        <v>24501.4</v>
      </c>
      <c r="D56" s="31">
        <v>1919.2</v>
      </c>
      <c r="E56" s="31">
        <v>180.4</v>
      </c>
      <c r="F56" s="31">
        <v>999.3</v>
      </c>
      <c r="G56" s="31">
        <v>6665.5</v>
      </c>
      <c r="H56" s="31">
        <v>92.4</v>
      </c>
      <c r="I56" s="31">
        <v>1942.3</v>
      </c>
      <c r="J56" s="31">
        <v>3370.4</v>
      </c>
      <c r="K56" s="16">
        <v>7871.4</v>
      </c>
      <c r="L56" s="31">
        <v>1409.5</v>
      </c>
      <c r="M56" s="140">
        <v>51</v>
      </c>
      <c r="P56" s="118"/>
      <c r="Q56" s="118"/>
    </row>
    <row r="57" spans="1:18" ht="13.5" customHeight="1">
      <c r="A57" s="141">
        <v>2004</v>
      </c>
      <c r="B57" s="31">
        <v>30574.799999999999</v>
      </c>
      <c r="C57" s="16">
        <v>30600.3</v>
      </c>
      <c r="D57" s="31">
        <v>2208.5</v>
      </c>
      <c r="E57" s="31">
        <v>177.7</v>
      </c>
      <c r="F57" s="31">
        <v>715</v>
      </c>
      <c r="G57" s="31">
        <v>7407.2</v>
      </c>
      <c r="H57" s="31">
        <v>104.8</v>
      </c>
      <c r="I57" s="31">
        <v>2130</v>
      </c>
      <c r="J57" s="31">
        <v>5075.1000000000004</v>
      </c>
      <c r="K57" s="16">
        <v>11262.6</v>
      </c>
      <c r="L57" s="31">
        <v>1490.1</v>
      </c>
      <c r="M57" s="140">
        <v>29.3</v>
      </c>
      <c r="P57" s="118"/>
      <c r="Q57" s="118"/>
    </row>
    <row r="58" spans="1:18" ht="13.5" customHeight="1">
      <c r="A58" s="141">
        <v>2005</v>
      </c>
      <c r="B58" s="31">
        <v>35871.5</v>
      </c>
      <c r="C58" s="16">
        <v>35887.9</v>
      </c>
      <c r="D58" s="31">
        <v>2724.4</v>
      </c>
      <c r="E58" s="31">
        <v>264.5</v>
      </c>
      <c r="F58" s="31">
        <v>1665.5</v>
      </c>
      <c r="G58" s="31">
        <v>12483.4</v>
      </c>
      <c r="H58" s="31">
        <v>112.9</v>
      </c>
      <c r="I58" s="31">
        <v>2634.5</v>
      </c>
      <c r="J58" s="31">
        <v>4505.3999999999996</v>
      </c>
      <c r="K58" s="16">
        <v>9495.4</v>
      </c>
      <c r="L58" s="31">
        <v>1960.8</v>
      </c>
      <c r="M58" s="140">
        <v>41</v>
      </c>
      <c r="P58" s="118"/>
      <c r="Q58" s="118"/>
    </row>
    <row r="59" spans="1:18" ht="13.5" customHeight="1">
      <c r="A59" s="141">
        <v>2006</v>
      </c>
      <c r="B59" s="31">
        <v>40873.9</v>
      </c>
      <c r="C59" s="16">
        <v>40891.800000000003</v>
      </c>
      <c r="D59" s="31">
        <v>2758.6</v>
      </c>
      <c r="E59" s="31">
        <v>248.2</v>
      </c>
      <c r="F59" s="31">
        <v>1876.8</v>
      </c>
      <c r="G59" s="31">
        <v>14329.7</v>
      </c>
      <c r="H59" s="31">
        <v>132.6</v>
      </c>
      <c r="I59" s="31">
        <v>3315.7</v>
      </c>
      <c r="J59" s="31">
        <v>5017.3999999999996</v>
      </c>
      <c r="K59" s="16">
        <v>10924.7</v>
      </c>
      <c r="L59" s="31">
        <v>2241</v>
      </c>
      <c r="M59" s="140">
        <v>47.1</v>
      </c>
      <c r="P59" s="118"/>
      <c r="Q59" s="118"/>
    </row>
    <row r="60" spans="1:18" ht="13.5" customHeight="1">
      <c r="A60" s="141">
        <v>2007</v>
      </c>
      <c r="B60" s="31">
        <v>48385.7</v>
      </c>
      <c r="C60" s="16">
        <v>48431.5</v>
      </c>
      <c r="D60" s="31">
        <v>3410.6</v>
      </c>
      <c r="E60" s="31">
        <v>251.3</v>
      </c>
      <c r="F60" s="31">
        <v>3612</v>
      </c>
      <c r="G60" s="31">
        <v>16226.6</v>
      </c>
      <c r="H60" s="31">
        <v>184.6</v>
      </c>
      <c r="I60" s="31">
        <v>3661.6</v>
      </c>
      <c r="J60" s="31">
        <v>6347.9</v>
      </c>
      <c r="K60" s="16">
        <v>12127.5</v>
      </c>
      <c r="L60" s="31">
        <v>2561.6</v>
      </c>
      <c r="M60" s="140">
        <v>47.8</v>
      </c>
      <c r="P60" s="118"/>
      <c r="Q60" s="118"/>
    </row>
    <row r="61" spans="1:18" ht="13.5" customHeight="1">
      <c r="A61" s="141">
        <v>2008</v>
      </c>
      <c r="B61" s="31">
        <v>59884.800000000003</v>
      </c>
      <c r="C61" s="16">
        <v>59914.1</v>
      </c>
      <c r="D61" s="31">
        <v>4224.8485624999994</v>
      </c>
      <c r="E61" s="31">
        <v>324.26323046875001</v>
      </c>
      <c r="F61" s="31">
        <v>3458.8445703124999</v>
      </c>
      <c r="G61" s="31">
        <v>20897.749249999997</v>
      </c>
      <c r="H61" s="31">
        <v>290.90155957031254</v>
      </c>
      <c r="I61" s="31">
        <v>4850.9790812499996</v>
      </c>
      <c r="J61" s="31">
        <v>8272.2667499999989</v>
      </c>
      <c r="K61" s="16">
        <v>14600.444187500001</v>
      </c>
      <c r="L61" s="31">
        <v>2941.5174843750001</v>
      </c>
      <c r="M61" s="140">
        <v>52.377499999999991</v>
      </c>
      <c r="P61" s="118"/>
      <c r="Q61" s="118"/>
    </row>
    <row r="62" spans="1:18" ht="13.5" customHeight="1">
      <c r="A62" s="141">
        <v>2009</v>
      </c>
      <c r="B62" s="31">
        <v>43939</v>
      </c>
      <c r="C62" s="16">
        <v>43972.3</v>
      </c>
      <c r="D62" s="31">
        <v>3813.6964062500001</v>
      </c>
      <c r="E62" s="31">
        <v>340.28075292968748</v>
      </c>
      <c r="F62" s="31">
        <v>1353.2959394531249</v>
      </c>
      <c r="G62" s="31">
        <v>14482.484812500001</v>
      </c>
      <c r="H62" s="31">
        <v>207.40259082031247</v>
      </c>
      <c r="I62" s="31">
        <v>3444.2022499999994</v>
      </c>
      <c r="J62" s="31">
        <v>5749.3609375000005</v>
      </c>
      <c r="K62" s="16">
        <v>12139.541812500001</v>
      </c>
      <c r="L62" s="31">
        <v>2384.8189468749997</v>
      </c>
      <c r="M62" s="140">
        <v>57.120832006835947</v>
      </c>
      <c r="P62" s="118"/>
      <c r="Q62" s="118"/>
    </row>
    <row r="63" spans="1:18" ht="13.5" customHeight="1">
      <c r="A63" s="141">
        <v>2010</v>
      </c>
      <c r="B63" s="31">
        <v>41248.9</v>
      </c>
      <c r="C63" s="16">
        <v>41283.1</v>
      </c>
      <c r="D63" s="31">
        <v>3967.9836250000008</v>
      </c>
      <c r="E63" s="31">
        <v>348.04578515625002</v>
      </c>
      <c r="F63" s="31">
        <v>2084.2982128906251</v>
      </c>
      <c r="G63" s="31">
        <v>13755.382937499999</v>
      </c>
      <c r="H63" s="31">
        <v>230.63354296875002</v>
      </c>
      <c r="I63" s="31">
        <v>3157.8898593750005</v>
      </c>
      <c r="J63" s="31">
        <v>4740.1428125000002</v>
      </c>
      <c r="K63" s="16">
        <v>10705.146000000001</v>
      </c>
      <c r="L63" s="31">
        <v>2261.4882406250003</v>
      </c>
      <c r="M63" s="140">
        <v>32.085500000000003</v>
      </c>
      <c r="P63" s="118"/>
      <c r="Q63" s="118"/>
    </row>
    <row r="64" spans="1:18" ht="22.5" customHeight="1">
      <c r="A64" s="142" t="s">
        <v>257</v>
      </c>
      <c r="B64" s="143"/>
      <c r="C64" s="143"/>
      <c r="D64" s="143"/>
      <c r="E64" s="143"/>
      <c r="F64" s="143"/>
      <c r="G64" s="143"/>
      <c r="H64" s="143"/>
      <c r="I64" s="143"/>
      <c r="J64" s="143"/>
      <c r="K64" s="143"/>
      <c r="L64" s="143"/>
      <c r="M64" s="143"/>
    </row>
    <row r="65" spans="3:13">
      <c r="C65" s="144"/>
      <c r="D65" s="144"/>
      <c r="E65" s="144"/>
      <c r="F65" s="144"/>
      <c r="G65" s="144"/>
      <c r="H65" s="144"/>
      <c r="I65" s="144"/>
      <c r="J65" s="144"/>
      <c r="K65" s="144"/>
      <c r="L65" s="144"/>
      <c r="M65" s="144"/>
    </row>
    <row r="66" spans="3:13">
      <c r="C66" s="144"/>
      <c r="D66" s="144"/>
      <c r="E66" s="144"/>
      <c r="F66" s="144"/>
      <c r="G66" s="144"/>
      <c r="H66" s="144"/>
      <c r="I66" s="144"/>
      <c r="J66" s="144"/>
      <c r="K66" s="144"/>
      <c r="L66" s="144"/>
      <c r="M66" s="144"/>
    </row>
    <row r="67" spans="3:13">
      <c r="C67" s="144"/>
      <c r="D67" s="144"/>
      <c r="E67" s="144"/>
      <c r="F67" s="144"/>
      <c r="G67" s="144"/>
      <c r="H67" s="144"/>
      <c r="I67" s="144"/>
      <c r="J67" s="144"/>
      <c r="K67" s="144"/>
      <c r="L67" s="144"/>
      <c r="M67" s="144"/>
    </row>
    <row r="68" spans="3:13">
      <c r="C68" s="144"/>
      <c r="D68" s="144"/>
      <c r="E68" s="144"/>
      <c r="F68" s="144"/>
      <c r="G68" s="144"/>
      <c r="H68" s="144"/>
      <c r="I68" s="144"/>
      <c r="J68" s="144"/>
      <c r="K68" s="144"/>
      <c r="L68" s="144"/>
      <c r="M68" s="144"/>
    </row>
    <row r="69" spans="3:13">
      <c r="D69" s="34"/>
      <c r="E69" s="34"/>
      <c r="F69" s="34"/>
      <c r="G69" s="34"/>
      <c r="H69" s="34"/>
      <c r="I69" s="34"/>
      <c r="J69" s="34"/>
      <c r="K69" s="34"/>
      <c r="L69" s="34"/>
      <c r="M69" s="34"/>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75" spans="3:13">
      <c r="D75" s="34"/>
      <c r="E75" s="34"/>
      <c r="F75" s="34"/>
      <c r="G75" s="34"/>
      <c r="H75" s="34"/>
      <c r="I75" s="34"/>
      <c r="J75" s="34"/>
      <c r="K75" s="34"/>
      <c r="L75" s="34"/>
      <c r="M75" s="34"/>
    </row>
    <row r="76" spans="3:13">
      <c r="D76" s="34"/>
      <c r="E76" s="34"/>
      <c r="F76" s="34"/>
      <c r="G76" s="34"/>
      <c r="H76" s="34"/>
      <c r="I76" s="34"/>
      <c r="J76" s="34"/>
      <c r="K76" s="34"/>
      <c r="L76" s="34"/>
      <c r="M76" s="34"/>
    </row>
    <row r="77" spans="3:13">
      <c r="D77" s="34"/>
      <c r="E77" s="34"/>
      <c r="F77" s="34"/>
      <c r="G77" s="34"/>
      <c r="H77" s="34"/>
      <c r="I77" s="34"/>
      <c r="J77" s="34"/>
      <c r="K77" s="34"/>
      <c r="L77" s="34"/>
      <c r="M77" s="34"/>
    </row>
    <row r="78" spans="3:13">
      <c r="D78" s="34"/>
      <c r="E78" s="34"/>
      <c r="F78" s="34"/>
      <c r="G78" s="34"/>
      <c r="H78" s="34"/>
      <c r="I78" s="34"/>
      <c r="J78" s="34"/>
      <c r="K78" s="34"/>
      <c r="L78" s="34"/>
      <c r="M78" s="34"/>
    </row>
    <row r="79" spans="3:13">
      <c r="D79" s="34"/>
      <c r="E79" s="34"/>
      <c r="F79" s="34"/>
      <c r="G79" s="34"/>
      <c r="H79" s="34"/>
      <c r="I79" s="34"/>
      <c r="J79" s="34"/>
      <c r="K79" s="34"/>
      <c r="L79" s="34"/>
      <c r="M79" s="34"/>
    </row>
  </sheetData>
  <customSheetViews>
    <customSheetView guid="{A7CAF2C5-39F9-42DB-8D54-87F1C45428C1}" showPageBreaks="1" printArea="1" topLeftCell="A46">
      <selection activeCell="A68" sqref="A68"/>
      <pageMargins left="0.25" right="0.17" top="0.75" bottom="0.75" header="0.3" footer="0.3"/>
      <pageSetup paperSize="5" scale="85" orientation="portrait" r:id="rId1"/>
    </customSheetView>
    <customSheetView guid="{D5D9EAF4-7BA9-49E3-BE1A-B3C48A27549A}" showPageBreaks="1" printArea="1" topLeftCell="C36">
      <selection activeCell="O8" sqref="O8:P55"/>
      <pageMargins left="0.25" right="0.17" top="0.75" bottom="0.75" header="0.3" footer="0.3"/>
      <pageSetup paperSize="5" scale="85" orientation="portrait" r:id="rId2"/>
    </customSheetView>
    <customSheetView guid="{E6060216-00C8-46FF-98E3-81B4F8C2F5D4}" scale="90" topLeftCell="A25">
      <selection activeCell="A48" sqref="A48:IV48"/>
      <pageMargins left="0.25" right="0.17" top="0.75" bottom="0.75" header="0.3" footer="0.3"/>
      <pageSetup paperSize="5" scale="85" orientation="portrait" r:id="rId3"/>
    </customSheetView>
    <customSheetView guid="{DFD43025-E9E3-4843-AC2B-F650B990DBED}" scale="90" topLeftCell="A25">
      <selection activeCell="A48" sqref="A48:IV48"/>
      <pageMargins left="0.25" right="0.17" top="0.75" bottom="0.75" header="0.3" footer="0.3"/>
      <pageSetup paperSize="5" scale="85" orientation="portrait" r:id="rId4"/>
    </customSheetView>
    <customSheetView guid="{7E99A118-CF9C-4DA4-93C3-66837DF09715}" topLeftCell="C36">
      <selection activeCell="O8" sqref="O8:P55"/>
      <pageMargins left="0.25" right="0.17" top="0.75" bottom="0.75" header="0.3" footer="0.3"/>
      <pageSetup paperSize="5" scale="85" orientation="portrait" r:id="rId5"/>
    </customSheetView>
    <customSheetView guid="{F84C4122-9287-413C-B343-7D23815E91BD}" scale="90" topLeftCell="A25">
      <selection activeCell="A48" sqref="A48:IV48"/>
      <pageMargins left="0.25" right="0.17" top="0.75" bottom="0.75" header="0.3" footer="0.3"/>
      <pageSetup paperSize="5" scale="85" orientation="portrait" r:id="rId6"/>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7"/>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8"/>
    </customSheetView>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9"/>
    </customSheetView>
    <customSheetView guid="{2D94A871-EE3A-476B-9EB3-7E292F91BDEE}" showPageBreaks="1" printArea="1">
      <pane xSplit="1" ySplit="7" topLeftCell="B56" activePane="bottomRight" state="frozen"/>
      <selection pane="bottomRight" activeCell="K66" sqref="K66"/>
      <pageMargins left="0.25" right="0.17" top="0.75" bottom="0.75" header="0.3" footer="0.3"/>
      <pageSetup paperSize="9" scale="85" orientation="landscape"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47" activePane="bottomRight" state="frozen"/>
      <selection pane="topRight" activeCell="B1" sqref="B1"/>
      <selection pane="bottomLeft" activeCell="A7" sqref="A7"/>
      <selection pane="bottomRight" activeCell="D73" sqref="D73"/>
    </sheetView>
  </sheetViews>
  <sheetFormatPr defaultColWidth="9.140625" defaultRowHeight="12.75"/>
  <cols>
    <col min="1" max="1" width="13" style="27" customWidth="1"/>
    <col min="2" max="10" width="11.7109375" style="27" customWidth="1"/>
    <col min="11" max="11" width="8.85546875" style="27" bestFit="1" customWidth="1"/>
    <col min="12" max="12" width="10.140625" style="27" customWidth="1"/>
    <col min="13" max="15" width="9.140625" style="32"/>
    <col min="16" max="16" width="9.140625" style="27"/>
    <col min="17" max="19" width="9.140625" style="32"/>
    <col min="20" max="16384" width="9.140625" style="27"/>
  </cols>
  <sheetData>
    <row r="1" spans="1:19">
      <c r="A1" s="345" t="s">
        <v>26</v>
      </c>
      <c r="B1" s="345"/>
      <c r="C1" s="345"/>
      <c r="D1" s="345"/>
      <c r="E1" s="345"/>
      <c r="F1" s="345"/>
      <c r="G1" s="345"/>
      <c r="H1" s="345"/>
      <c r="I1" s="345"/>
      <c r="J1" s="345"/>
    </row>
    <row r="2" spans="1:19">
      <c r="A2" s="349" t="s">
        <v>27</v>
      </c>
      <c r="B2" s="349"/>
      <c r="C2" s="349"/>
      <c r="D2" s="349"/>
      <c r="E2" s="349"/>
      <c r="F2" s="349"/>
      <c r="G2" s="349"/>
      <c r="H2" s="349"/>
      <c r="I2" s="349"/>
      <c r="J2" s="349"/>
    </row>
    <row r="3" spans="1:19">
      <c r="A3" s="349" t="s">
        <v>254</v>
      </c>
      <c r="B3" s="349"/>
      <c r="C3" s="349"/>
      <c r="D3" s="349"/>
      <c r="E3" s="349"/>
      <c r="F3" s="349"/>
      <c r="G3" s="349"/>
      <c r="H3" s="349"/>
      <c r="I3" s="349"/>
      <c r="J3" s="349"/>
    </row>
    <row r="5" spans="1:19" ht="21" customHeight="1">
      <c r="A5" s="350" t="s">
        <v>21</v>
      </c>
      <c r="B5" s="352" t="s">
        <v>28</v>
      </c>
      <c r="C5" s="353"/>
      <c r="D5" s="354"/>
      <c r="E5" s="352" t="s">
        <v>29</v>
      </c>
      <c r="F5" s="353"/>
      <c r="G5" s="354"/>
      <c r="H5" s="352" t="s">
        <v>30</v>
      </c>
      <c r="I5" s="353"/>
      <c r="J5" s="354"/>
      <c r="M5" s="7"/>
      <c r="N5" s="7"/>
      <c r="O5" s="7"/>
      <c r="Q5" s="145"/>
      <c r="R5" s="145"/>
      <c r="S5" s="145"/>
    </row>
    <row r="6" spans="1:19" ht="19.5" customHeight="1">
      <c r="A6" s="351"/>
      <c r="B6" s="146" t="s">
        <v>31</v>
      </c>
      <c r="C6" s="146" t="s">
        <v>32</v>
      </c>
      <c r="D6" s="146" t="s">
        <v>33</v>
      </c>
      <c r="E6" s="146" t="s">
        <v>31</v>
      </c>
      <c r="F6" s="146" t="s">
        <v>34</v>
      </c>
      <c r="G6" s="146" t="s">
        <v>33</v>
      </c>
      <c r="H6" s="146" t="s">
        <v>31</v>
      </c>
      <c r="I6" s="146" t="s">
        <v>32</v>
      </c>
      <c r="J6" s="146" t="s">
        <v>33</v>
      </c>
      <c r="K6" s="5"/>
      <c r="L6" s="8"/>
    </row>
    <row r="7" spans="1:19">
      <c r="A7" s="139">
        <v>1955</v>
      </c>
      <c r="B7" s="11">
        <v>284.89999999999998</v>
      </c>
      <c r="C7" s="10">
        <v>294.7</v>
      </c>
      <c r="D7" s="10">
        <v>-9.8000000000000114</v>
      </c>
      <c r="E7" s="11">
        <v>72.099999999999994</v>
      </c>
      <c r="F7" s="11">
        <v>211.2</v>
      </c>
      <c r="G7" s="11">
        <v>-139.1</v>
      </c>
      <c r="H7" s="147" t="s">
        <v>14</v>
      </c>
      <c r="I7" s="148">
        <v>294.7</v>
      </c>
      <c r="J7" s="147" t="s">
        <v>14</v>
      </c>
      <c r="M7" s="33"/>
      <c r="O7" s="33"/>
    </row>
    <row r="8" spans="1:19">
      <c r="A8" s="139">
        <v>1956</v>
      </c>
      <c r="B8" s="11">
        <v>330.4</v>
      </c>
      <c r="C8" s="10">
        <v>301.5</v>
      </c>
      <c r="D8" s="10">
        <v>28.9</v>
      </c>
      <c r="E8" s="11">
        <v>68</v>
      </c>
      <c r="F8" s="11">
        <v>214.8</v>
      </c>
      <c r="G8" s="11">
        <v>-146.80000000000001</v>
      </c>
      <c r="H8" s="147" t="s">
        <v>14</v>
      </c>
      <c r="I8" s="148">
        <v>301.5</v>
      </c>
      <c r="J8" s="147" t="s">
        <v>14</v>
      </c>
      <c r="M8" s="33"/>
      <c r="O8" s="33"/>
    </row>
    <row r="9" spans="1:19">
      <c r="A9" s="139">
        <v>1957</v>
      </c>
      <c r="B9" s="11">
        <v>393</v>
      </c>
      <c r="C9" s="131">
        <v>355.8</v>
      </c>
      <c r="D9" s="10">
        <v>37.200000000000003</v>
      </c>
      <c r="E9" s="11">
        <v>75.800000000000011</v>
      </c>
      <c r="F9" s="11">
        <v>259.10000000000002</v>
      </c>
      <c r="G9" s="11">
        <v>-183.3</v>
      </c>
      <c r="H9" s="147" t="s">
        <v>14</v>
      </c>
      <c r="I9" s="148">
        <v>355.8</v>
      </c>
      <c r="J9" s="147" t="s">
        <v>14</v>
      </c>
      <c r="M9" s="33"/>
      <c r="O9" s="33"/>
    </row>
    <row r="10" spans="1:19">
      <c r="A10" s="139">
        <v>1958</v>
      </c>
      <c r="B10" s="11">
        <v>425.4</v>
      </c>
      <c r="C10" s="10">
        <v>412.5</v>
      </c>
      <c r="D10" s="10">
        <v>12.899999999999977</v>
      </c>
      <c r="E10" s="11">
        <v>84.399999999999977</v>
      </c>
      <c r="F10" s="11">
        <v>285.60000000000002</v>
      </c>
      <c r="G10" s="11">
        <v>-201.20000000000005</v>
      </c>
      <c r="H10" s="147" t="s">
        <v>14</v>
      </c>
      <c r="I10" s="148">
        <v>412.5</v>
      </c>
      <c r="J10" s="147" t="s">
        <v>14</v>
      </c>
      <c r="M10" s="33"/>
      <c r="O10" s="33"/>
    </row>
    <row r="11" spans="1:19">
      <c r="A11" s="139">
        <v>1959</v>
      </c>
      <c r="B11" s="11">
        <v>449.5</v>
      </c>
      <c r="C11" s="10">
        <v>448.6</v>
      </c>
      <c r="D11" s="10">
        <v>0.89999999999997726</v>
      </c>
      <c r="E11" s="11">
        <v>84.800000000000011</v>
      </c>
      <c r="F11" s="11">
        <v>304.2</v>
      </c>
      <c r="G11" s="11">
        <v>-219.39999999999998</v>
      </c>
      <c r="H11" s="147" t="s">
        <v>14</v>
      </c>
      <c r="I11" s="148">
        <v>448.6</v>
      </c>
      <c r="J11" s="147" t="s">
        <v>14</v>
      </c>
      <c r="M11" s="33"/>
      <c r="O11" s="33"/>
    </row>
    <row r="12" spans="1:19">
      <c r="A12" s="139">
        <v>1960</v>
      </c>
      <c r="B12" s="11">
        <v>491.8</v>
      </c>
      <c r="C12" s="10">
        <v>504.6</v>
      </c>
      <c r="D12" s="10">
        <v>-12.800000000000011</v>
      </c>
      <c r="E12" s="11">
        <v>98.300000000000011</v>
      </c>
      <c r="F12" s="11">
        <v>333.4</v>
      </c>
      <c r="G12" s="11">
        <v>-235.09999999999997</v>
      </c>
      <c r="H12" s="147" t="s">
        <v>14</v>
      </c>
      <c r="I12" s="148">
        <v>504.6</v>
      </c>
      <c r="J12" s="147" t="s">
        <v>14</v>
      </c>
      <c r="M12" s="33"/>
      <c r="O12" s="33"/>
    </row>
    <row r="13" spans="1:19">
      <c r="A13" s="139">
        <v>1961</v>
      </c>
      <c r="B13" s="11">
        <v>593.9</v>
      </c>
      <c r="C13" s="10">
        <v>584.6</v>
      </c>
      <c r="D13" s="10">
        <v>9.2999999999999545</v>
      </c>
      <c r="E13" s="11">
        <v>99.399999999999977</v>
      </c>
      <c r="F13" s="11">
        <v>312.89999999999998</v>
      </c>
      <c r="G13" s="11">
        <v>-213.5</v>
      </c>
      <c r="H13" s="147" t="s">
        <v>14</v>
      </c>
      <c r="I13" s="148">
        <v>340.1</v>
      </c>
      <c r="J13" s="147" t="s">
        <v>14</v>
      </c>
      <c r="M13" s="33"/>
      <c r="O13" s="33"/>
    </row>
    <row r="14" spans="1:19">
      <c r="A14" s="139">
        <v>1962</v>
      </c>
      <c r="B14" s="11">
        <v>592.70000000000005</v>
      </c>
      <c r="C14" s="10">
        <v>606.4</v>
      </c>
      <c r="D14" s="10">
        <v>-13.699999999999932</v>
      </c>
      <c r="E14" s="11">
        <v>97.900000000000034</v>
      </c>
      <c r="F14" s="11">
        <v>327.8</v>
      </c>
      <c r="G14" s="11">
        <v>-229.89999999999998</v>
      </c>
      <c r="H14" s="147" t="s">
        <v>14</v>
      </c>
      <c r="I14" s="148">
        <v>355.7</v>
      </c>
      <c r="J14" s="147" t="s">
        <v>14</v>
      </c>
      <c r="M14" s="33"/>
      <c r="O14" s="33"/>
    </row>
    <row r="15" spans="1:19">
      <c r="A15" s="139">
        <v>1963</v>
      </c>
      <c r="B15" s="11">
        <v>641.5</v>
      </c>
      <c r="C15" s="10">
        <v>647.20000000000005</v>
      </c>
      <c r="D15" s="10">
        <v>-5.7000000000000455</v>
      </c>
      <c r="E15" s="11">
        <v>114.70000000000005</v>
      </c>
      <c r="F15" s="11">
        <v>344.2</v>
      </c>
      <c r="G15" s="11">
        <v>-229.49999999999994</v>
      </c>
      <c r="H15" s="147" t="s">
        <v>14</v>
      </c>
      <c r="I15" s="148">
        <v>374.6</v>
      </c>
      <c r="J15" s="147" t="s">
        <v>14</v>
      </c>
      <c r="M15" s="33"/>
      <c r="O15" s="33"/>
    </row>
    <row r="16" spans="1:19">
      <c r="A16" s="139">
        <v>1964</v>
      </c>
      <c r="B16" s="11">
        <v>699.9</v>
      </c>
      <c r="C16" s="10">
        <v>731.4</v>
      </c>
      <c r="D16" s="10">
        <v>-31.5</v>
      </c>
      <c r="E16" s="11">
        <v>125.5</v>
      </c>
      <c r="F16" s="11">
        <v>359.7</v>
      </c>
      <c r="G16" s="11">
        <v>-234.2</v>
      </c>
      <c r="H16" s="147" t="s">
        <v>14</v>
      </c>
      <c r="I16" s="148">
        <v>414</v>
      </c>
      <c r="J16" s="147" t="s">
        <v>14</v>
      </c>
      <c r="M16" s="33"/>
      <c r="O16" s="33"/>
    </row>
    <row r="17" spans="1:19">
      <c r="A17" s="139">
        <v>1965</v>
      </c>
      <c r="B17" s="11">
        <v>691.3</v>
      </c>
      <c r="C17" s="10">
        <v>817.8</v>
      </c>
      <c r="D17" s="10">
        <v>-126.5</v>
      </c>
      <c r="E17" s="11">
        <v>127.39999999999998</v>
      </c>
      <c r="F17" s="11">
        <v>416.8</v>
      </c>
      <c r="G17" s="11">
        <v>-289.40000000000003</v>
      </c>
      <c r="H17" s="147" t="s">
        <v>14</v>
      </c>
      <c r="I17" s="148">
        <v>423.2</v>
      </c>
      <c r="J17" s="147" t="s">
        <v>14</v>
      </c>
      <c r="M17" s="33"/>
      <c r="O17" s="33"/>
    </row>
    <row r="18" spans="1:19">
      <c r="A18" s="22">
        <v>1966</v>
      </c>
      <c r="B18" s="16">
        <v>735.9</v>
      </c>
      <c r="C18" s="15">
        <v>778.6</v>
      </c>
      <c r="D18" s="15">
        <v>-42.7</v>
      </c>
      <c r="E18" s="16">
        <v>153.6</v>
      </c>
      <c r="F18" s="16">
        <v>387.3</v>
      </c>
      <c r="G18" s="16">
        <v>-233.7</v>
      </c>
      <c r="H18" s="17">
        <v>366.8</v>
      </c>
      <c r="I18" s="17">
        <v>395</v>
      </c>
      <c r="J18" s="17">
        <v>-28.2</v>
      </c>
      <c r="K18" s="34"/>
      <c r="M18" s="33"/>
      <c r="O18" s="33"/>
      <c r="Q18" s="33"/>
      <c r="S18" s="33"/>
    </row>
    <row r="19" spans="1:19">
      <c r="A19" s="22">
        <v>1967</v>
      </c>
      <c r="B19" s="16">
        <v>765.7</v>
      </c>
      <c r="C19" s="15">
        <v>725.3</v>
      </c>
      <c r="D19" s="15">
        <v>40.4</v>
      </c>
      <c r="E19" s="16">
        <v>171.2</v>
      </c>
      <c r="F19" s="16">
        <v>369.5</v>
      </c>
      <c r="G19" s="16">
        <v>-198.3</v>
      </c>
      <c r="H19" s="17">
        <v>417.8</v>
      </c>
      <c r="I19" s="17">
        <v>374.9</v>
      </c>
      <c r="J19" s="17">
        <v>42.9</v>
      </c>
      <c r="K19" s="34"/>
      <c r="M19" s="33"/>
      <c r="O19" s="33"/>
      <c r="Q19" s="33"/>
      <c r="S19" s="33"/>
    </row>
    <row r="20" spans="1:19">
      <c r="A20" s="22">
        <v>1968</v>
      </c>
      <c r="B20" s="16">
        <v>945.6</v>
      </c>
      <c r="C20" s="15">
        <v>856.4</v>
      </c>
      <c r="D20" s="15">
        <v>89.2</v>
      </c>
      <c r="E20" s="16">
        <v>206.6</v>
      </c>
      <c r="F20" s="16">
        <v>387.9</v>
      </c>
      <c r="G20" s="16">
        <v>-181.3</v>
      </c>
      <c r="H20" s="17">
        <v>413.9</v>
      </c>
      <c r="I20" s="17">
        <v>399.3</v>
      </c>
      <c r="J20" s="17">
        <v>14.6</v>
      </c>
      <c r="K20" s="34"/>
      <c r="M20" s="33"/>
      <c r="O20" s="33"/>
      <c r="Q20" s="33"/>
      <c r="S20" s="33"/>
    </row>
    <row r="21" spans="1:19">
      <c r="A21" s="22">
        <v>1969</v>
      </c>
      <c r="B21" s="16">
        <v>950.3</v>
      </c>
      <c r="C21" s="15">
        <v>968.5</v>
      </c>
      <c r="D21" s="15">
        <v>-18.2</v>
      </c>
      <c r="E21" s="16">
        <v>217</v>
      </c>
      <c r="F21" s="16">
        <v>456.3</v>
      </c>
      <c r="G21" s="16">
        <v>-239.3</v>
      </c>
      <c r="H21" s="16">
        <v>503.4</v>
      </c>
      <c r="I21" s="16">
        <v>474</v>
      </c>
      <c r="J21" s="16">
        <v>29.4</v>
      </c>
      <c r="K21" s="34"/>
      <c r="M21" s="33"/>
      <c r="O21" s="33"/>
      <c r="Q21" s="33"/>
      <c r="S21" s="33"/>
    </row>
    <row r="22" spans="1:19">
      <c r="A22" s="22">
        <v>1970</v>
      </c>
      <c r="B22" s="16">
        <v>963.3</v>
      </c>
      <c r="C22" s="15">
        <v>1087.2</v>
      </c>
      <c r="D22" s="15">
        <v>-123.9</v>
      </c>
      <c r="E22" s="16">
        <v>219.1</v>
      </c>
      <c r="F22" s="16">
        <v>508.7</v>
      </c>
      <c r="G22" s="16">
        <v>-289.60000000000002</v>
      </c>
      <c r="H22" s="16">
        <v>487.3</v>
      </c>
      <c r="I22" s="16">
        <v>557.1</v>
      </c>
      <c r="J22" s="16">
        <v>-70</v>
      </c>
      <c r="K22" s="34"/>
      <c r="M22" s="33"/>
      <c r="O22" s="33"/>
      <c r="Q22" s="33"/>
      <c r="S22" s="33"/>
    </row>
    <row r="23" spans="1:19">
      <c r="A23" s="22">
        <v>1971</v>
      </c>
      <c r="B23" s="16">
        <v>1041.5999999999999</v>
      </c>
      <c r="C23" s="15">
        <v>1329.2</v>
      </c>
      <c r="D23" s="15">
        <v>-287.60000000000002</v>
      </c>
      <c r="E23" s="16">
        <v>235.6</v>
      </c>
      <c r="F23" s="16">
        <v>663.7</v>
      </c>
      <c r="G23" s="16">
        <v>-428.1</v>
      </c>
      <c r="H23" s="16">
        <v>467.9</v>
      </c>
      <c r="I23" s="16">
        <v>704.9</v>
      </c>
      <c r="J23" s="16">
        <v>-238.1</v>
      </c>
      <c r="M23" s="33"/>
      <c r="O23" s="33"/>
      <c r="Q23" s="33"/>
      <c r="S23" s="33"/>
    </row>
    <row r="24" spans="1:19">
      <c r="A24" s="22">
        <v>1972</v>
      </c>
      <c r="B24" s="16">
        <v>1071.5</v>
      </c>
      <c r="C24" s="15">
        <v>1471.1</v>
      </c>
      <c r="D24" s="15">
        <v>-399.6</v>
      </c>
      <c r="E24" s="16">
        <v>238.4</v>
      </c>
      <c r="F24" s="16">
        <v>766.3</v>
      </c>
      <c r="G24" s="16">
        <v>-527.9</v>
      </c>
      <c r="H24" s="16">
        <v>524.79999999999995</v>
      </c>
      <c r="I24" s="16">
        <v>814.5</v>
      </c>
      <c r="J24" s="16">
        <v>-289.7</v>
      </c>
      <c r="M24" s="33"/>
      <c r="O24" s="33"/>
      <c r="Q24" s="33"/>
      <c r="S24" s="33"/>
    </row>
    <row r="25" spans="1:19">
      <c r="A25" s="22">
        <v>1973</v>
      </c>
      <c r="B25" s="16">
        <v>1374.9</v>
      </c>
      <c r="C25" s="15">
        <v>1564</v>
      </c>
      <c r="D25" s="15">
        <v>-189.1</v>
      </c>
      <c r="E25" s="16">
        <v>244.9</v>
      </c>
      <c r="F25" s="16">
        <v>770.1</v>
      </c>
      <c r="G25" s="16">
        <v>-525.20000000000005</v>
      </c>
      <c r="H25" s="16">
        <v>697.7</v>
      </c>
      <c r="I25" s="16">
        <v>802.2</v>
      </c>
      <c r="J25" s="16">
        <v>-106.4</v>
      </c>
      <c r="M25" s="33"/>
      <c r="O25" s="33"/>
      <c r="Q25" s="33"/>
      <c r="S25" s="33"/>
    </row>
    <row r="26" spans="1:19">
      <c r="A26" s="22">
        <v>1974</v>
      </c>
      <c r="B26" s="16">
        <v>4166.3</v>
      </c>
      <c r="C26" s="15">
        <v>3777.8</v>
      </c>
      <c r="D26" s="15">
        <v>388.5</v>
      </c>
      <c r="E26" s="16">
        <v>406.9</v>
      </c>
      <c r="F26" s="16">
        <v>1061.4000000000001</v>
      </c>
      <c r="G26" s="16">
        <v>-654.5</v>
      </c>
      <c r="H26" s="16">
        <v>1973.5</v>
      </c>
      <c r="I26" s="16">
        <v>1089</v>
      </c>
      <c r="J26" s="16">
        <v>882.8</v>
      </c>
      <c r="M26" s="33"/>
      <c r="O26" s="33"/>
      <c r="Q26" s="33"/>
      <c r="S26" s="33"/>
    </row>
    <row r="27" spans="1:19">
      <c r="A27" s="22">
        <v>1975</v>
      </c>
      <c r="B27" s="16">
        <v>3878.5</v>
      </c>
      <c r="C27" s="15">
        <v>3243.7</v>
      </c>
      <c r="D27" s="15">
        <v>634.79999999999995</v>
      </c>
      <c r="E27" s="16">
        <v>502.2</v>
      </c>
      <c r="F27" s="16">
        <v>1603.5</v>
      </c>
      <c r="G27" s="16">
        <v>-1101.3</v>
      </c>
      <c r="H27" s="16">
        <v>2206.4</v>
      </c>
      <c r="I27" s="16">
        <v>1615.1</v>
      </c>
      <c r="J27" s="16">
        <v>591.20000000000005</v>
      </c>
      <c r="M27" s="33"/>
      <c r="O27" s="33"/>
      <c r="Q27" s="33"/>
      <c r="S27" s="33"/>
    </row>
    <row r="28" spans="1:19">
      <c r="A28" s="22">
        <v>1976</v>
      </c>
      <c r="B28" s="16">
        <v>5394.9</v>
      </c>
      <c r="C28" s="15">
        <v>4908.8</v>
      </c>
      <c r="D28" s="15">
        <v>486.1</v>
      </c>
      <c r="E28" s="16">
        <v>502.8</v>
      </c>
      <c r="F28" s="16">
        <v>2072.3000000000002</v>
      </c>
      <c r="G28" s="16">
        <v>-1569.5</v>
      </c>
      <c r="H28" s="16">
        <v>2643.1</v>
      </c>
      <c r="I28" s="16">
        <v>2106.9</v>
      </c>
      <c r="J28" s="16">
        <v>523.79999999999995</v>
      </c>
      <c r="M28" s="33"/>
      <c r="O28" s="33"/>
      <c r="Q28" s="33"/>
      <c r="S28" s="33"/>
    </row>
    <row r="29" spans="1:19">
      <c r="A29" s="22">
        <v>1977</v>
      </c>
      <c r="B29" s="16">
        <v>5241.8999999999996</v>
      </c>
      <c r="C29" s="15">
        <v>4371.7</v>
      </c>
      <c r="D29" s="15">
        <v>870.2</v>
      </c>
      <c r="E29" s="16">
        <v>438.7</v>
      </c>
      <c r="F29" s="16">
        <v>2305.4</v>
      </c>
      <c r="G29" s="16">
        <v>-1866.7</v>
      </c>
      <c r="H29" s="16">
        <v>2891.5</v>
      </c>
      <c r="I29" s="16">
        <v>2355.6999999999998</v>
      </c>
      <c r="J29" s="16">
        <v>566.70000000000005</v>
      </c>
      <c r="M29" s="33"/>
      <c r="O29" s="33"/>
      <c r="Q29" s="33"/>
      <c r="S29" s="33"/>
    </row>
    <row r="30" spans="1:19">
      <c r="A30" s="22">
        <v>1978</v>
      </c>
      <c r="B30" s="16">
        <v>4902.5</v>
      </c>
      <c r="C30" s="15">
        <v>4721</v>
      </c>
      <c r="D30" s="15">
        <v>181.5</v>
      </c>
      <c r="E30" s="16">
        <v>511.7</v>
      </c>
      <c r="F30" s="16">
        <v>2805.9</v>
      </c>
      <c r="G30" s="16">
        <v>-2294.1999999999998</v>
      </c>
      <c r="H30" s="16">
        <v>2999.5</v>
      </c>
      <c r="I30" s="16">
        <v>2856.3</v>
      </c>
      <c r="J30" s="16">
        <v>174</v>
      </c>
      <c r="M30" s="33"/>
      <c r="O30" s="33"/>
      <c r="Q30" s="33"/>
      <c r="S30" s="33"/>
    </row>
    <row r="31" spans="1:19">
      <c r="A31" s="22">
        <v>1979</v>
      </c>
      <c r="B31" s="16">
        <v>6264.7</v>
      </c>
      <c r="C31" s="15">
        <v>5067.1000000000004</v>
      </c>
      <c r="D31" s="15">
        <v>1197.5999999999999</v>
      </c>
      <c r="E31" s="16">
        <v>481</v>
      </c>
      <c r="F31" s="16">
        <v>3622.5</v>
      </c>
      <c r="G31" s="16">
        <v>-3141.5</v>
      </c>
      <c r="H31" s="16">
        <v>4245</v>
      </c>
      <c r="I31" s="16">
        <v>3640.4</v>
      </c>
      <c r="J31" s="16">
        <v>598.4</v>
      </c>
      <c r="M31" s="33"/>
      <c r="O31" s="33"/>
      <c r="Q31" s="33"/>
      <c r="S31" s="33"/>
    </row>
    <row r="32" spans="1:19">
      <c r="A32" s="22">
        <v>1980</v>
      </c>
      <c r="B32" s="16">
        <v>9804.1</v>
      </c>
      <c r="C32" s="15">
        <v>7664.9</v>
      </c>
      <c r="D32" s="15">
        <v>2139.1999999999998</v>
      </c>
      <c r="E32" s="16">
        <v>614.70000000000005</v>
      </c>
      <c r="F32" s="16">
        <v>4750.6000000000004</v>
      </c>
      <c r="G32" s="16">
        <v>-4135.8999999999996</v>
      </c>
      <c r="H32" s="16">
        <v>6536.5</v>
      </c>
      <c r="I32" s="16">
        <v>4795.5</v>
      </c>
      <c r="J32" s="16">
        <v>1754.6</v>
      </c>
      <c r="M32" s="33"/>
      <c r="O32" s="33"/>
      <c r="Q32" s="33"/>
      <c r="S32" s="33"/>
    </row>
    <row r="33" spans="1:19">
      <c r="A33" s="22">
        <v>1981</v>
      </c>
      <c r="B33" s="16">
        <v>9033.5</v>
      </c>
      <c r="C33" s="15">
        <v>7461.9</v>
      </c>
      <c r="D33" s="15">
        <v>1571.6</v>
      </c>
      <c r="E33" s="16">
        <v>883.6</v>
      </c>
      <c r="F33" s="16">
        <v>4753.7</v>
      </c>
      <c r="G33" s="16">
        <v>-3870.1</v>
      </c>
      <c r="H33" s="16">
        <v>6533.8</v>
      </c>
      <c r="I33" s="16">
        <v>4741.7</v>
      </c>
      <c r="J33" s="16">
        <v>1755.2</v>
      </c>
      <c r="M33" s="33"/>
      <c r="O33" s="33"/>
      <c r="Q33" s="33"/>
      <c r="S33" s="33"/>
    </row>
    <row r="34" spans="1:19">
      <c r="A34" s="22">
        <v>1982</v>
      </c>
      <c r="B34" s="16">
        <v>7405</v>
      </c>
      <c r="C34" s="15">
        <v>8878.4</v>
      </c>
      <c r="D34" s="15">
        <v>-1473.4</v>
      </c>
      <c r="E34" s="16">
        <v>864.6</v>
      </c>
      <c r="F34" s="16">
        <v>6637.3</v>
      </c>
      <c r="G34" s="16">
        <v>-5772.7</v>
      </c>
      <c r="H34" s="16">
        <v>5529</v>
      </c>
      <c r="I34" s="16">
        <v>6683.5</v>
      </c>
      <c r="J34" s="16">
        <v>-1149.2</v>
      </c>
      <c r="M34" s="33"/>
      <c r="O34" s="33"/>
      <c r="Q34" s="33"/>
      <c r="S34" s="33"/>
    </row>
    <row r="35" spans="1:19">
      <c r="A35" s="22">
        <v>1983</v>
      </c>
      <c r="B35" s="16">
        <v>5646.3</v>
      </c>
      <c r="C35" s="15">
        <v>6190.8</v>
      </c>
      <c r="D35" s="15">
        <v>-544.5</v>
      </c>
      <c r="E35" s="16">
        <v>931.8</v>
      </c>
      <c r="F35" s="16">
        <v>5998.2</v>
      </c>
      <c r="G35" s="16">
        <v>-5066.3999999999996</v>
      </c>
      <c r="H35" s="16">
        <v>5270.4</v>
      </c>
      <c r="I35" s="16">
        <v>6038.2</v>
      </c>
      <c r="J35" s="16">
        <v>-773.6</v>
      </c>
      <c r="M35" s="33"/>
      <c r="O35" s="33"/>
      <c r="Q35" s="33"/>
      <c r="S35" s="33"/>
    </row>
    <row r="36" spans="1:19">
      <c r="A36" s="22">
        <v>1984</v>
      </c>
      <c r="B36" s="16">
        <v>5216.2</v>
      </c>
      <c r="C36" s="15">
        <v>4605.8999999999996</v>
      </c>
      <c r="D36" s="15">
        <v>610.29999999999995</v>
      </c>
      <c r="E36" s="16">
        <v>980.5</v>
      </c>
      <c r="F36" s="16">
        <v>4571.3</v>
      </c>
      <c r="G36" s="16">
        <v>-3590.8</v>
      </c>
      <c r="H36" s="16">
        <v>5216.2</v>
      </c>
      <c r="I36" s="16">
        <v>4605.8999999999996</v>
      </c>
      <c r="J36" s="16">
        <v>610.29999999999995</v>
      </c>
      <c r="M36" s="33"/>
      <c r="O36" s="33"/>
      <c r="Q36" s="33"/>
      <c r="S36" s="33"/>
    </row>
    <row r="37" spans="1:19">
      <c r="A37" s="22">
        <v>1985</v>
      </c>
      <c r="B37" s="16">
        <v>5247.1</v>
      </c>
      <c r="C37" s="15">
        <v>3738.9</v>
      </c>
      <c r="D37" s="15">
        <v>1508.2</v>
      </c>
      <c r="E37" s="16">
        <v>1066.2</v>
      </c>
      <c r="F37" s="16">
        <v>3614.9</v>
      </c>
      <c r="G37" s="16">
        <v>-2548.6999999999998</v>
      </c>
      <c r="H37" s="16">
        <v>5247.1</v>
      </c>
      <c r="I37" s="16">
        <v>3739</v>
      </c>
      <c r="J37" s="16">
        <v>1508.1</v>
      </c>
      <c r="M37" s="33"/>
      <c r="O37" s="33"/>
      <c r="Q37" s="33"/>
      <c r="S37" s="33"/>
    </row>
    <row r="38" spans="1:19">
      <c r="A38" s="22">
        <v>1986</v>
      </c>
      <c r="B38" s="16">
        <v>4988.6000000000004</v>
      </c>
      <c r="C38" s="15">
        <v>4939.8999999999996</v>
      </c>
      <c r="D38" s="15">
        <v>48.7</v>
      </c>
      <c r="E38" s="16">
        <v>1459.3</v>
      </c>
      <c r="F38" s="16">
        <v>4800</v>
      </c>
      <c r="G38" s="16">
        <v>-3340.7</v>
      </c>
      <c r="H38" s="16">
        <v>4988.6000000000004</v>
      </c>
      <c r="I38" s="16">
        <v>4939.8999999999996</v>
      </c>
      <c r="J38" s="16">
        <v>48.7</v>
      </c>
      <c r="M38" s="33"/>
      <c r="O38" s="33"/>
      <c r="Q38" s="33"/>
      <c r="S38" s="33"/>
    </row>
    <row r="39" spans="1:19">
      <c r="A39" s="22">
        <v>1987</v>
      </c>
      <c r="B39" s="16">
        <v>5264.6</v>
      </c>
      <c r="C39" s="15">
        <v>4387.5</v>
      </c>
      <c r="D39" s="15">
        <v>877.1</v>
      </c>
      <c r="E39" s="16">
        <v>1515.5</v>
      </c>
      <c r="F39" s="16">
        <v>4198.8999999999996</v>
      </c>
      <c r="G39" s="16">
        <v>-2683.4</v>
      </c>
      <c r="H39" s="16">
        <v>5264.6</v>
      </c>
      <c r="I39" s="16">
        <v>4387.5</v>
      </c>
      <c r="J39" s="16">
        <v>877.1</v>
      </c>
      <c r="M39" s="33"/>
      <c r="O39" s="33"/>
      <c r="Q39" s="33"/>
      <c r="S39" s="33"/>
    </row>
    <row r="40" spans="1:19">
      <c r="A40" s="22">
        <v>1988</v>
      </c>
      <c r="B40" s="16">
        <v>5423.5</v>
      </c>
      <c r="C40" s="15">
        <v>4291.5</v>
      </c>
      <c r="D40" s="15">
        <v>1132</v>
      </c>
      <c r="E40" s="16">
        <v>2143.9</v>
      </c>
      <c r="F40" s="16">
        <v>3797.2</v>
      </c>
      <c r="G40" s="16">
        <v>-1653.3</v>
      </c>
      <c r="H40" s="16">
        <v>5423.5</v>
      </c>
      <c r="I40" s="16">
        <v>4291.5</v>
      </c>
      <c r="J40" s="16">
        <v>1132</v>
      </c>
      <c r="M40" s="33"/>
      <c r="O40" s="33"/>
      <c r="Q40" s="33"/>
      <c r="S40" s="33"/>
    </row>
    <row r="41" spans="1:19">
      <c r="A41" s="22">
        <v>1989</v>
      </c>
      <c r="B41" s="16">
        <v>6706.9</v>
      </c>
      <c r="C41" s="15">
        <v>5195.3999999999996</v>
      </c>
      <c r="D41" s="15">
        <v>1511.5</v>
      </c>
      <c r="E41" s="16">
        <v>2617</v>
      </c>
      <c r="F41" s="16">
        <v>4877.8</v>
      </c>
      <c r="G41" s="16">
        <v>-2260.8000000000002</v>
      </c>
      <c r="H41" s="16">
        <v>6706.9</v>
      </c>
      <c r="I41" s="16">
        <v>5195.3999999999996</v>
      </c>
      <c r="J41" s="16">
        <v>1511.5</v>
      </c>
      <c r="M41" s="33"/>
      <c r="O41" s="33"/>
      <c r="Q41" s="33"/>
      <c r="S41" s="33"/>
    </row>
    <row r="42" spans="1:19">
      <c r="A42" s="22">
        <v>1990</v>
      </c>
      <c r="B42" s="16">
        <v>8850.9</v>
      </c>
      <c r="C42" s="15">
        <v>5370.4</v>
      </c>
      <c r="D42" s="15">
        <v>3480.5</v>
      </c>
      <c r="E42" s="16">
        <v>2917.6</v>
      </c>
      <c r="F42" s="16">
        <v>4759.6000000000004</v>
      </c>
      <c r="G42" s="16">
        <v>-1842</v>
      </c>
      <c r="H42" s="16">
        <v>8850.9</v>
      </c>
      <c r="I42" s="16">
        <v>5370.4</v>
      </c>
      <c r="J42" s="16">
        <v>3480.5</v>
      </c>
      <c r="M42" s="33"/>
      <c r="O42" s="33"/>
      <c r="Q42" s="33"/>
      <c r="S42" s="33"/>
    </row>
    <row r="43" spans="1:19">
      <c r="A43" s="22">
        <v>1991</v>
      </c>
      <c r="B43" s="16">
        <v>8434.9</v>
      </c>
      <c r="C43" s="15">
        <v>7097.2</v>
      </c>
      <c r="D43" s="15">
        <v>1337.7</v>
      </c>
      <c r="E43" s="16">
        <v>2928.8</v>
      </c>
      <c r="F43" s="16">
        <v>6028.5</v>
      </c>
      <c r="G43" s="16">
        <v>-3099.7</v>
      </c>
      <c r="H43" s="16">
        <v>7328.4</v>
      </c>
      <c r="I43" s="16">
        <v>5727.7</v>
      </c>
      <c r="J43" s="16">
        <v>1600.7</v>
      </c>
      <c r="M43" s="33"/>
      <c r="O43" s="33"/>
      <c r="Q43" s="33"/>
      <c r="S43" s="33"/>
    </row>
    <row r="44" spans="1:19">
      <c r="A44" s="22">
        <v>1992</v>
      </c>
      <c r="B44" s="16">
        <v>7942.9</v>
      </c>
      <c r="C44" s="15">
        <v>6081.1</v>
      </c>
      <c r="D44" s="15">
        <v>1861.8</v>
      </c>
      <c r="E44" s="16">
        <v>2843.6</v>
      </c>
      <c r="F44" s="16">
        <v>5532.2</v>
      </c>
      <c r="G44" s="16">
        <v>-2688.7</v>
      </c>
      <c r="H44" s="16">
        <v>7328.2</v>
      </c>
      <c r="I44" s="16">
        <v>4620.5</v>
      </c>
      <c r="J44" s="16">
        <v>2394.6999999999998</v>
      </c>
      <c r="M44" s="33"/>
      <c r="O44" s="33"/>
      <c r="Q44" s="33"/>
      <c r="S44" s="33"/>
    </row>
    <row r="45" spans="1:19">
      <c r="A45" s="22">
        <v>1993</v>
      </c>
      <c r="B45" s="16">
        <v>8534.6</v>
      </c>
      <c r="C45" s="15">
        <v>7421.4</v>
      </c>
      <c r="D45" s="15">
        <v>1113.2</v>
      </c>
      <c r="E45" s="16">
        <v>3714.4</v>
      </c>
      <c r="F45" s="16">
        <v>6232.8</v>
      </c>
      <c r="G45" s="16">
        <v>-2518.4</v>
      </c>
      <c r="H45" s="16">
        <v>7722.6</v>
      </c>
      <c r="I45" s="16">
        <v>6385.6</v>
      </c>
      <c r="J45" s="16">
        <v>1337</v>
      </c>
      <c r="M45" s="33"/>
      <c r="O45" s="33"/>
      <c r="Q45" s="33"/>
      <c r="S45" s="33"/>
    </row>
    <row r="46" spans="1:19">
      <c r="A46" s="22">
        <v>1994</v>
      </c>
      <c r="B46" s="16">
        <v>11575.4</v>
      </c>
      <c r="C46" s="15">
        <v>6715.5</v>
      </c>
      <c r="D46" s="15">
        <v>4859.8999999999996</v>
      </c>
      <c r="E46" s="16">
        <v>5884.9</v>
      </c>
      <c r="F46" s="16">
        <v>6672.3</v>
      </c>
      <c r="G46" s="16">
        <v>-787.4</v>
      </c>
      <c r="H46" s="16">
        <v>10537.6</v>
      </c>
      <c r="I46" s="16">
        <v>5710.2</v>
      </c>
      <c r="J46" s="16">
        <v>4827.3999999999996</v>
      </c>
      <c r="M46" s="33"/>
      <c r="O46" s="33"/>
      <c r="Q46" s="33"/>
      <c r="S46" s="33"/>
    </row>
    <row r="47" spans="1:19">
      <c r="A47" s="22">
        <v>1995</v>
      </c>
      <c r="B47" s="16">
        <v>14608.6</v>
      </c>
      <c r="C47" s="15">
        <v>10191.1</v>
      </c>
      <c r="D47" s="15">
        <v>4417.5</v>
      </c>
      <c r="E47" s="16">
        <v>7618.4</v>
      </c>
      <c r="F47" s="16">
        <v>10139.6</v>
      </c>
      <c r="G47" s="16">
        <v>-2521.1999999999998</v>
      </c>
      <c r="H47" s="16">
        <v>14225.1</v>
      </c>
      <c r="I47" s="16">
        <v>9424.7000000000007</v>
      </c>
      <c r="J47" s="16">
        <v>4800.3999999999996</v>
      </c>
      <c r="L47" s="34"/>
      <c r="M47" s="33"/>
      <c r="O47" s="33"/>
      <c r="Q47" s="33"/>
      <c r="S47" s="33"/>
    </row>
    <row r="48" spans="1:19">
      <c r="A48" s="22">
        <v>1996</v>
      </c>
      <c r="B48" s="16">
        <v>15014.4</v>
      </c>
      <c r="C48" s="15">
        <v>12866.8</v>
      </c>
      <c r="D48" s="15">
        <v>2147.6</v>
      </c>
      <c r="E48" s="16">
        <v>7467.4</v>
      </c>
      <c r="F48" s="16">
        <v>10396.299999999999</v>
      </c>
      <c r="G48" s="16">
        <v>-2928.9</v>
      </c>
      <c r="H48" s="16">
        <v>14264.7</v>
      </c>
      <c r="I48" s="16">
        <v>11965.1</v>
      </c>
      <c r="J48" s="16">
        <v>2299.6</v>
      </c>
      <c r="M48" s="33"/>
      <c r="O48" s="33"/>
      <c r="Q48" s="33"/>
      <c r="S48" s="33"/>
    </row>
    <row r="49" spans="1:19">
      <c r="A49" s="22">
        <v>1997</v>
      </c>
      <c r="B49" s="16">
        <v>15887.3</v>
      </c>
      <c r="C49" s="15">
        <v>18905.900000000001</v>
      </c>
      <c r="D49" s="15">
        <v>-3018.6</v>
      </c>
      <c r="E49" s="16">
        <v>8567.7000000000007</v>
      </c>
      <c r="F49" s="16">
        <v>16456.3</v>
      </c>
      <c r="G49" s="16">
        <v>-7888.6</v>
      </c>
      <c r="H49" s="16">
        <v>15449.3</v>
      </c>
      <c r="I49" s="16">
        <v>18626.5</v>
      </c>
      <c r="J49" s="16">
        <v>-3177.2</v>
      </c>
      <c r="M49" s="33"/>
      <c r="O49" s="33"/>
      <c r="Q49" s="33"/>
      <c r="S49" s="33"/>
    </row>
    <row r="50" spans="1:19">
      <c r="A50" s="22">
        <v>1998</v>
      </c>
      <c r="B50" s="16">
        <v>14220.5</v>
      </c>
      <c r="C50" s="15">
        <v>18966.8</v>
      </c>
      <c r="D50" s="15">
        <v>-4746.2</v>
      </c>
      <c r="E50" s="16">
        <v>7910.2</v>
      </c>
      <c r="F50" s="16">
        <v>16483.5</v>
      </c>
      <c r="G50" s="16">
        <v>-8573.2999999999993</v>
      </c>
      <c r="H50" s="16">
        <v>13807.7</v>
      </c>
      <c r="I50" s="16">
        <v>18371.599999999999</v>
      </c>
      <c r="J50" s="16">
        <v>-4563.8999999999996</v>
      </c>
      <c r="M50" s="33"/>
      <c r="O50" s="33"/>
      <c r="Q50" s="33"/>
      <c r="S50" s="33"/>
    </row>
    <row r="51" spans="1:19">
      <c r="A51" s="22">
        <v>1999</v>
      </c>
      <c r="B51" s="16">
        <v>17661.2</v>
      </c>
      <c r="C51" s="15">
        <v>17263</v>
      </c>
      <c r="D51" s="15">
        <v>398.2</v>
      </c>
      <c r="E51" s="16">
        <v>8106.4</v>
      </c>
      <c r="F51" s="16">
        <v>13634.7</v>
      </c>
      <c r="G51" s="16">
        <v>-5528.3</v>
      </c>
      <c r="H51" s="16">
        <v>17453.400000000001</v>
      </c>
      <c r="I51" s="16">
        <v>17135.3</v>
      </c>
      <c r="J51" s="16">
        <v>318.10000000000002</v>
      </c>
      <c r="M51" s="33"/>
      <c r="O51" s="33"/>
      <c r="Q51" s="33"/>
      <c r="S51" s="33"/>
    </row>
    <row r="52" spans="1:19">
      <c r="A52" s="22">
        <v>2000</v>
      </c>
      <c r="B52" s="16">
        <v>26923.5</v>
      </c>
      <c r="C52" s="15">
        <v>20841.900000000001</v>
      </c>
      <c r="D52" s="15">
        <v>6081.6</v>
      </c>
      <c r="E52" s="16">
        <v>9348.7000000000007</v>
      </c>
      <c r="F52" s="16">
        <v>14110.5</v>
      </c>
      <c r="G52" s="16">
        <v>-4761.8</v>
      </c>
      <c r="H52" s="16">
        <v>26828.3</v>
      </c>
      <c r="I52" s="16">
        <v>20742.5</v>
      </c>
      <c r="J52" s="16">
        <v>6089.5</v>
      </c>
      <c r="M52" s="33"/>
      <c r="O52" s="33"/>
      <c r="Q52" s="33"/>
      <c r="S52" s="33"/>
    </row>
    <row r="53" spans="1:19">
      <c r="A53" s="22">
        <v>2001</v>
      </c>
      <c r="B53" s="16">
        <v>26709</v>
      </c>
      <c r="C53" s="15">
        <v>22199.599999999999</v>
      </c>
      <c r="D53" s="15">
        <v>4509.3999999999996</v>
      </c>
      <c r="E53" s="16">
        <v>10315.200000000001</v>
      </c>
      <c r="F53" s="16">
        <v>16462.400000000001</v>
      </c>
      <c r="G53" s="16">
        <v>-6147.2</v>
      </c>
      <c r="H53" s="16">
        <v>26648.6</v>
      </c>
      <c r="I53" s="16">
        <v>22137</v>
      </c>
      <c r="J53" s="16">
        <v>4330.8999999999996</v>
      </c>
      <c r="M53" s="33"/>
      <c r="O53" s="33"/>
      <c r="Q53" s="33"/>
      <c r="S53" s="33"/>
    </row>
    <row r="54" spans="1:19">
      <c r="A54" s="22">
        <v>2002</v>
      </c>
      <c r="B54" s="16">
        <v>24062.3</v>
      </c>
      <c r="C54" s="15">
        <v>22873</v>
      </c>
      <c r="D54" s="15">
        <v>1189.3</v>
      </c>
      <c r="E54" s="16">
        <v>9604.9</v>
      </c>
      <c r="F54" s="16">
        <v>16548</v>
      </c>
      <c r="G54" s="16">
        <v>-6943.1</v>
      </c>
      <c r="H54" s="16">
        <v>24000.799999999999</v>
      </c>
      <c r="I54" s="16">
        <v>22809.3</v>
      </c>
      <c r="J54" s="16">
        <v>1198.9000000000001</v>
      </c>
      <c r="M54" s="33"/>
      <c r="O54" s="33"/>
      <c r="Q54" s="33"/>
      <c r="S54" s="33"/>
    </row>
    <row r="55" spans="1:19">
      <c r="A55" s="22">
        <v>2003</v>
      </c>
      <c r="B55" s="16">
        <v>32600.3</v>
      </c>
      <c r="C55" s="15">
        <v>24501.4</v>
      </c>
      <c r="D55" s="15">
        <v>8098.9</v>
      </c>
      <c r="E55" s="16">
        <v>10864.9</v>
      </c>
      <c r="F55" s="16">
        <v>17835.900000000001</v>
      </c>
      <c r="G55" s="16">
        <v>-6971</v>
      </c>
      <c r="H55" s="16">
        <v>32531.5</v>
      </c>
      <c r="I55" s="16">
        <v>24433.1</v>
      </c>
      <c r="J55" s="16">
        <v>8098.4</v>
      </c>
      <c r="M55" s="33"/>
      <c r="O55" s="33"/>
      <c r="Q55" s="33"/>
      <c r="S55" s="33"/>
    </row>
    <row r="56" spans="1:19">
      <c r="A56" s="22">
        <v>2004</v>
      </c>
      <c r="B56" s="16">
        <v>40144.400000000001</v>
      </c>
      <c r="C56" s="15">
        <v>30600.3</v>
      </c>
      <c r="D56" s="15">
        <v>9544.1</v>
      </c>
      <c r="E56" s="16">
        <v>15934.9</v>
      </c>
      <c r="F56" s="16">
        <v>23193.1</v>
      </c>
      <c r="G56" s="16">
        <v>-7258.2</v>
      </c>
      <c r="H56" s="16">
        <v>40131.9</v>
      </c>
      <c r="I56" s="16">
        <v>30574.799999999999</v>
      </c>
      <c r="J56" s="16">
        <v>9557.1</v>
      </c>
      <c r="M56" s="33"/>
      <c r="O56" s="33"/>
      <c r="Q56" s="33"/>
      <c r="S56" s="33"/>
    </row>
    <row r="57" spans="1:19">
      <c r="A57" s="22">
        <v>2005</v>
      </c>
      <c r="B57" s="16">
        <v>62629.7</v>
      </c>
      <c r="C57" s="15">
        <v>35887.9</v>
      </c>
      <c r="D57" s="15">
        <v>26741.8</v>
      </c>
      <c r="E57" s="16">
        <v>19133.599999999999</v>
      </c>
      <c r="F57" s="16">
        <v>23404.400000000001</v>
      </c>
      <c r="G57" s="16">
        <v>-4270.7</v>
      </c>
      <c r="H57" s="16">
        <v>62609.5</v>
      </c>
      <c r="I57" s="16">
        <v>35871.5</v>
      </c>
      <c r="J57" s="16">
        <v>26738</v>
      </c>
      <c r="L57" s="34"/>
      <c r="M57" s="33"/>
      <c r="O57" s="33"/>
      <c r="Q57" s="33"/>
      <c r="S57" s="33"/>
    </row>
    <row r="58" spans="1:19">
      <c r="A58" s="22">
        <v>2006</v>
      </c>
      <c r="B58" s="16">
        <v>88469.6</v>
      </c>
      <c r="C58" s="15">
        <v>40891.800000000003</v>
      </c>
      <c r="D58" s="15">
        <v>47577.8</v>
      </c>
      <c r="E58" s="16">
        <v>20829.8</v>
      </c>
      <c r="F58" s="16">
        <v>26562.1</v>
      </c>
      <c r="G58" s="16">
        <v>-5732.3</v>
      </c>
      <c r="H58" s="16">
        <v>88437.7</v>
      </c>
      <c r="I58" s="16">
        <v>40873.9</v>
      </c>
      <c r="J58" s="16">
        <v>47563.8</v>
      </c>
      <c r="L58" s="34"/>
      <c r="M58" s="33"/>
      <c r="O58" s="33"/>
      <c r="Q58" s="33"/>
      <c r="S58" s="33"/>
    </row>
    <row r="59" spans="1:19">
      <c r="A59" s="22">
        <v>2007</v>
      </c>
      <c r="B59" s="16">
        <v>83267</v>
      </c>
      <c r="C59" s="15">
        <v>48431.5</v>
      </c>
      <c r="D59" s="15">
        <v>34835.5</v>
      </c>
      <c r="E59" s="16">
        <v>27494.400000000001</v>
      </c>
      <c r="F59" s="16">
        <v>32092</v>
      </c>
      <c r="G59" s="16">
        <v>-4597.5</v>
      </c>
      <c r="H59" s="16">
        <v>83242.5</v>
      </c>
      <c r="I59" s="16">
        <v>48385.7</v>
      </c>
      <c r="J59" s="16">
        <v>34856.699999999997</v>
      </c>
      <c r="L59" s="34"/>
      <c r="M59" s="33"/>
      <c r="O59" s="33"/>
      <c r="Q59" s="33"/>
      <c r="S59" s="33"/>
    </row>
    <row r="60" spans="1:19">
      <c r="A60" s="22">
        <v>2008</v>
      </c>
      <c r="B60" s="16">
        <v>116661.9</v>
      </c>
      <c r="C60" s="15">
        <v>59914.1</v>
      </c>
      <c r="D60" s="15">
        <v>56747.8</v>
      </c>
      <c r="E60" s="16">
        <v>34915.4</v>
      </c>
      <c r="F60" s="16">
        <v>39016.400000000001</v>
      </c>
      <c r="G60" s="16">
        <v>-4101</v>
      </c>
      <c r="H60" s="16">
        <v>116639.1</v>
      </c>
      <c r="I60" s="16">
        <v>59884.800000000003</v>
      </c>
      <c r="J60" s="16">
        <v>56754.3</v>
      </c>
      <c r="L60" s="34"/>
      <c r="M60" s="33"/>
      <c r="O60" s="33"/>
      <c r="Q60" s="33"/>
      <c r="S60" s="33"/>
    </row>
    <row r="61" spans="1:19">
      <c r="A61" s="22">
        <v>2009</v>
      </c>
      <c r="B61" s="16">
        <v>58091.9</v>
      </c>
      <c r="C61" s="15">
        <v>43972.3</v>
      </c>
      <c r="D61" s="15">
        <v>14119.6</v>
      </c>
      <c r="E61" s="16">
        <v>13963.4</v>
      </c>
      <c r="F61" s="16">
        <v>29489.8</v>
      </c>
      <c r="G61" s="16">
        <v>-15526.4</v>
      </c>
      <c r="H61" s="16">
        <v>58059.3</v>
      </c>
      <c r="I61" s="16">
        <v>43939</v>
      </c>
      <c r="J61" s="16">
        <v>14120.2</v>
      </c>
      <c r="L61" s="34"/>
      <c r="M61" s="33"/>
      <c r="O61" s="33"/>
      <c r="Q61" s="33"/>
      <c r="S61" s="33"/>
    </row>
    <row r="62" spans="1:19">
      <c r="A62" s="22">
        <v>2010</v>
      </c>
      <c r="B62" s="16">
        <v>71343.899999999994</v>
      </c>
      <c r="C62" s="15">
        <v>41283.1</v>
      </c>
      <c r="D62" s="15">
        <v>30060.799999999999</v>
      </c>
      <c r="E62" s="16">
        <v>27618.2</v>
      </c>
      <c r="F62" s="16">
        <v>27527.8</v>
      </c>
      <c r="G62" s="16">
        <v>90.5</v>
      </c>
      <c r="H62" s="16">
        <v>71320.899999999994</v>
      </c>
      <c r="I62" s="16">
        <v>41248.9</v>
      </c>
      <c r="J62" s="16">
        <v>30072</v>
      </c>
      <c r="K62" s="34"/>
      <c r="L62" s="34"/>
      <c r="M62" s="33"/>
      <c r="O62" s="33"/>
      <c r="Q62" s="33"/>
      <c r="S62" s="33"/>
    </row>
    <row r="63" spans="1:19" ht="21" customHeight="1">
      <c r="A63" s="143" t="s">
        <v>257</v>
      </c>
      <c r="B63" s="143"/>
      <c r="C63" s="143"/>
      <c r="D63" s="143"/>
      <c r="E63" s="143"/>
      <c r="F63" s="143"/>
      <c r="G63" s="143"/>
      <c r="H63" s="143"/>
      <c r="I63" s="143"/>
      <c r="J63" s="143"/>
    </row>
    <row r="64" spans="1:19">
      <c r="B64" s="136"/>
      <c r="C64" s="136"/>
      <c r="D64" s="136"/>
      <c r="E64" s="136"/>
      <c r="F64" s="136"/>
      <c r="G64" s="136"/>
      <c r="H64" s="136"/>
      <c r="I64" s="136"/>
      <c r="J64" s="136"/>
    </row>
    <row r="65" spans="1:10">
      <c r="A65" s="73"/>
      <c r="B65" s="136"/>
      <c r="C65" s="136"/>
      <c r="D65" s="136"/>
      <c r="E65" s="136"/>
      <c r="F65" s="136"/>
      <c r="G65" s="136"/>
      <c r="H65" s="136"/>
      <c r="I65" s="136"/>
      <c r="J65" s="136"/>
    </row>
    <row r="66" spans="1:10">
      <c r="A66" s="73"/>
      <c r="B66" s="136"/>
      <c r="C66" s="136"/>
      <c r="D66" s="136"/>
      <c r="E66" s="136"/>
      <c r="F66" s="136"/>
      <c r="G66" s="136"/>
      <c r="H66" s="136"/>
      <c r="I66" s="136"/>
      <c r="J66" s="136"/>
    </row>
    <row r="67" spans="1:10">
      <c r="A67" s="73"/>
      <c r="B67" s="136"/>
      <c r="C67" s="136"/>
      <c r="D67" s="136"/>
      <c r="E67" s="136"/>
      <c r="F67" s="136"/>
      <c r="G67" s="136"/>
      <c r="H67" s="136"/>
      <c r="I67" s="136"/>
      <c r="J67" s="136"/>
    </row>
    <row r="68" spans="1:10">
      <c r="A68" s="73"/>
      <c r="B68" s="136"/>
      <c r="C68" s="136"/>
      <c r="D68" s="136"/>
      <c r="E68" s="136"/>
      <c r="F68" s="136"/>
      <c r="G68" s="136"/>
      <c r="H68" s="136"/>
      <c r="I68" s="136"/>
      <c r="J68" s="136"/>
    </row>
    <row r="69" spans="1:10">
      <c r="A69" s="73"/>
      <c r="B69" s="136"/>
      <c r="C69" s="136"/>
      <c r="D69" s="136"/>
      <c r="E69" s="136"/>
      <c r="F69" s="136"/>
      <c r="G69" s="136"/>
      <c r="H69" s="136"/>
      <c r="I69" s="136"/>
      <c r="J69" s="136"/>
    </row>
    <row r="70" spans="1:10">
      <c r="A70" s="73"/>
      <c r="B70" s="136"/>
      <c r="C70" s="136"/>
      <c r="D70" s="136"/>
      <c r="E70" s="136"/>
      <c r="F70" s="136"/>
      <c r="G70" s="136"/>
      <c r="H70" s="136"/>
      <c r="I70" s="136"/>
      <c r="J70" s="136"/>
    </row>
    <row r="71" spans="1:10">
      <c r="A71" s="73"/>
      <c r="B71" s="136"/>
      <c r="C71" s="136"/>
      <c r="D71" s="136"/>
      <c r="E71" s="136"/>
      <c r="F71" s="136"/>
      <c r="G71" s="136"/>
      <c r="H71" s="136"/>
      <c r="I71" s="136"/>
      <c r="J71" s="136"/>
    </row>
    <row r="72" spans="1:10">
      <c r="A72" s="73"/>
      <c r="B72" s="136"/>
      <c r="C72" s="136"/>
      <c r="D72" s="136"/>
      <c r="E72" s="136"/>
      <c r="F72" s="136"/>
      <c r="G72" s="136"/>
      <c r="H72" s="136"/>
      <c r="I72" s="136"/>
      <c r="J72" s="136"/>
    </row>
    <row r="73" spans="1:10">
      <c r="A73" s="73"/>
      <c r="B73" s="136"/>
      <c r="C73" s="136"/>
      <c r="D73" s="136"/>
      <c r="E73" s="136"/>
      <c r="F73" s="136"/>
      <c r="G73" s="136"/>
      <c r="H73" s="136"/>
      <c r="I73" s="136"/>
      <c r="J73" s="136"/>
    </row>
    <row r="74" spans="1:10">
      <c r="A74" s="73"/>
      <c r="B74" s="136"/>
      <c r="C74" s="136"/>
      <c r="D74" s="136"/>
      <c r="E74" s="136"/>
      <c r="F74" s="136"/>
      <c r="G74" s="136"/>
      <c r="H74" s="136"/>
      <c r="I74" s="136"/>
      <c r="J74" s="136"/>
    </row>
    <row r="75" spans="1:10">
      <c r="A75" s="73"/>
      <c r="B75" s="136"/>
      <c r="C75" s="136"/>
      <c r="D75" s="136"/>
      <c r="E75" s="136"/>
      <c r="F75" s="136"/>
      <c r="G75" s="136"/>
      <c r="H75" s="136"/>
      <c r="I75" s="136"/>
      <c r="J75" s="136"/>
    </row>
    <row r="76" spans="1:10">
      <c r="A76" s="73"/>
      <c r="B76" s="136"/>
      <c r="C76" s="136"/>
      <c r="D76" s="136"/>
      <c r="E76" s="136"/>
      <c r="F76" s="136"/>
      <c r="G76" s="136"/>
      <c r="H76" s="136"/>
      <c r="I76" s="136"/>
      <c r="J76" s="136"/>
    </row>
    <row r="77" spans="1:10">
      <c r="A77" s="73"/>
      <c r="B77" s="136"/>
      <c r="C77" s="136"/>
      <c r="D77" s="136"/>
      <c r="E77" s="136"/>
      <c r="F77" s="136"/>
      <c r="G77" s="136"/>
      <c r="H77" s="136"/>
      <c r="I77" s="136"/>
      <c r="J77" s="136"/>
    </row>
    <row r="78" spans="1:10">
      <c r="A78" s="73"/>
      <c r="B78" s="136"/>
      <c r="C78" s="136"/>
      <c r="D78" s="136"/>
      <c r="E78" s="136"/>
      <c r="F78" s="136"/>
      <c r="G78" s="136"/>
      <c r="H78" s="136"/>
      <c r="I78" s="136"/>
      <c r="J78" s="136"/>
    </row>
    <row r="79" spans="1:10">
      <c r="A79" s="73"/>
      <c r="B79" s="136"/>
      <c r="C79" s="136"/>
      <c r="D79" s="136"/>
      <c r="E79" s="136"/>
      <c r="F79" s="136"/>
      <c r="G79" s="136"/>
      <c r="H79" s="136"/>
      <c r="I79" s="136"/>
      <c r="J79" s="136"/>
    </row>
    <row r="80" spans="1:10">
      <c r="A80" s="73"/>
      <c r="B80" s="136"/>
      <c r="C80" s="136"/>
      <c r="D80" s="136"/>
      <c r="E80" s="136"/>
      <c r="F80" s="136"/>
      <c r="G80" s="136"/>
      <c r="H80" s="136"/>
      <c r="I80" s="136"/>
      <c r="J80" s="136"/>
    </row>
    <row r="81" spans="1:10">
      <c r="A81" s="73"/>
      <c r="B81" s="136"/>
      <c r="C81" s="136"/>
      <c r="D81" s="136"/>
      <c r="E81" s="136"/>
      <c r="F81" s="136"/>
      <c r="G81" s="136"/>
      <c r="H81" s="136"/>
      <c r="I81" s="136"/>
      <c r="J81" s="136"/>
    </row>
    <row r="82" spans="1:10">
      <c r="A82" s="73"/>
      <c r="B82" s="136"/>
      <c r="C82" s="136"/>
      <c r="D82" s="136"/>
      <c r="E82" s="136"/>
      <c r="F82" s="136"/>
      <c r="G82" s="136"/>
      <c r="H82" s="136"/>
      <c r="I82" s="136"/>
      <c r="J82" s="136"/>
    </row>
    <row r="83" spans="1:10">
      <c r="A83" s="73"/>
      <c r="B83" s="136"/>
      <c r="C83" s="136"/>
      <c r="D83" s="136"/>
      <c r="E83" s="136"/>
      <c r="F83" s="136"/>
      <c r="G83" s="136"/>
      <c r="H83" s="136"/>
      <c r="I83" s="136"/>
      <c r="J83" s="136"/>
    </row>
    <row r="84" spans="1:10">
      <c r="A84" s="73"/>
      <c r="B84" s="136"/>
      <c r="C84" s="136"/>
      <c r="D84" s="136"/>
      <c r="E84" s="136"/>
      <c r="F84" s="136"/>
      <c r="G84" s="136"/>
      <c r="H84" s="136"/>
      <c r="I84" s="136"/>
      <c r="J84" s="136"/>
    </row>
    <row r="85" spans="1:10">
      <c r="A85" s="73"/>
      <c r="B85" s="136"/>
      <c r="C85" s="136"/>
      <c r="D85" s="136"/>
      <c r="E85" s="136"/>
      <c r="F85" s="136"/>
      <c r="G85" s="136"/>
      <c r="H85" s="136"/>
      <c r="I85" s="136"/>
      <c r="J85" s="136"/>
    </row>
    <row r="86" spans="1:10">
      <c r="A86" s="73"/>
      <c r="B86" s="136"/>
      <c r="C86" s="136"/>
      <c r="D86" s="136"/>
      <c r="E86" s="136"/>
      <c r="F86" s="136"/>
      <c r="G86" s="136"/>
      <c r="H86" s="136"/>
      <c r="I86" s="136"/>
      <c r="J86" s="136"/>
    </row>
    <row r="87" spans="1:10">
      <c r="A87" s="73"/>
      <c r="B87" s="136"/>
      <c r="C87" s="136"/>
      <c r="D87" s="136"/>
      <c r="E87" s="136"/>
      <c r="F87" s="136"/>
      <c r="G87" s="136"/>
      <c r="H87" s="136"/>
      <c r="I87" s="136"/>
      <c r="J87" s="136"/>
    </row>
    <row r="88" spans="1:10">
      <c r="A88" s="73"/>
      <c r="B88" s="136"/>
      <c r="C88" s="136"/>
      <c r="D88" s="136"/>
      <c r="E88" s="136"/>
      <c r="F88" s="136"/>
      <c r="G88" s="136"/>
      <c r="H88" s="136"/>
      <c r="I88" s="136"/>
      <c r="J88" s="136"/>
    </row>
    <row r="89" spans="1:10">
      <c r="A89" s="73"/>
      <c r="B89" s="136"/>
      <c r="C89" s="136"/>
      <c r="D89" s="136"/>
      <c r="E89" s="136"/>
      <c r="F89" s="136"/>
      <c r="G89" s="136"/>
      <c r="H89" s="136"/>
      <c r="I89" s="136"/>
      <c r="J89" s="136"/>
    </row>
    <row r="90" spans="1:10">
      <c r="A90" s="73"/>
      <c r="B90" s="136"/>
      <c r="C90" s="136"/>
      <c r="D90" s="136"/>
      <c r="E90" s="136"/>
      <c r="F90" s="136"/>
      <c r="G90" s="136"/>
      <c r="H90" s="136"/>
      <c r="I90" s="136"/>
      <c r="J90" s="136"/>
    </row>
    <row r="91" spans="1:10">
      <c r="A91" s="73"/>
      <c r="B91" s="136"/>
      <c r="C91" s="136"/>
      <c r="D91" s="136"/>
      <c r="E91" s="136"/>
      <c r="F91" s="136"/>
      <c r="G91" s="136"/>
      <c r="H91" s="136"/>
      <c r="I91" s="136"/>
      <c r="J91" s="136"/>
    </row>
    <row r="92" spans="1:10">
      <c r="A92" s="73"/>
      <c r="B92" s="136"/>
      <c r="C92" s="136"/>
      <c r="D92" s="136"/>
      <c r="E92" s="136"/>
      <c r="F92" s="136"/>
      <c r="G92" s="136"/>
      <c r="H92" s="136"/>
      <c r="I92" s="136"/>
      <c r="J92" s="136"/>
    </row>
    <row r="93" spans="1:10">
      <c r="A93" s="73"/>
      <c r="B93" s="136"/>
      <c r="C93" s="136"/>
      <c r="D93" s="136"/>
      <c r="E93" s="136"/>
      <c r="F93" s="136"/>
      <c r="G93" s="136"/>
      <c r="H93" s="136"/>
      <c r="I93" s="136"/>
      <c r="J93" s="136"/>
    </row>
    <row r="94" spans="1:10">
      <c r="A94" s="73"/>
      <c r="B94" s="136"/>
      <c r="C94" s="136"/>
      <c r="D94" s="136"/>
      <c r="E94" s="136"/>
      <c r="F94" s="136"/>
      <c r="G94" s="136"/>
      <c r="H94" s="136"/>
      <c r="I94" s="136"/>
      <c r="J94" s="136"/>
    </row>
    <row r="95" spans="1:10">
      <c r="A95" s="73"/>
      <c r="B95" s="136"/>
      <c r="C95" s="136"/>
      <c r="D95" s="136"/>
      <c r="E95" s="136"/>
      <c r="F95" s="136"/>
      <c r="G95" s="136"/>
      <c r="H95" s="136"/>
      <c r="I95" s="136"/>
      <c r="J95" s="136"/>
    </row>
    <row r="96" spans="1:10">
      <c r="A96" s="73"/>
      <c r="B96" s="136"/>
      <c r="C96" s="136"/>
      <c r="D96" s="136"/>
      <c r="E96" s="136"/>
      <c r="F96" s="136"/>
      <c r="G96" s="136"/>
      <c r="H96" s="136"/>
      <c r="I96" s="136"/>
      <c r="J96" s="136"/>
    </row>
    <row r="97" spans="1:10">
      <c r="A97" s="73"/>
      <c r="B97" s="136"/>
      <c r="C97" s="136"/>
      <c r="D97" s="136"/>
      <c r="E97" s="136"/>
      <c r="F97" s="136"/>
      <c r="G97" s="136"/>
      <c r="H97" s="136"/>
      <c r="I97" s="136"/>
      <c r="J97" s="136"/>
    </row>
    <row r="98" spans="1:10">
      <c r="A98" s="73"/>
      <c r="B98" s="136"/>
      <c r="C98" s="136"/>
      <c r="D98" s="136"/>
      <c r="E98" s="136"/>
      <c r="F98" s="136"/>
      <c r="G98" s="136"/>
      <c r="H98" s="136"/>
      <c r="I98" s="136"/>
      <c r="J98" s="136"/>
    </row>
    <row r="99" spans="1:10">
      <c r="A99" s="73"/>
      <c r="B99" s="136"/>
      <c r="C99" s="136"/>
      <c r="D99" s="136"/>
      <c r="E99" s="136"/>
      <c r="F99" s="136"/>
      <c r="G99" s="136"/>
      <c r="H99" s="136"/>
      <c r="I99" s="136"/>
      <c r="J99" s="136"/>
    </row>
    <row r="100" spans="1:10">
      <c r="A100" s="73"/>
      <c r="B100" s="136"/>
      <c r="C100" s="136"/>
      <c r="D100" s="136"/>
      <c r="E100" s="136"/>
      <c r="F100" s="136"/>
      <c r="G100" s="136"/>
      <c r="H100" s="136"/>
      <c r="I100" s="136"/>
      <c r="J100" s="136"/>
    </row>
    <row r="101" spans="1:10">
      <c r="A101" s="73"/>
      <c r="B101" s="136"/>
      <c r="C101" s="136"/>
      <c r="D101" s="136"/>
      <c r="E101" s="136"/>
      <c r="F101" s="136"/>
      <c r="G101" s="136"/>
      <c r="H101" s="136"/>
      <c r="I101" s="136"/>
      <c r="J101" s="136"/>
    </row>
    <row r="102" spans="1:10">
      <c r="A102" s="73"/>
      <c r="B102" s="136"/>
      <c r="C102" s="136"/>
      <c r="D102" s="136"/>
      <c r="E102" s="136"/>
      <c r="F102" s="136"/>
      <c r="G102" s="136"/>
      <c r="H102" s="136"/>
      <c r="I102" s="136"/>
      <c r="J102" s="136"/>
    </row>
    <row r="103" spans="1:10">
      <c r="A103" s="73"/>
      <c r="B103" s="136"/>
      <c r="C103" s="136"/>
      <c r="D103" s="136"/>
      <c r="E103" s="136"/>
      <c r="F103" s="136"/>
      <c r="G103" s="136"/>
      <c r="H103" s="136"/>
      <c r="I103" s="136"/>
      <c r="J103" s="136"/>
    </row>
    <row r="104" spans="1:10">
      <c r="A104" s="73"/>
      <c r="B104" s="136"/>
      <c r="C104" s="136"/>
      <c r="D104" s="136"/>
      <c r="E104" s="136"/>
      <c r="F104" s="136"/>
      <c r="G104" s="136"/>
      <c r="H104" s="136"/>
      <c r="I104" s="136"/>
      <c r="J104" s="136"/>
    </row>
    <row r="105" spans="1:10">
      <c r="A105" s="73"/>
      <c r="B105" s="136"/>
      <c r="C105" s="136"/>
      <c r="D105" s="136"/>
      <c r="E105" s="136"/>
      <c r="F105" s="136"/>
      <c r="G105" s="136"/>
      <c r="H105" s="136"/>
      <c r="I105" s="136"/>
      <c r="J105" s="136"/>
    </row>
    <row r="106" spans="1:10">
      <c r="A106" s="73"/>
      <c r="B106" s="136"/>
      <c r="C106" s="136"/>
      <c r="D106" s="136"/>
      <c r="E106" s="136"/>
      <c r="F106" s="136"/>
      <c r="G106" s="136"/>
      <c r="H106" s="136"/>
      <c r="I106" s="136"/>
      <c r="J106" s="136"/>
    </row>
    <row r="107" spans="1:10">
      <c r="A107" s="73"/>
      <c r="B107" s="136"/>
      <c r="C107" s="136"/>
      <c r="D107" s="136"/>
      <c r="E107" s="136"/>
      <c r="F107" s="136"/>
      <c r="G107" s="136"/>
      <c r="H107" s="136"/>
      <c r="I107" s="136"/>
      <c r="J107" s="136"/>
    </row>
    <row r="108" spans="1:10">
      <c r="A108" s="73"/>
      <c r="B108" s="136"/>
      <c r="C108" s="136"/>
      <c r="D108" s="136"/>
      <c r="E108" s="136"/>
      <c r="F108" s="136"/>
      <c r="G108" s="136"/>
      <c r="H108" s="136"/>
      <c r="I108" s="136"/>
      <c r="J108" s="136"/>
    </row>
    <row r="109" spans="1:10">
      <c r="A109" s="73"/>
      <c r="B109" s="136"/>
      <c r="C109" s="136"/>
      <c r="D109" s="136"/>
      <c r="E109" s="136"/>
      <c r="F109" s="136"/>
      <c r="G109" s="136"/>
      <c r="H109" s="136"/>
      <c r="I109" s="136"/>
      <c r="J109" s="136"/>
    </row>
    <row r="110" spans="1:10">
      <c r="A110" s="73"/>
      <c r="B110" s="136"/>
      <c r="C110" s="136"/>
      <c r="D110" s="136"/>
      <c r="E110" s="136"/>
      <c r="F110" s="136"/>
      <c r="G110" s="136"/>
      <c r="H110" s="136"/>
      <c r="I110" s="136"/>
      <c r="J110" s="136"/>
    </row>
    <row r="111" spans="1:10">
      <c r="A111" s="73"/>
      <c r="B111" s="136"/>
      <c r="C111" s="136"/>
      <c r="D111" s="136"/>
      <c r="E111" s="136"/>
      <c r="F111" s="136"/>
      <c r="G111" s="136"/>
      <c r="H111" s="136"/>
      <c r="I111" s="136"/>
      <c r="J111" s="136"/>
    </row>
    <row r="112" spans="1:10">
      <c r="A112" s="73"/>
      <c r="B112" s="136"/>
      <c r="C112" s="136"/>
      <c r="D112" s="136"/>
      <c r="E112" s="136"/>
      <c r="F112" s="136"/>
      <c r="G112" s="136"/>
      <c r="H112" s="136"/>
      <c r="I112" s="136"/>
      <c r="J112" s="136"/>
    </row>
    <row r="113" spans="1:10">
      <c r="A113" s="73"/>
      <c r="B113" s="136"/>
      <c r="C113" s="136"/>
      <c r="D113" s="136"/>
      <c r="E113" s="136"/>
      <c r="F113" s="136"/>
      <c r="G113" s="136"/>
      <c r="H113" s="136"/>
      <c r="I113" s="136"/>
      <c r="J113" s="136"/>
    </row>
    <row r="114" spans="1:10">
      <c r="A114" s="73"/>
      <c r="B114" s="136"/>
      <c r="C114" s="136"/>
      <c r="D114" s="136"/>
      <c r="E114" s="136"/>
      <c r="F114" s="136"/>
      <c r="G114" s="136"/>
      <c r="H114" s="136"/>
      <c r="I114" s="136"/>
      <c r="J114" s="136"/>
    </row>
    <row r="115" spans="1:10">
      <c r="A115" s="73"/>
      <c r="B115" s="136"/>
      <c r="C115" s="136"/>
      <c r="D115" s="136"/>
      <c r="E115" s="136"/>
      <c r="F115" s="136"/>
      <c r="G115" s="136"/>
      <c r="H115" s="136"/>
      <c r="I115" s="136"/>
      <c r="J115" s="136"/>
    </row>
    <row r="116" spans="1:10">
      <c r="A116" s="73"/>
      <c r="B116" s="136"/>
      <c r="C116" s="136"/>
      <c r="D116" s="136"/>
      <c r="E116" s="136"/>
      <c r="F116" s="136"/>
      <c r="G116" s="136"/>
      <c r="H116" s="136"/>
      <c r="I116" s="136"/>
      <c r="J116" s="136"/>
    </row>
    <row r="117" spans="1:10">
      <c r="A117" s="73"/>
      <c r="B117" s="136"/>
      <c r="C117" s="136"/>
      <c r="D117" s="136"/>
      <c r="E117" s="136"/>
      <c r="F117" s="136"/>
      <c r="G117" s="136"/>
      <c r="H117" s="136"/>
      <c r="I117" s="136"/>
      <c r="J117" s="136"/>
    </row>
    <row r="118" spans="1:10">
      <c r="A118" s="73"/>
      <c r="B118" s="136"/>
      <c r="C118" s="136"/>
      <c r="D118" s="136"/>
      <c r="E118" s="136"/>
      <c r="F118" s="136"/>
      <c r="G118" s="136"/>
      <c r="H118" s="136"/>
      <c r="I118" s="136"/>
      <c r="J118" s="136"/>
    </row>
    <row r="119" spans="1:10">
      <c r="A119" s="73"/>
      <c r="B119" s="136"/>
      <c r="C119" s="136"/>
      <c r="D119" s="136"/>
      <c r="E119" s="136"/>
      <c r="F119" s="136"/>
      <c r="G119" s="136"/>
      <c r="H119" s="136"/>
      <c r="I119" s="136"/>
      <c r="J119" s="136"/>
    </row>
    <row r="120" spans="1:10">
      <c r="A120" s="73"/>
      <c r="B120" s="136"/>
      <c r="C120" s="136"/>
      <c r="D120" s="136"/>
      <c r="E120" s="136"/>
      <c r="F120" s="136"/>
      <c r="G120" s="136"/>
      <c r="H120" s="136"/>
      <c r="I120" s="136"/>
      <c r="J120" s="136"/>
    </row>
    <row r="121" spans="1:10">
      <c r="A121" s="73"/>
      <c r="B121" s="136"/>
      <c r="C121" s="136"/>
      <c r="D121" s="136"/>
      <c r="E121" s="136"/>
      <c r="F121" s="136"/>
      <c r="G121" s="136"/>
      <c r="H121" s="136"/>
      <c r="I121" s="136"/>
      <c r="J121" s="136"/>
    </row>
    <row r="122" spans="1:10">
      <c r="A122" s="73"/>
      <c r="B122" s="136"/>
      <c r="C122" s="136"/>
      <c r="D122" s="136"/>
      <c r="E122" s="136"/>
      <c r="F122" s="136"/>
      <c r="G122" s="136"/>
      <c r="H122" s="136"/>
      <c r="I122" s="136"/>
      <c r="J122" s="136"/>
    </row>
    <row r="123" spans="1:10">
      <c r="A123" s="73"/>
      <c r="B123" s="136"/>
      <c r="C123" s="136"/>
      <c r="D123" s="136"/>
      <c r="E123" s="136"/>
      <c r="F123" s="136"/>
      <c r="G123" s="136"/>
      <c r="H123" s="136"/>
      <c r="I123" s="136"/>
      <c r="J123" s="136"/>
    </row>
    <row r="124" spans="1:10">
      <c r="A124" s="73"/>
      <c r="B124" s="136"/>
      <c r="C124" s="136"/>
      <c r="D124" s="136"/>
      <c r="E124" s="136"/>
      <c r="F124" s="136"/>
      <c r="G124" s="136"/>
      <c r="H124" s="136"/>
      <c r="I124" s="136"/>
      <c r="J124" s="136"/>
    </row>
    <row r="125" spans="1:10">
      <c r="A125" s="73"/>
      <c r="B125" s="136"/>
      <c r="C125" s="136"/>
      <c r="D125" s="136"/>
      <c r="E125" s="136"/>
      <c r="F125" s="136"/>
      <c r="G125" s="136"/>
      <c r="H125" s="136"/>
      <c r="I125" s="136"/>
      <c r="J125" s="136"/>
    </row>
    <row r="126" spans="1:10">
      <c r="A126" s="73"/>
      <c r="B126" s="136"/>
      <c r="C126" s="136"/>
      <c r="D126" s="136"/>
      <c r="E126" s="136"/>
      <c r="F126" s="136"/>
      <c r="G126" s="136"/>
      <c r="H126" s="136"/>
      <c r="I126" s="136"/>
      <c r="J126" s="136"/>
    </row>
    <row r="127" spans="1:10">
      <c r="A127" s="73"/>
      <c r="B127" s="136"/>
      <c r="C127" s="136"/>
      <c r="D127" s="136"/>
      <c r="E127" s="136"/>
      <c r="F127" s="136"/>
      <c r="G127" s="136"/>
      <c r="H127" s="136"/>
      <c r="I127" s="136"/>
      <c r="J127" s="136"/>
    </row>
    <row r="128" spans="1:10">
      <c r="A128" s="73"/>
      <c r="B128" s="136"/>
      <c r="C128" s="136"/>
      <c r="D128" s="136"/>
      <c r="E128" s="136"/>
      <c r="F128" s="136"/>
      <c r="G128" s="136"/>
      <c r="H128" s="136"/>
      <c r="I128" s="136"/>
      <c r="J128" s="136"/>
    </row>
    <row r="129" spans="1:10">
      <c r="A129" s="73"/>
      <c r="B129" s="136"/>
      <c r="C129" s="136"/>
      <c r="D129" s="136"/>
      <c r="E129" s="136"/>
      <c r="F129" s="136"/>
      <c r="G129" s="136"/>
      <c r="H129" s="136"/>
      <c r="I129" s="136"/>
      <c r="J129" s="136"/>
    </row>
    <row r="130" spans="1:10">
      <c r="A130" s="73"/>
      <c r="B130" s="136"/>
      <c r="C130" s="136"/>
      <c r="D130" s="136"/>
      <c r="E130" s="136"/>
      <c r="F130" s="136"/>
      <c r="G130" s="136"/>
      <c r="H130" s="136"/>
      <c r="I130" s="136"/>
      <c r="J130" s="136"/>
    </row>
    <row r="131" spans="1:10">
      <c r="A131" s="73"/>
      <c r="B131" s="136"/>
      <c r="C131" s="136"/>
      <c r="D131" s="136"/>
      <c r="E131" s="136"/>
      <c r="F131" s="136"/>
      <c r="G131" s="136"/>
      <c r="H131" s="136"/>
      <c r="I131" s="136"/>
      <c r="J131" s="136"/>
    </row>
    <row r="132" spans="1:10">
      <c r="A132" s="73"/>
      <c r="B132" s="136"/>
      <c r="C132" s="136"/>
      <c r="D132" s="136"/>
      <c r="E132" s="136"/>
      <c r="F132" s="136"/>
      <c r="G132" s="136"/>
      <c r="H132" s="136"/>
      <c r="I132" s="136"/>
      <c r="J132" s="136"/>
    </row>
    <row r="133" spans="1:10">
      <c r="A133" s="73"/>
      <c r="B133" s="136"/>
      <c r="C133" s="136"/>
      <c r="D133" s="136"/>
      <c r="E133" s="136"/>
      <c r="F133" s="136"/>
      <c r="G133" s="136"/>
      <c r="H133" s="136"/>
      <c r="I133" s="136"/>
      <c r="J133" s="136"/>
    </row>
    <row r="134" spans="1:10">
      <c r="A134" s="73"/>
      <c r="B134" s="136"/>
      <c r="C134" s="136"/>
      <c r="D134" s="136"/>
      <c r="E134" s="136"/>
      <c r="F134" s="136"/>
      <c r="G134" s="136"/>
      <c r="H134" s="136"/>
      <c r="I134" s="136"/>
      <c r="J134" s="136"/>
    </row>
    <row r="135" spans="1:10">
      <c r="A135" s="73"/>
      <c r="B135" s="136"/>
      <c r="C135" s="136"/>
      <c r="D135" s="136"/>
      <c r="E135" s="136"/>
      <c r="F135" s="136"/>
      <c r="G135" s="136"/>
      <c r="H135" s="136"/>
      <c r="I135" s="136"/>
      <c r="J135" s="136"/>
    </row>
    <row r="136" spans="1:10">
      <c r="A136" s="73"/>
      <c r="B136" s="136"/>
      <c r="C136" s="136"/>
      <c r="D136" s="136"/>
      <c r="E136" s="136"/>
      <c r="F136" s="136"/>
      <c r="G136" s="136"/>
      <c r="H136" s="136"/>
      <c r="I136" s="136"/>
      <c r="J136" s="136"/>
    </row>
    <row r="137" spans="1:10">
      <c r="A137" s="73"/>
      <c r="B137" s="136"/>
      <c r="C137" s="136"/>
      <c r="D137" s="136"/>
      <c r="E137" s="136"/>
      <c r="F137" s="136"/>
      <c r="G137" s="136"/>
      <c r="H137" s="136"/>
      <c r="I137" s="136"/>
      <c r="J137" s="136"/>
    </row>
    <row r="138" spans="1:10">
      <c r="A138" s="73"/>
      <c r="B138" s="136"/>
      <c r="C138" s="136"/>
      <c r="D138" s="136"/>
      <c r="E138" s="136"/>
      <c r="F138" s="136"/>
      <c r="G138" s="136"/>
      <c r="H138" s="136"/>
      <c r="I138" s="136"/>
      <c r="J138" s="136"/>
    </row>
    <row r="139" spans="1:10">
      <c r="A139" s="73"/>
      <c r="B139" s="136"/>
      <c r="C139" s="136"/>
      <c r="D139" s="136"/>
      <c r="E139" s="136"/>
      <c r="F139" s="136"/>
      <c r="G139" s="136"/>
      <c r="H139" s="136"/>
      <c r="I139" s="136"/>
      <c r="J139" s="136"/>
    </row>
    <row r="140" spans="1:10">
      <c r="A140" s="73"/>
      <c r="B140" s="136"/>
      <c r="C140" s="136"/>
      <c r="D140" s="136"/>
      <c r="E140" s="136"/>
      <c r="F140" s="136"/>
      <c r="G140" s="136"/>
      <c r="H140" s="136"/>
      <c r="I140" s="136"/>
      <c r="J140" s="136"/>
    </row>
    <row r="141" spans="1:10">
      <c r="A141" s="73"/>
      <c r="B141" s="136"/>
      <c r="C141" s="136"/>
      <c r="D141" s="136"/>
      <c r="E141" s="136"/>
      <c r="F141" s="136"/>
      <c r="G141" s="136"/>
      <c r="H141" s="136"/>
      <c r="I141" s="136"/>
      <c r="J141" s="136"/>
    </row>
    <row r="142" spans="1:10">
      <c r="A142" s="73"/>
      <c r="B142" s="136"/>
      <c r="C142" s="136"/>
      <c r="D142" s="136"/>
      <c r="E142" s="136"/>
      <c r="F142" s="136"/>
      <c r="G142" s="136"/>
      <c r="H142" s="136"/>
      <c r="I142" s="136"/>
      <c r="J142" s="136"/>
    </row>
    <row r="143" spans="1:10">
      <c r="A143" s="73"/>
      <c r="B143" s="136"/>
      <c r="C143" s="136"/>
      <c r="D143" s="136"/>
      <c r="E143" s="136"/>
      <c r="F143" s="136"/>
      <c r="G143" s="136"/>
      <c r="H143" s="136"/>
      <c r="I143" s="136"/>
      <c r="J143" s="136"/>
    </row>
    <row r="144" spans="1:10">
      <c r="A144" s="73"/>
      <c r="B144" s="136"/>
      <c r="C144" s="136"/>
      <c r="D144" s="136"/>
      <c r="E144" s="136"/>
      <c r="F144" s="136"/>
      <c r="G144" s="136"/>
      <c r="H144" s="136"/>
      <c r="I144" s="136"/>
      <c r="J144" s="136"/>
    </row>
    <row r="145" spans="1:10">
      <c r="A145" s="73"/>
      <c r="B145" s="136"/>
      <c r="C145" s="136"/>
      <c r="D145" s="136"/>
      <c r="E145" s="136"/>
      <c r="F145" s="136"/>
      <c r="G145" s="136"/>
      <c r="H145" s="136"/>
      <c r="I145" s="136"/>
      <c r="J145" s="136"/>
    </row>
    <row r="146" spans="1:10">
      <c r="A146" s="73"/>
      <c r="B146" s="136"/>
      <c r="C146" s="136"/>
      <c r="D146" s="136"/>
      <c r="E146" s="136"/>
      <c r="F146" s="136"/>
      <c r="G146" s="136"/>
      <c r="H146" s="136"/>
      <c r="I146" s="136"/>
      <c r="J146" s="136"/>
    </row>
    <row r="147" spans="1:10">
      <c r="A147" s="73"/>
      <c r="B147" s="136"/>
      <c r="C147" s="136"/>
      <c r="D147" s="136"/>
      <c r="E147" s="136"/>
      <c r="F147" s="136"/>
      <c r="G147" s="136"/>
      <c r="H147" s="136"/>
      <c r="I147" s="136"/>
      <c r="J147" s="136"/>
    </row>
    <row r="148" spans="1:10">
      <c r="A148" s="73"/>
      <c r="B148" s="136"/>
      <c r="C148" s="136"/>
      <c r="D148" s="136"/>
      <c r="E148" s="136"/>
      <c r="F148" s="136"/>
      <c r="G148" s="136"/>
      <c r="H148" s="136"/>
      <c r="I148" s="136"/>
      <c r="J148" s="136"/>
    </row>
    <row r="149" spans="1:10">
      <c r="A149" s="73"/>
      <c r="B149" s="136"/>
      <c r="C149" s="136"/>
      <c r="D149" s="136"/>
      <c r="E149" s="136"/>
      <c r="F149" s="136"/>
      <c r="G149" s="136"/>
      <c r="H149" s="136"/>
      <c r="I149" s="136"/>
      <c r="J149" s="136"/>
    </row>
    <row r="150" spans="1:10">
      <c r="A150" s="73"/>
      <c r="B150" s="136"/>
      <c r="C150" s="136"/>
      <c r="D150" s="136"/>
      <c r="E150" s="136"/>
      <c r="F150" s="136"/>
      <c r="G150" s="136"/>
      <c r="H150" s="136"/>
      <c r="I150" s="136"/>
      <c r="J150" s="136"/>
    </row>
    <row r="151" spans="1:10">
      <c r="A151" s="73"/>
      <c r="B151" s="136"/>
      <c r="C151" s="136"/>
      <c r="D151" s="136"/>
      <c r="E151" s="136"/>
      <c r="F151" s="136"/>
      <c r="G151" s="136"/>
      <c r="H151" s="136"/>
      <c r="I151" s="136"/>
      <c r="J151" s="136"/>
    </row>
    <row r="152" spans="1:10">
      <c r="A152" s="73"/>
      <c r="B152" s="136"/>
      <c r="C152" s="136"/>
      <c r="D152" s="136"/>
      <c r="E152" s="136"/>
      <c r="F152" s="136"/>
      <c r="G152" s="136"/>
      <c r="H152" s="136"/>
      <c r="I152" s="136"/>
      <c r="J152" s="136"/>
    </row>
    <row r="153" spans="1:10">
      <c r="A153" s="73"/>
      <c r="B153" s="136"/>
      <c r="C153" s="136"/>
      <c r="D153" s="136"/>
      <c r="E153" s="136"/>
      <c r="F153" s="136"/>
      <c r="G153" s="136"/>
      <c r="H153" s="136"/>
      <c r="I153" s="136"/>
      <c r="J153" s="136"/>
    </row>
    <row r="154" spans="1:10">
      <c r="A154" s="73"/>
      <c r="B154" s="136"/>
      <c r="C154" s="136"/>
      <c r="D154" s="136"/>
      <c r="E154" s="136"/>
      <c r="F154" s="136"/>
      <c r="G154" s="136"/>
      <c r="H154" s="136"/>
      <c r="I154" s="136"/>
      <c r="J154" s="136"/>
    </row>
    <row r="155" spans="1:10">
      <c r="A155" s="73"/>
      <c r="B155" s="136"/>
      <c r="C155" s="136"/>
      <c r="D155" s="136"/>
      <c r="E155" s="136"/>
      <c r="F155" s="136"/>
      <c r="G155" s="136"/>
      <c r="H155" s="136"/>
      <c r="I155" s="136"/>
      <c r="J155" s="136"/>
    </row>
    <row r="156" spans="1:10">
      <c r="A156" s="73"/>
      <c r="B156" s="136"/>
      <c r="C156" s="136"/>
      <c r="D156" s="136"/>
      <c r="E156" s="136"/>
      <c r="F156" s="136"/>
      <c r="G156" s="136"/>
      <c r="H156" s="136"/>
      <c r="I156" s="136"/>
      <c r="J156" s="136"/>
    </row>
    <row r="157" spans="1:10">
      <c r="A157" s="73"/>
      <c r="B157" s="136"/>
      <c r="C157" s="136"/>
      <c r="D157" s="136"/>
      <c r="E157" s="136"/>
      <c r="F157" s="136"/>
      <c r="G157" s="136"/>
      <c r="H157" s="136"/>
      <c r="I157" s="136"/>
      <c r="J157" s="136"/>
    </row>
    <row r="158" spans="1:10">
      <c r="A158" s="73"/>
      <c r="B158" s="136"/>
      <c r="C158" s="136"/>
      <c r="D158" s="136"/>
      <c r="E158" s="136"/>
      <c r="F158" s="136"/>
      <c r="G158" s="136"/>
      <c r="H158" s="136"/>
      <c r="I158" s="136"/>
      <c r="J158" s="136"/>
    </row>
    <row r="159" spans="1:10">
      <c r="A159" s="73"/>
      <c r="B159" s="136"/>
      <c r="C159" s="136"/>
      <c r="D159" s="136"/>
      <c r="E159" s="136"/>
      <c r="F159" s="136"/>
      <c r="G159" s="136"/>
      <c r="H159" s="136"/>
      <c r="I159" s="136"/>
      <c r="J159" s="136"/>
    </row>
    <row r="160" spans="1:10">
      <c r="A160" s="73"/>
      <c r="B160" s="136"/>
      <c r="C160" s="136"/>
      <c r="D160" s="136"/>
      <c r="E160" s="136"/>
      <c r="F160" s="136"/>
      <c r="G160" s="136"/>
      <c r="H160" s="136"/>
      <c r="I160" s="136"/>
      <c r="J160" s="136"/>
    </row>
    <row r="161" spans="1:10">
      <c r="A161" s="73"/>
      <c r="B161" s="136"/>
      <c r="C161" s="136"/>
      <c r="D161" s="136"/>
      <c r="E161" s="136"/>
      <c r="F161" s="136"/>
      <c r="G161" s="136"/>
      <c r="H161" s="136"/>
      <c r="I161" s="136"/>
      <c r="J161" s="136"/>
    </row>
    <row r="162" spans="1:10">
      <c r="A162" s="73"/>
      <c r="B162" s="136"/>
      <c r="C162" s="136"/>
      <c r="D162" s="136"/>
      <c r="E162" s="136"/>
      <c r="F162" s="136"/>
      <c r="G162" s="136"/>
      <c r="H162" s="136"/>
      <c r="I162" s="136"/>
      <c r="J162" s="136"/>
    </row>
    <row r="163" spans="1:10">
      <c r="A163" s="73"/>
      <c r="B163" s="136"/>
      <c r="C163" s="136"/>
      <c r="D163" s="136"/>
      <c r="E163" s="136"/>
      <c r="F163" s="136"/>
      <c r="G163" s="136"/>
      <c r="H163" s="136"/>
      <c r="I163" s="136"/>
      <c r="J163" s="136"/>
    </row>
    <row r="164" spans="1:10">
      <c r="A164" s="73"/>
      <c r="B164" s="136"/>
      <c r="C164" s="136"/>
      <c r="D164" s="136"/>
      <c r="E164" s="136"/>
      <c r="F164" s="136"/>
      <c r="G164" s="136"/>
      <c r="H164" s="136"/>
      <c r="I164" s="136"/>
      <c r="J164" s="136"/>
    </row>
    <row r="165" spans="1:10">
      <c r="A165" s="73"/>
      <c r="B165" s="136"/>
      <c r="C165" s="136"/>
      <c r="D165" s="136"/>
      <c r="E165" s="136"/>
      <c r="F165" s="136"/>
      <c r="G165" s="136"/>
      <c r="H165" s="136"/>
      <c r="I165" s="136"/>
      <c r="J165" s="136"/>
    </row>
    <row r="166" spans="1:10">
      <c r="A166" s="73"/>
      <c r="B166" s="136"/>
      <c r="C166" s="136"/>
      <c r="D166" s="136"/>
      <c r="E166" s="136"/>
      <c r="F166" s="136"/>
      <c r="G166" s="136"/>
      <c r="H166" s="136"/>
      <c r="I166" s="136"/>
      <c r="J166" s="136"/>
    </row>
    <row r="167" spans="1:10">
      <c r="A167" s="73"/>
      <c r="B167" s="136"/>
      <c r="C167" s="136"/>
      <c r="D167" s="136"/>
      <c r="E167" s="136"/>
      <c r="F167" s="136"/>
      <c r="G167" s="136"/>
      <c r="H167" s="136"/>
      <c r="I167" s="136"/>
      <c r="J167" s="136"/>
    </row>
    <row r="168" spans="1:10">
      <c r="A168" s="73"/>
      <c r="B168" s="136"/>
      <c r="C168" s="136"/>
      <c r="D168" s="136"/>
      <c r="E168" s="136"/>
      <c r="F168" s="136"/>
      <c r="G168" s="136"/>
      <c r="H168" s="136"/>
      <c r="I168" s="136"/>
      <c r="J168" s="136"/>
    </row>
    <row r="169" spans="1:10">
      <c r="A169" s="73"/>
      <c r="B169" s="136"/>
      <c r="C169" s="136"/>
      <c r="D169" s="136"/>
      <c r="E169" s="136"/>
      <c r="F169" s="136"/>
      <c r="G169" s="136"/>
      <c r="H169" s="136"/>
      <c r="I169" s="136"/>
      <c r="J169" s="136"/>
    </row>
    <row r="170" spans="1:10">
      <c r="A170" s="73"/>
      <c r="B170" s="136"/>
      <c r="C170" s="136"/>
      <c r="D170" s="136"/>
      <c r="E170" s="136"/>
      <c r="F170" s="136"/>
      <c r="G170" s="136"/>
      <c r="H170" s="136"/>
      <c r="I170" s="136"/>
      <c r="J170" s="136"/>
    </row>
    <row r="171" spans="1:10">
      <c r="A171" s="73"/>
      <c r="B171" s="136"/>
      <c r="C171" s="136"/>
      <c r="D171" s="136"/>
      <c r="E171" s="136"/>
      <c r="F171" s="136"/>
      <c r="G171" s="136"/>
      <c r="H171" s="136"/>
      <c r="I171" s="136"/>
      <c r="J171" s="136"/>
    </row>
    <row r="172" spans="1:10">
      <c r="A172" s="73"/>
      <c r="B172" s="136"/>
      <c r="C172" s="136"/>
      <c r="D172" s="136"/>
      <c r="E172" s="136"/>
      <c r="F172" s="136"/>
      <c r="G172" s="136"/>
      <c r="H172" s="136"/>
      <c r="I172" s="136"/>
      <c r="J172" s="136"/>
    </row>
    <row r="173" spans="1:10">
      <c r="A173" s="73"/>
      <c r="B173" s="136"/>
      <c r="C173" s="136"/>
      <c r="D173" s="136"/>
      <c r="E173" s="136"/>
      <c r="F173" s="136"/>
      <c r="G173" s="136"/>
      <c r="H173" s="136"/>
      <c r="I173" s="136"/>
      <c r="J173" s="136"/>
    </row>
    <row r="174" spans="1:10">
      <c r="A174" s="73"/>
      <c r="B174" s="136"/>
      <c r="C174" s="136"/>
      <c r="D174" s="136"/>
      <c r="E174" s="136"/>
      <c r="F174" s="136"/>
      <c r="G174" s="136"/>
      <c r="H174" s="136"/>
      <c r="I174" s="136"/>
      <c r="J174" s="136"/>
    </row>
    <row r="175" spans="1:10">
      <c r="A175" s="73"/>
      <c r="B175" s="136"/>
      <c r="C175" s="136"/>
      <c r="D175" s="136"/>
      <c r="E175" s="136"/>
      <c r="F175" s="136"/>
      <c r="G175" s="136"/>
      <c r="H175" s="136"/>
      <c r="I175" s="136"/>
      <c r="J175" s="136"/>
    </row>
    <row r="176" spans="1:10">
      <c r="A176" s="73"/>
      <c r="B176" s="136"/>
      <c r="C176" s="136"/>
      <c r="D176" s="136"/>
      <c r="E176" s="136"/>
      <c r="F176" s="136"/>
      <c r="G176" s="136"/>
      <c r="H176" s="136"/>
      <c r="I176" s="136"/>
      <c r="J176" s="136"/>
    </row>
    <row r="177" spans="1:10">
      <c r="A177" s="73"/>
      <c r="B177" s="136"/>
      <c r="C177" s="136"/>
      <c r="D177" s="136"/>
      <c r="E177" s="136"/>
      <c r="F177" s="136"/>
      <c r="G177" s="136"/>
      <c r="H177" s="136"/>
      <c r="I177" s="136"/>
      <c r="J177" s="136"/>
    </row>
    <row r="178" spans="1:10">
      <c r="A178" s="73"/>
      <c r="B178" s="136"/>
      <c r="C178" s="136"/>
      <c r="D178" s="136"/>
      <c r="E178" s="136"/>
      <c r="F178" s="136"/>
      <c r="G178" s="136"/>
      <c r="H178" s="136"/>
      <c r="I178" s="136"/>
      <c r="J178" s="136"/>
    </row>
    <row r="179" spans="1:10">
      <c r="A179" s="73"/>
      <c r="B179" s="136"/>
      <c r="C179" s="136"/>
      <c r="D179" s="136"/>
      <c r="E179" s="136"/>
      <c r="F179" s="136"/>
      <c r="G179" s="136"/>
      <c r="H179" s="136"/>
      <c r="I179" s="136"/>
      <c r="J179" s="136"/>
    </row>
    <row r="180" spans="1:10">
      <c r="A180" s="73"/>
      <c r="B180" s="136"/>
      <c r="C180" s="136"/>
      <c r="D180" s="136"/>
      <c r="E180" s="136"/>
      <c r="F180" s="136"/>
      <c r="G180" s="136"/>
      <c r="H180" s="136"/>
      <c r="I180" s="136"/>
      <c r="J180" s="136"/>
    </row>
    <row r="181" spans="1:10">
      <c r="A181" s="73"/>
      <c r="B181" s="136"/>
      <c r="C181" s="136"/>
      <c r="D181" s="136"/>
      <c r="E181" s="136"/>
      <c r="F181" s="136"/>
      <c r="G181" s="136"/>
      <c r="H181" s="136"/>
      <c r="I181" s="136"/>
      <c r="J181" s="136"/>
    </row>
    <row r="182" spans="1:10">
      <c r="A182" s="73"/>
      <c r="B182" s="136"/>
      <c r="C182" s="136"/>
      <c r="D182" s="136"/>
      <c r="E182" s="136"/>
      <c r="F182" s="136"/>
      <c r="G182" s="136"/>
      <c r="H182" s="136"/>
      <c r="I182" s="136"/>
      <c r="J182" s="136"/>
    </row>
    <row r="183" spans="1:10">
      <c r="A183" s="73"/>
      <c r="B183" s="136"/>
      <c r="C183" s="136"/>
      <c r="D183" s="136"/>
      <c r="E183" s="136"/>
      <c r="F183" s="136"/>
      <c r="G183" s="136"/>
      <c r="H183" s="136"/>
      <c r="I183" s="136"/>
      <c r="J183" s="136"/>
    </row>
    <row r="184" spans="1:10">
      <c r="A184" s="73"/>
      <c r="B184" s="136"/>
      <c r="C184" s="136"/>
      <c r="D184" s="136"/>
      <c r="E184" s="136"/>
      <c r="F184" s="136"/>
      <c r="G184" s="136"/>
      <c r="H184" s="136"/>
      <c r="I184" s="136"/>
      <c r="J184" s="136"/>
    </row>
    <row r="185" spans="1:10">
      <c r="A185" s="73"/>
      <c r="B185" s="136"/>
      <c r="C185" s="136"/>
      <c r="D185" s="136"/>
      <c r="E185" s="136"/>
      <c r="F185" s="136"/>
      <c r="G185" s="136"/>
      <c r="H185" s="136"/>
      <c r="I185" s="136"/>
      <c r="J185" s="136"/>
    </row>
    <row r="186" spans="1:10">
      <c r="A186" s="73"/>
      <c r="B186" s="136"/>
      <c r="C186" s="136"/>
      <c r="D186" s="136"/>
      <c r="E186" s="136"/>
      <c r="F186" s="136"/>
      <c r="G186" s="136"/>
      <c r="H186" s="136"/>
      <c r="I186" s="136"/>
      <c r="J186" s="136"/>
    </row>
    <row r="187" spans="1:10">
      <c r="A187" s="73"/>
      <c r="B187" s="136"/>
      <c r="C187" s="136"/>
      <c r="D187" s="136"/>
      <c r="E187" s="136"/>
      <c r="F187" s="136"/>
      <c r="G187" s="136"/>
      <c r="H187" s="136"/>
      <c r="I187" s="136"/>
      <c r="J187" s="136"/>
    </row>
    <row r="188" spans="1:10">
      <c r="A188" s="73"/>
      <c r="B188" s="136"/>
      <c r="C188" s="136"/>
      <c r="D188" s="136"/>
      <c r="E188" s="136"/>
      <c r="F188" s="136"/>
      <c r="G188" s="136"/>
      <c r="H188" s="136"/>
      <c r="I188" s="136"/>
      <c r="J188" s="136"/>
    </row>
    <row r="189" spans="1:10">
      <c r="A189" s="73"/>
      <c r="B189" s="136"/>
      <c r="C189" s="136"/>
      <c r="D189" s="136"/>
      <c r="E189" s="136"/>
      <c r="F189" s="136"/>
      <c r="G189" s="136"/>
      <c r="H189" s="136"/>
      <c r="I189" s="136"/>
      <c r="J189" s="136"/>
    </row>
    <row r="190" spans="1:10">
      <c r="A190" s="73"/>
      <c r="B190" s="136"/>
      <c r="C190" s="136"/>
      <c r="D190" s="136"/>
      <c r="E190" s="136"/>
      <c r="F190" s="136"/>
      <c r="G190" s="136"/>
      <c r="H190" s="136"/>
      <c r="I190" s="136"/>
      <c r="J190" s="136"/>
    </row>
    <row r="191" spans="1:10">
      <c r="A191" s="73"/>
      <c r="B191" s="136"/>
      <c r="C191" s="136"/>
      <c r="D191" s="136"/>
      <c r="E191" s="136"/>
      <c r="F191" s="136"/>
      <c r="G191" s="136"/>
      <c r="H191" s="136"/>
      <c r="I191" s="136"/>
      <c r="J191" s="136"/>
    </row>
    <row r="192" spans="1:10">
      <c r="A192" s="73"/>
      <c r="B192" s="136"/>
      <c r="C192" s="136"/>
      <c r="D192" s="136"/>
      <c r="E192" s="136"/>
      <c r="F192" s="136"/>
      <c r="G192" s="136"/>
      <c r="H192" s="136"/>
      <c r="I192" s="136"/>
      <c r="J192" s="136"/>
    </row>
    <row r="193" spans="1:10">
      <c r="A193" s="73"/>
      <c r="B193" s="136"/>
      <c r="C193" s="136"/>
      <c r="D193" s="136"/>
      <c r="E193" s="136"/>
      <c r="F193" s="136"/>
      <c r="G193" s="136"/>
      <c r="H193" s="136"/>
      <c r="I193" s="136"/>
      <c r="J193" s="136"/>
    </row>
    <row r="194" spans="1:10">
      <c r="A194" s="73"/>
      <c r="B194" s="136"/>
      <c r="C194" s="136"/>
      <c r="D194" s="136"/>
      <c r="E194" s="136"/>
      <c r="F194" s="136"/>
      <c r="G194" s="136"/>
      <c r="H194" s="136"/>
      <c r="I194" s="136"/>
      <c r="J194" s="136"/>
    </row>
    <row r="195" spans="1:10">
      <c r="A195" s="73"/>
      <c r="B195" s="136"/>
      <c r="C195" s="136"/>
      <c r="D195" s="136"/>
      <c r="E195" s="136"/>
      <c r="F195" s="136"/>
      <c r="G195" s="136"/>
      <c r="H195" s="136"/>
      <c r="I195" s="136"/>
      <c r="J195" s="136"/>
    </row>
    <row r="196" spans="1:10">
      <c r="A196" s="73"/>
      <c r="B196" s="136"/>
      <c r="C196" s="136"/>
      <c r="D196" s="136"/>
      <c r="E196" s="136"/>
      <c r="F196" s="136"/>
      <c r="G196" s="136"/>
      <c r="H196" s="136"/>
      <c r="I196" s="136"/>
      <c r="J196" s="136"/>
    </row>
    <row r="197" spans="1:10">
      <c r="A197" s="73"/>
      <c r="B197" s="136"/>
      <c r="C197" s="136"/>
      <c r="D197" s="136"/>
      <c r="E197" s="136"/>
      <c r="F197" s="136"/>
      <c r="G197" s="136"/>
      <c r="H197" s="136"/>
      <c r="I197" s="136"/>
      <c r="J197" s="136"/>
    </row>
    <row r="198" spans="1:10">
      <c r="A198" s="73"/>
      <c r="B198" s="136"/>
      <c r="C198" s="136"/>
      <c r="D198" s="136"/>
      <c r="E198" s="136"/>
      <c r="F198" s="136"/>
      <c r="G198" s="136"/>
      <c r="H198" s="136"/>
      <c r="I198" s="136"/>
      <c r="J198" s="136"/>
    </row>
    <row r="199" spans="1:10">
      <c r="A199" s="73"/>
      <c r="B199" s="136"/>
      <c r="C199" s="136"/>
      <c r="D199" s="136"/>
      <c r="E199" s="136"/>
      <c r="F199" s="136"/>
      <c r="G199" s="136"/>
      <c r="H199" s="136"/>
      <c r="I199" s="136"/>
      <c r="J199" s="136"/>
    </row>
    <row r="200" spans="1:10">
      <c r="A200" s="73"/>
      <c r="B200" s="136"/>
      <c r="C200" s="136"/>
      <c r="D200" s="136"/>
      <c r="E200" s="136"/>
      <c r="F200" s="136"/>
      <c r="G200" s="136"/>
      <c r="H200" s="136"/>
      <c r="I200" s="136"/>
      <c r="J200" s="136"/>
    </row>
    <row r="201" spans="1:10">
      <c r="A201" s="73"/>
      <c r="B201" s="136"/>
      <c r="C201" s="136"/>
      <c r="D201" s="136"/>
      <c r="E201" s="136"/>
      <c r="F201" s="136"/>
      <c r="G201" s="136"/>
      <c r="H201" s="136"/>
      <c r="I201" s="136"/>
      <c r="J201" s="136"/>
    </row>
    <row r="202" spans="1:10">
      <c r="A202" s="73"/>
      <c r="B202" s="136"/>
      <c r="C202" s="136"/>
      <c r="D202" s="136"/>
      <c r="E202" s="136"/>
      <c r="F202" s="136"/>
      <c r="G202" s="136"/>
      <c r="H202" s="136"/>
      <c r="I202" s="136"/>
      <c r="J202" s="136"/>
    </row>
    <row r="203" spans="1:10">
      <c r="A203" s="73"/>
      <c r="B203" s="136"/>
      <c r="C203" s="136"/>
      <c r="D203" s="136"/>
      <c r="E203" s="136"/>
      <c r="F203" s="136"/>
      <c r="G203" s="136"/>
      <c r="H203" s="136"/>
      <c r="I203" s="136"/>
      <c r="J203" s="136"/>
    </row>
    <row r="204" spans="1:10">
      <c r="A204" s="73"/>
      <c r="B204" s="136"/>
      <c r="C204" s="136"/>
      <c r="D204" s="136"/>
      <c r="E204" s="136"/>
      <c r="F204" s="136"/>
      <c r="G204" s="136"/>
      <c r="H204" s="136"/>
      <c r="I204" s="136"/>
      <c r="J204" s="136"/>
    </row>
    <row r="205" spans="1:10">
      <c r="A205" s="73"/>
      <c r="B205" s="136"/>
      <c r="C205" s="136"/>
      <c r="D205" s="136"/>
      <c r="E205" s="136"/>
      <c r="F205" s="136"/>
      <c r="G205" s="136"/>
      <c r="H205" s="136"/>
      <c r="I205" s="136"/>
      <c r="J205" s="136"/>
    </row>
    <row r="206" spans="1:10">
      <c r="A206" s="73"/>
      <c r="B206" s="136"/>
      <c r="C206" s="136"/>
      <c r="D206" s="136"/>
      <c r="E206" s="136"/>
      <c r="F206" s="136"/>
      <c r="G206" s="136"/>
      <c r="H206" s="136"/>
      <c r="I206" s="136"/>
      <c r="J206" s="136"/>
    </row>
    <row r="207" spans="1:10">
      <c r="A207" s="73"/>
      <c r="B207" s="136"/>
      <c r="C207" s="136"/>
      <c r="D207" s="136"/>
      <c r="E207" s="136"/>
      <c r="F207" s="136"/>
      <c r="G207" s="136"/>
      <c r="H207" s="136"/>
      <c r="I207" s="136"/>
      <c r="J207" s="136"/>
    </row>
    <row r="208" spans="1:10">
      <c r="A208" s="73"/>
      <c r="B208" s="136"/>
      <c r="C208" s="136"/>
      <c r="D208" s="136"/>
      <c r="E208" s="136"/>
      <c r="F208" s="136"/>
      <c r="G208" s="136"/>
      <c r="H208" s="136"/>
      <c r="I208" s="136"/>
      <c r="J208" s="136"/>
    </row>
    <row r="209" spans="1:10">
      <c r="A209" s="73"/>
      <c r="B209" s="136"/>
      <c r="C209" s="136"/>
      <c r="D209" s="136"/>
      <c r="E209" s="136"/>
      <c r="F209" s="136"/>
      <c r="G209" s="136"/>
      <c r="H209" s="136"/>
      <c r="I209" s="136"/>
      <c r="J209" s="136"/>
    </row>
    <row r="210" spans="1:10">
      <c r="A210" s="73"/>
      <c r="B210" s="136"/>
      <c r="C210" s="136"/>
      <c r="D210" s="136"/>
      <c r="E210" s="136"/>
      <c r="F210" s="136"/>
      <c r="G210" s="136"/>
      <c r="H210" s="136"/>
      <c r="I210" s="136"/>
      <c r="J210" s="136"/>
    </row>
    <row r="211" spans="1:10">
      <c r="A211" s="73"/>
      <c r="B211" s="136"/>
      <c r="C211" s="136"/>
      <c r="D211" s="136"/>
      <c r="E211" s="136"/>
      <c r="F211" s="136"/>
      <c r="G211" s="136"/>
      <c r="H211" s="136"/>
      <c r="I211" s="136"/>
      <c r="J211" s="136"/>
    </row>
    <row r="212" spans="1:10">
      <c r="A212" s="73"/>
      <c r="B212" s="136"/>
      <c r="C212" s="136"/>
      <c r="D212" s="136"/>
      <c r="E212" s="136"/>
      <c r="F212" s="136"/>
      <c r="G212" s="136"/>
      <c r="H212" s="136"/>
      <c r="I212" s="136"/>
      <c r="J212" s="136"/>
    </row>
    <row r="213" spans="1:10">
      <c r="A213" s="73"/>
      <c r="B213" s="136"/>
      <c r="C213" s="136"/>
      <c r="D213" s="136"/>
      <c r="E213" s="136"/>
      <c r="F213" s="136"/>
      <c r="G213" s="136"/>
      <c r="H213" s="136"/>
      <c r="I213" s="136"/>
      <c r="J213" s="136"/>
    </row>
    <row r="214" spans="1:10">
      <c r="A214" s="73"/>
      <c r="B214" s="136"/>
      <c r="C214" s="136"/>
      <c r="D214" s="136"/>
      <c r="E214" s="136"/>
      <c r="F214" s="136"/>
      <c r="G214" s="136"/>
      <c r="H214" s="136"/>
      <c r="I214" s="136"/>
      <c r="J214" s="136"/>
    </row>
    <row r="215" spans="1:10">
      <c r="A215" s="73"/>
      <c r="B215" s="136"/>
      <c r="C215" s="136"/>
      <c r="D215" s="136"/>
      <c r="E215" s="136"/>
      <c r="F215" s="136"/>
      <c r="G215" s="136"/>
      <c r="H215" s="136"/>
      <c r="I215" s="136"/>
      <c r="J215" s="136"/>
    </row>
    <row r="216" spans="1:10">
      <c r="A216" s="73"/>
      <c r="B216" s="136"/>
      <c r="C216" s="136"/>
      <c r="D216" s="136"/>
      <c r="E216" s="136"/>
      <c r="F216" s="136"/>
      <c r="G216" s="136"/>
      <c r="H216" s="136"/>
      <c r="I216" s="136"/>
      <c r="J216" s="136"/>
    </row>
    <row r="217" spans="1:10">
      <c r="A217" s="73"/>
      <c r="B217" s="136"/>
      <c r="C217" s="136"/>
      <c r="D217" s="136"/>
      <c r="E217" s="136"/>
      <c r="F217" s="136"/>
      <c r="G217" s="136"/>
      <c r="H217" s="136"/>
      <c r="I217" s="136"/>
      <c r="J217" s="136"/>
    </row>
    <row r="218" spans="1:10">
      <c r="A218" s="73"/>
      <c r="B218" s="136"/>
      <c r="C218" s="136"/>
      <c r="D218" s="136"/>
      <c r="E218" s="136"/>
      <c r="F218" s="136"/>
      <c r="G218" s="136"/>
      <c r="H218" s="136"/>
      <c r="I218" s="136"/>
      <c r="J218" s="136"/>
    </row>
    <row r="219" spans="1:10">
      <c r="A219" s="73"/>
      <c r="B219" s="136"/>
      <c r="C219" s="136"/>
      <c r="D219" s="136"/>
      <c r="E219" s="136"/>
      <c r="F219" s="136"/>
      <c r="G219" s="136"/>
      <c r="H219" s="136"/>
      <c r="I219" s="136"/>
      <c r="J219" s="136"/>
    </row>
    <row r="220" spans="1:10">
      <c r="A220" s="73"/>
      <c r="B220" s="136"/>
      <c r="C220" s="136"/>
      <c r="D220" s="136"/>
      <c r="E220" s="136"/>
      <c r="F220" s="136"/>
      <c r="G220" s="136"/>
      <c r="H220" s="136"/>
      <c r="I220" s="136"/>
      <c r="J220" s="136"/>
    </row>
    <row r="221" spans="1:10">
      <c r="A221" s="73"/>
      <c r="B221" s="136"/>
      <c r="C221" s="136"/>
      <c r="D221" s="136"/>
      <c r="E221" s="136"/>
      <c r="F221" s="136"/>
      <c r="G221" s="136"/>
      <c r="H221" s="136"/>
      <c r="I221" s="136"/>
      <c r="J221" s="136"/>
    </row>
    <row r="222" spans="1:10">
      <c r="A222" s="73"/>
      <c r="B222" s="136"/>
      <c r="C222" s="136"/>
      <c r="D222" s="136"/>
      <c r="E222" s="136"/>
      <c r="F222" s="136"/>
      <c r="G222" s="136"/>
      <c r="H222" s="136"/>
      <c r="I222" s="136"/>
      <c r="J222" s="136"/>
    </row>
    <row r="223" spans="1:10">
      <c r="A223" s="73"/>
      <c r="B223" s="136"/>
      <c r="C223" s="136"/>
      <c r="D223" s="136"/>
      <c r="E223" s="136"/>
      <c r="F223" s="136"/>
      <c r="G223" s="136"/>
      <c r="H223" s="136"/>
      <c r="I223" s="136"/>
      <c r="J223" s="136"/>
    </row>
    <row r="224" spans="1:10">
      <c r="A224" s="73"/>
      <c r="B224" s="136"/>
      <c r="C224" s="136"/>
      <c r="D224" s="136"/>
      <c r="E224" s="136"/>
      <c r="F224" s="136"/>
      <c r="G224" s="136"/>
      <c r="H224" s="136"/>
      <c r="I224" s="136"/>
      <c r="J224" s="136"/>
    </row>
    <row r="225" spans="1:10">
      <c r="A225" s="73"/>
      <c r="B225" s="136"/>
      <c r="C225" s="136"/>
      <c r="D225" s="136"/>
      <c r="E225" s="136"/>
      <c r="F225" s="136"/>
      <c r="G225" s="136"/>
      <c r="H225" s="136"/>
      <c r="I225" s="136"/>
      <c r="J225" s="136"/>
    </row>
    <row r="226" spans="1:10">
      <c r="A226" s="73"/>
      <c r="B226" s="136"/>
      <c r="C226" s="136"/>
      <c r="D226" s="136"/>
      <c r="E226" s="136"/>
      <c r="F226" s="136"/>
      <c r="G226" s="136"/>
      <c r="H226" s="136"/>
      <c r="I226" s="136"/>
      <c r="J226" s="136"/>
    </row>
    <row r="227" spans="1:10">
      <c r="A227" s="73"/>
      <c r="B227" s="136"/>
      <c r="C227" s="136"/>
      <c r="D227" s="136"/>
      <c r="E227" s="136"/>
      <c r="F227" s="136"/>
      <c r="G227" s="136"/>
      <c r="H227" s="136"/>
      <c r="I227" s="136"/>
      <c r="J227" s="136"/>
    </row>
    <row r="228" spans="1:10">
      <c r="A228" s="73"/>
      <c r="B228" s="136"/>
      <c r="C228" s="136"/>
      <c r="D228" s="136"/>
      <c r="E228" s="136"/>
      <c r="F228" s="136"/>
      <c r="G228" s="136"/>
      <c r="H228" s="136"/>
      <c r="I228" s="136"/>
      <c r="J228" s="136"/>
    </row>
    <row r="229" spans="1:10">
      <c r="A229" s="73"/>
      <c r="B229" s="136"/>
      <c r="C229" s="136"/>
      <c r="D229" s="136"/>
      <c r="E229" s="136"/>
      <c r="F229" s="136"/>
      <c r="G229" s="136"/>
      <c r="H229" s="136"/>
      <c r="I229" s="136"/>
      <c r="J229" s="136"/>
    </row>
    <row r="230" spans="1:10">
      <c r="A230" s="73"/>
      <c r="B230" s="136"/>
      <c r="C230" s="136"/>
      <c r="D230" s="136"/>
      <c r="E230" s="136"/>
      <c r="F230" s="136"/>
      <c r="G230" s="136"/>
      <c r="H230" s="136"/>
      <c r="I230" s="136"/>
      <c r="J230" s="136"/>
    </row>
    <row r="231" spans="1:10">
      <c r="A231" s="73"/>
      <c r="B231" s="136"/>
      <c r="C231" s="136"/>
      <c r="D231" s="136"/>
      <c r="E231" s="136"/>
      <c r="F231" s="136"/>
      <c r="G231" s="136"/>
      <c r="H231" s="136"/>
      <c r="I231" s="136"/>
      <c r="J231" s="136"/>
    </row>
    <row r="232" spans="1:10">
      <c r="A232" s="73"/>
      <c r="B232" s="136"/>
      <c r="C232" s="136"/>
      <c r="D232" s="136"/>
      <c r="E232" s="136"/>
      <c r="F232" s="136"/>
      <c r="G232" s="136"/>
      <c r="H232" s="136"/>
      <c r="I232" s="136"/>
      <c r="J232" s="136"/>
    </row>
    <row r="233" spans="1:10">
      <c r="A233" s="73"/>
      <c r="B233" s="136"/>
      <c r="C233" s="136"/>
      <c r="D233" s="136"/>
      <c r="E233" s="136"/>
      <c r="F233" s="136"/>
      <c r="G233" s="136"/>
      <c r="H233" s="136"/>
      <c r="I233" s="136"/>
      <c r="J233" s="136"/>
    </row>
    <row r="234" spans="1:10">
      <c r="A234" s="73"/>
      <c r="B234" s="136"/>
      <c r="C234" s="136"/>
      <c r="D234" s="136"/>
      <c r="E234" s="136"/>
      <c r="F234" s="136"/>
      <c r="G234" s="136"/>
      <c r="H234" s="136"/>
      <c r="I234" s="136"/>
      <c r="J234" s="136"/>
    </row>
    <row r="235" spans="1:10">
      <c r="A235" s="73"/>
      <c r="B235" s="136"/>
      <c r="C235" s="136"/>
      <c r="D235" s="136"/>
      <c r="E235" s="136"/>
      <c r="F235" s="136"/>
      <c r="G235" s="136"/>
      <c r="H235" s="136"/>
      <c r="I235" s="136"/>
      <c r="J235" s="136"/>
    </row>
    <row r="236" spans="1:10">
      <c r="A236" s="73"/>
      <c r="B236" s="136"/>
      <c r="C236" s="136"/>
      <c r="D236" s="136"/>
      <c r="E236" s="136"/>
      <c r="F236" s="136"/>
      <c r="G236" s="136"/>
      <c r="H236" s="136"/>
      <c r="I236" s="136"/>
      <c r="J236" s="136"/>
    </row>
    <row r="237" spans="1:10">
      <c r="B237" s="136"/>
      <c r="C237" s="136"/>
      <c r="D237" s="136"/>
      <c r="E237" s="136"/>
      <c r="F237" s="136"/>
      <c r="G237" s="136"/>
      <c r="H237" s="136"/>
      <c r="I237" s="136"/>
      <c r="J237" s="136"/>
    </row>
    <row r="238" spans="1:10">
      <c r="B238" s="136"/>
      <c r="C238" s="136"/>
      <c r="D238" s="136"/>
      <c r="E238" s="136"/>
      <c r="F238" s="136"/>
      <c r="G238" s="136"/>
      <c r="H238" s="136"/>
      <c r="I238" s="136"/>
      <c r="J238" s="136"/>
    </row>
    <row r="239" spans="1:10">
      <c r="B239" s="136"/>
      <c r="C239" s="136"/>
      <c r="D239" s="136"/>
      <c r="E239" s="136"/>
      <c r="F239" s="136"/>
      <c r="G239" s="136"/>
      <c r="H239" s="136"/>
      <c r="I239" s="136"/>
      <c r="J239" s="136"/>
    </row>
    <row r="240" spans="1:10">
      <c r="B240" s="136"/>
      <c r="C240" s="136"/>
      <c r="D240" s="136"/>
      <c r="E240" s="136"/>
      <c r="F240" s="136"/>
      <c r="G240" s="136"/>
      <c r="H240" s="136"/>
      <c r="I240" s="136"/>
      <c r="J240" s="136"/>
    </row>
    <row r="241" spans="2:10">
      <c r="B241" s="136"/>
      <c r="C241" s="136"/>
      <c r="D241" s="136"/>
      <c r="E241" s="136"/>
      <c r="F241" s="136"/>
      <c r="G241" s="136"/>
      <c r="H241" s="136"/>
      <c r="I241" s="136"/>
      <c r="J241" s="136"/>
    </row>
    <row r="242" spans="2:10">
      <c r="B242" s="136"/>
      <c r="C242" s="136"/>
      <c r="D242" s="136"/>
      <c r="E242" s="136"/>
      <c r="F242" s="136"/>
      <c r="G242" s="136"/>
      <c r="H242" s="136"/>
      <c r="I242" s="136"/>
      <c r="J242" s="136"/>
    </row>
    <row r="243" spans="2:10">
      <c r="B243" s="136"/>
      <c r="C243" s="136"/>
      <c r="D243" s="136"/>
      <c r="E243" s="136"/>
      <c r="F243" s="136"/>
      <c r="G243" s="136"/>
      <c r="H243" s="136"/>
      <c r="I243" s="136"/>
      <c r="J243" s="136"/>
    </row>
    <row r="244" spans="2:10">
      <c r="B244" s="136"/>
      <c r="C244" s="136"/>
      <c r="D244" s="136"/>
      <c r="E244" s="136"/>
      <c r="F244" s="136"/>
      <c r="G244" s="136"/>
      <c r="H244" s="136"/>
      <c r="I244" s="136"/>
      <c r="J244" s="136"/>
    </row>
    <row r="245" spans="2:10">
      <c r="B245" s="136"/>
      <c r="C245" s="136"/>
      <c r="D245" s="136"/>
      <c r="E245" s="136"/>
      <c r="F245" s="136"/>
      <c r="G245" s="136"/>
      <c r="H245" s="136"/>
      <c r="I245" s="136"/>
      <c r="J245" s="136"/>
    </row>
    <row r="246" spans="2:10">
      <c r="B246" s="136"/>
      <c r="C246" s="136"/>
      <c r="D246" s="136"/>
      <c r="E246" s="136"/>
      <c r="F246" s="136"/>
      <c r="G246" s="136"/>
      <c r="H246" s="136"/>
      <c r="I246" s="136"/>
      <c r="J246" s="136"/>
    </row>
    <row r="247" spans="2:10">
      <c r="B247" s="136"/>
      <c r="C247" s="136"/>
      <c r="D247" s="136"/>
      <c r="E247" s="136"/>
      <c r="F247" s="136"/>
      <c r="G247" s="136"/>
      <c r="H247" s="136"/>
      <c r="I247" s="136"/>
      <c r="J247" s="136"/>
    </row>
    <row r="248" spans="2:10">
      <c r="B248" s="136"/>
      <c r="C248" s="136"/>
      <c r="D248" s="136"/>
      <c r="E248" s="136"/>
      <c r="F248" s="136"/>
      <c r="G248" s="136"/>
      <c r="H248" s="136"/>
      <c r="I248" s="136"/>
      <c r="J248" s="136"/>
    </row>
    <row r="249" spans="2:10">
      <c r="B249" s="136"/>
      <c r="C249" s="136"/>
      <c r="D249" s="136"/>
      <c r="E249" s="136"/>
      <c r="F249" s="136"/>
      <c r="G249" s="136"/>
      <c r="H249" s="136"/>
      <c r="I249" s="136"/>
      <c r="J249" s="136"/>
    </row>
    <row r="250" spans="2:10">
      <c r="B250" s="136"/>
      <c r="C250" s="136"/>
      <c r="D250" s="136"/>
      <c r="E250" s="136"/>
      <c r="F250" s="136"/>
      <c r="G250" s="136"/>
      <c r="H250" s="136"/>
      <c r="I250" s="136"/>
      <c r="J250" s="136"/>
    </row>
    <row r="251" spans="2:10">
      <c r="B251" s="136"/>
      <c r="C251" s="136"/>
      <c r="D251" s="136"/>
      <c r="E251" s="136"/>
      <c r="F251" s="136"/>
      <c r="G251" s="136"/>
      <c r="H251" s="136"/>
      <c r="I251" s="136"/>
      <c r="J251" s="136"/>
    </row>
    <row r="252" spans="2:10">
      <c r="B252" s="136"/>
      <c r="C252" s="136"/>
      <c r="D252" s="136"/>
      <c r="E252" s="136"/>
      <c r="F252" s="136"/>
      <c r="G252" s="136"/>
      <c r="H252" s="136"/>
      <c r="I252" s="136"/>
      <c r="J252" s="136"/>
    </row>
    <row r="253" spans="2:10">
      <c r="B253" s="136"/>
      <c r="C253" s="136"/>
      <c r="D253" s="136"/>
      <c r="E253" s="136"/>
      <c r="F253" s="136"/>
      <c r="G253" s="136"/>
      <c r="H253" s="136"/>
      <c r="I253" s="136"/>
      <c r="J253" s="136"/>
    </row>
    <row r="254" spans="2:10">
      <c r="B254" s="136"/>
      <c r="C254" s="136"/>
      <c r="D254" s="136"/>
      <c r="E254" s="136"/>
      <c r="F254" s="136"/>
      <c r="G254" s="136"/>
      <c r="H254" s="136"/>
      <c r="I254" s="136"/>
      <c r="J254" s="136"/>
    </row>
    <row r="255" spans="2:10">
      <c r="B255" s="136"/>
      <c r="C255" s="136"/>
      <c r="D255" s="136"/>
      <c r="E255" s="136"/>
      <c r="F255" s="136"/>
      <c r="G255" s="136"/>
      <c r="H255" s="136"/>
      <c r="I255" s="136"/>
      <c r="J255" s="136"/>
    </row>
    <row r="256" spans="2:10">
      <c r="B256" s="136"/>
      <c r="C256" s="136"/>
      <c r="D256" s="136"/>
      <c r="E256" s="136"/>
      <c r="F256" s="136"/>
      <c r="G256" s="136"/>
      <c r="H256" s="136"/>
      <c r="I256" s="136"/>
      <c r="J256" s="136"/>
    </row>
    <row r="257" spans="2:10">
      <c r="B257" s="136"/>
      <c r="C257" s="136"/>
      <c r="D257" s="136"/>
      <c r="E257" s="136"/>
      <c r="F257" s="136"/>
      <c r="G257" s="136"/>
      <c r="H257" s="136"/>
      <c r="I257" s="136"/>
      <c r="J257" s="136"/>
    </row>
    <row r="258" spans="2:10">
      <c r="B258" s="136"/>
      <c r="C258" s="136"/>
      <c r="D258" s="136"/>
      <c r="E258" s="136"/>
      <c r="F258" s="136"/>
      <c r="G258" s="136"/>
      <c r="H258" s="136"/>
      <c r="I258" s="136"/>
      <c r="J258" s="136"/>
    </row>
    <row r="259" spans="2:10">
      <c r="B259" s="136"/>
      <c r="C259" s="136"/>
      <c r="D259" s="136"/>
      <c r="E259" s="136"/>
      <c r="F259" s="136"/>
      <c r="G259" s="136"/>
      <c r="H259" s="136"/>
      <c r="I259" s="136"/>
      <c r="J259" s="136"/>
    </row>
    <row r="260" spans="2:10">
      <c r="B260" s="136"/>
      <c r="C260" s="136"/>
      <c r="D260" s="136"/>
      <c r="E260" s="136"/>
      <c r="F260" s="136"/>
      <c r="G260" s="136"/>
      <c r="H260" s="136"/>
      <c r="I260" s="136"/>
      <c r="J260" s="136"/>
    </row>
    <row r="261" spans="2:10">
      <c r="B261" s="136"/>
      <c r="C261" s="136"/>
      <c r="D261" s="136"/>
      <c r="E261" s="136"/>
      <c r="F261" s="136"/>
      <c r="G261" s="136"/>
      <c r="H261" s="136"/>
      <c r="I261" s="136"/>
      <c r="J261" s="136"/>
    </row>
    <row r="262" spans="2:10">
      <c r="B262" s="136"/>
      <c r="C262" s="136"/>
      <c r="D262" s="136"/>
      <c r="E262" s="136"/>
      <c r="F262" s="136"/>
      <c r="G262" s="136"/>
      <c r="H262" s="136"/>
      <c r="I262" s="136"/>
      <c r="J262" s="136"/>
    </row>
    <row r="263" spans="2:10">
      <c r="B263" s="136"/>
      <c r="C263" s="136"/>
      <c r="D263" s="136"/>
      <c r="E263" s="136"/>
      <c r="F263" s="136"/>
      <c r="G263" s="136"/>
      <c r="H263" s="136"/>
      <c r="I263" s="136"/>
      <c r="J263" s="136"/>
    </row>
    <row r="264" spans="2:10">
      <c r="B264" s="136"/>
      <c r="C264" s="136"/>
      <c r="D264" s="136"/>
      <c r="E264" s="136"/>
      <c r="F264" s="136"/>
      <c r="G264" s="136"/>
      <c r="H264" s="136"/>
      <c r="I264" s="136"/>
      <c r="J264" s="136"/>
    </row>
    <row r="265" spans="2:10">
      <c r="B265" s="136"/>
      <c r="C265" s="136"/>
      <c r="D265" s="136"/>
      <c r="E265" s="136"/>
      <c r="F265" s="136"/>
      <c r="G265" s="136"/>
      <c r="H265" s="136"/>
      <c r="I265" s="136"/>
      <c r="J265" s="136"/>
    </row>
    <row r="266" spans="2:10">
      <c r="B266" s="136"/>
      <c r="C266" s="136"/>
      <c r="D266" s="136"/>
      <c r="E266" s="136"/>
      <c r="F266" s="136"/>
      <c r="G266" s="136"/>
      <c r="H266" s="136"/>
      <c r="I266" s="136"/>
      <c r="J266" s="136"/>
    </row>
    <row r="267" spans="2:10">
      <c r="B267" s="136"/>
      <c r="C267" s="136"/>
      <c r="D267" s="136"/>
      <c r="E267" s="136"/>
      <c r="F267" s="136"/>
      <c r="G267" s="136"/>
      <c r="H267" s="136"/>
      <c r="I267" s="136"/>
      <c r="J267" s="136"/>
    </row>
    <row r="268" spans="2:10">
      <c r="B268" s="136"/>
      <c r="C268" s="136"/>
      <c r="D268" s="136"/>
      <c r="E268" s="136"/>
      <c r="F268" s="136"/>
      <c r="G268" s="136"/>
      <c r="H268" s="136"/>
      <c r="I268" s="136"/>
      <c r="J268" s="136"/>
    </row>
    <row r="269" spans="2:10">
      <c r="B269" s="136"/>
      <c r="C269" s="136"/>
      <c r="D269" s="136"/>
      <c r="E269" s="136"/>
      <c r="F269" s="136"/>
      <c r="G269" s="136"/>
      <c r="H269" s="136"/>
      <c r="I269" s="136"/>
      <c r="J269" s="136"/>
    </row>
    <row r="270" spans="2:10">
      <c r="B270" s="136"/>
      <c r="C270" s="136"/>
      <c r="D270" s="136"/>
      <c r="E270" s="136"/>
      <c r="F270" s="136"/>
      <c r="G270" s="136"/>
      <c r="H270" s="136"/>
      <c r="I270" s="136"/>
      <c r="J270" s="136"/>
    </row>
    <row r="271" spans="2:10">
      <c r="B271" s="136"/>
      <c r="C271" s="136"/>
      <c r="D271" s="136"/>
      <c r="E271" s="136"/>
      <c r="F271" s="136"/>
      <c r="G271" s="136"/>
      <c r="H271" s="136"/>
      <c r="I271" s="136"/>
      <c r="J271" s="136"/>
    </row>
    <row r="272" spans="2:10">
      <c r="B272" s="136"/>
      <c r="C272" s="136"/>
      <c r="D272" s="136"/>
      <c r="E272" s="136"/>
      <c r="F272" s="136"/>
      <c r="G272" s="136"/>
      <c r="H272" s="136"/>
      <c r="I272" s="136"/>
      <c r="J272" s="136"/>
    </row>
    <row r="273" spans="2:10">
      <c r="B273" s="136"/>
      <c r="C273" s="136"/>
      <c r="D273" s="136"/>
      <c r="E273" s="136"/>
      <c r="F273" s="136"/>
      <c r="G273" s="136"/>
      <c r="H273" s="136"/>
      <c r="I273" s="136"/>
      <c r="J273" s="136"/>
    </row>
    <row r="274" spans="2:10">
      <c r="B274" s="136"/>
      <c r="C274" s="136"/>
      <c r="D274" s="136"/>
      <c r="E274" s="136"/>
      <c r="F274" s="136"/>
      <c r="G274" s="136"/>
      <c r="H274" s="136"/>
      <c r="I274" s="136"/>
      <c r="J274" s="136"/>
    </row>
    <row r="275" spans="2:10">
      <c r="B275" s="136"/>
      <c r="C275" s="136"/>
      <c r="D275" s="136"/>
      <c r="E275" s="136"/>
      <c r="F275" s="136"/>
      <c r="G275" s="136"/>
      <c r="H275" s="136"/>
      <c r="I275" s="136"/>
      <c r="J275" s="136"/>
    </row>
    <row r="276" spans="2:10">
      <c r="B276" s="136"/>
      <c r="C276" s="136"/>
      <c r="D276" s="136"/>
      <c r="E276" s="136"/>
      <c r="F276" s="136"/>
      <c r="G276" s="136"/>
      <c r="H276" s="136"/>
      <c r="I276" s="136"/>
      <c r="J276" s="136"/>
    </row>
    <row r="277" spans="2:10">
      <c r="B277" s="136"/>
      <c r="C277" s="136"/>
      <c r="D277" s="136"/>
      <c r="E277" s="136"/>
      <c r="F277" s="136"/>
      <c r="G277" s="136"/>
      <c r="H277" s="136"/>
      <c r="I277" s="136"/>
      <c r="J277" s="136"/>
    </row>
    <row r="278" spans="2:10">
      <c r="B278" s="136"/>
      <c r="C278" s="136"/>
      <c r="D278" s="136"/>
      <c r="E278" s="136"/>
      <c r="F278" s="136"/>
      <c r="G278" s="136"/>
      <c r="H278" s="136"/>
      <c r="I278" s="136"/>
      <c r="J278" s="136"/>
    </row>
    <row r="279" spans="2:10">
      <c r="B279" s="136"/>
      <c r="C279" s="136"/>
      <c r="D279" s="136"/>
      <c r="E279" s="136"/>
      <c r="F279" s="136"/>
      <c r="G279" s="136"/>
      <c r="H279" s="136"/>
      <c r="I279" s="136"/>
      <c r="J279" s="136"/>
    </row>
    <row r="280" spans="2:10">
      <c r="B280" s="136"/>
      <c r="C280" s="136"/>
      <c r="D280" s="136"/>
      <c r="E280" s="136"/>
      <c r="F280" s="136"/>
      <c r="G280" s="136"/>
      <c r="H280" s="136"/>
      <c r="I280" s="136"/>
      <c r="J280" s="136"/>
    </row>
    <row r="281" spans="2:10">
      <c r="B281" s="136"/>
      <c r="C281" s="136"/>
      <c r="D281" s="136"/>
      <c r="E281" s="136"/>
      <c r="F281" s="136"/>
      <c r="G281" s="136"/>
      <c r="H281" s="136"/>
      <c r="I281" s="136"/>
      <c r="J281" s="136"/>
    </row>
    <row r="282" spans="2:10">
      <c r="B282" s="136"/>
      <c r="C282" s="136"/>
      <c r="D282" s="136"/>
      <c r="E282" s="136"/>
      <c r="F282" s="136"/>
      <c r="G282" s="136"/>
      <c r="H282" s="136"/>
      <c r="I282" s="136"/>
      <c r="J282" s="136"/>
    </row>
    <row r="283" spans="2:10">
      <c r="B283" s="136"/>
      <c r="C283" s="136"/>
      <c r="D283" s="136"/>
      <c r="E283" s="136"/>
      <c r="F283" s="136"/>
      <c r="G283" s="136"/>
      <c r="H283" s="136"/>
      <c r="I283" s="136"/>
      <c r="J283" s="136"/>
    </row>
    <row r="284" spans="2:10">
      <c r="B284" s="136"/>
      <c r="C284" s="136"/>
      <c r="D284" s="136"/>
      <c r="E284" s="136"/>
      <c r="F284" s="136"/>
      <c r="G284" s="136"/>
      <c r="H284" s="136"/>
      <c r="I284" s="136"/>
      <c r="J284" s="136"/>
    </row>
    <row r="285" spans="2:10">
      <c r="B285" s="136"/>
      <c r="C285" s="136"/>
      <c r="D285" s="136"/>
      <c r="E285" s="136"/>
      <c r="F285" s="136"/>
      <c r="G285" s="136"/>
      <c r="H285" s="136"/>
      <c r="I285" s="136"/>
      <c r="J285" s="136"/>
    </row>
    <row r="286" spans="2:10">
      <c r="B286" s="136"/>
      <c r="C286" s="136"/>
      <c r="D286" s="136"/>
      <c r="E286" s="136"/>
      <c r="F286" s="136"/>
      <c r="G286" s="136"/>
      <c r="H286" s="136"/>
      <c r="I286" s="136"/>
      <c r="J286" s="136"/>
    </row>
    <row r="287" spans="2:10">
      <c r="B287" s="136"/>
      <c r="C287" s="136"/>
      <c r="D287" s="136"/>
      <c r="E287" s="136"/>
      <c r="F287" s="136"/>
      <c r="G287" s="136"/>
      <c r="H287" s="136"/>
      <c r="I287" s="136"/>
      <c r="J287" s="136"/>
    </row>
    <row r="288" spans="2:10">
      <c r="B288" s="136"/>
      <c r="C288" s="136"/>
      <c r="D288" s="136"/>
      <c r="E288" s="136"/>
      <c r="F288" s="136"/>
      <c r="G288" s="136"/>
      <c r="H288" s="136"/>
      <c r="I288" s="136"/>
      <c r="J288" s="136"/>
    </row>
    <row r="289" spans="2:10">
      <c r="B289" s="136"/>
      <c r="C289" s="136"/>
      <c r="D289" s="136"/>
      <c r="E289" s="136"/>
      <c r="F289" s="136"/>
      <c r="G289" s="136"/>
      <c r="H289" s="136"/>
      <c r="I289" s="136"/>
      <c r="J289" s="136"/>
    </row>
    <row r="290" spans="2:10">
      <c r="B290" s="136"/>
      <c r="C290" s="136"/>
      <c r="D290" s="136"/>
      <c r="E290" s="136"/>
      <c r="F290" s="136"/>
      <c r="G290" s="136"/>
      <c r="H290" s="136"/>
      <c r="I290" s="136"/>
      <c r="J290" s="136"/>
    </row>
    <row r="291" spans="2:10">
      <c r="B291" s="136"/>
      <c r="C291" s="136"/>
      <c r="D291" s="136"/>
      <c r="E291" s="136"/>
      <c r="F291" s="136"/>
      <c r="G291" s="136"/>
      <c r="H291" s="136"/>
      <c r="I291" s="136"/>
      <c r="J291" s="136"/>
    </row>
    <row r="292" spans="2:10">
      <c r="B292" s="136"/>
      <c r="C292" s="136"/>
      <c r="D292" s="136"/>
      <c r="E292" s="136"/>
      <c r="F292" s="136"/>
      <c r="G292" s="136"/>
      <c r="H292" s="136"/>
      <c r="I292" s="136"/>
      <c r="J292" s="136"/>
    </row>
    <row r="293" spans="2:10">
      <c r="B293" s="136"/>
      <c r="C293" s="136"/>
      <c r="D293" s="136"/>
      <c r="E293" s="136"/>
      <c r="F293" s="136"/>
      <c r="G293" s="136"/>
      <c r="H293" s="136"/>
      <c r="I293" s="136"/>
      <c r="J293" s="136"/>
    </row>
    <row r="294" spans="2:10">
      <c r="B294" s="136"/>
      <c r="C294" s="136"/>
      <c r="D294" s="136"/>
      <c r="E294" s="136"/>
      <c r="F294" s="136"/>
      <c r="G294" s="136"/>
      <c r="H294" s="136"/>
      <c r="I294" s="136"/>
      <c r="J294" s="136"/>
    </row>
    <row r="295" spans="2:10">
      <c r="B295" s="136"/>
      <c r="C295" s="136"/>
      <c r="D295" s="136"/>
      <c r="E295" s="136"/>
      <c r="F295" s="136"/>
      <c r="G295" s="136"/>
      <c r="H295" s="136"/>
      <c r="I295" s="136"/>
      <c r="J295" s="136"/>
    </row>
    <row r="296" spans="2:10">
      <c r="B296" s="136"/>
      <c r="C296" s="136"/>
      <c r="D296" s="136"/>
      <c r="E296" s="136"/>
      <c r="F296" s="136"/>
      <c r="G296" s="136"/>
      <c r="H296" s="136"/>
      <c r="I296" s="136"/>
      <c r="J296" s="136"/>
    </row>
    <row r="297" spans="2:10">
      <c r="B297" s="136"/>
      <c r="C297" s="136"/>
      <c r="D297" s="136"/>
      <c r="E297" s="136"/>
      <c r="F297" s="136"/>
      <c r="G297" s="136"/>
      <c r="H297" s="136"/>
      <c r="I297" s="136"/>
      <c r="J297" s="136"/>
    </row>
    <row r="298" spans="2:10">
      <c r="B298" s="136"/>
      <c r="C298" s="136"/>
      <c r="D298" s="136"/>
      <c r="E298" s="136"/>
      <c r="F298" s="136"/>
      <c r="G298" s="136"/>
      <c r="H298" s="136"/>
      <c r="I298" s="136"/>
      <c r="J298" s="136"/>
    </row>
    <row r="299" spans="2:10">
      <c r="B299" s="136"/>
      <c r="C299" s="136"/>
      <c r="D299" s="136"/>
      <c r="E299" s="136"/>
      <c r="F299" s="136"/>
      <c r="G299" s="136"/>
      <c r="H299" s="136"/>
      <c r="I299" s="136"/>
      <c r="J299" s="136"/>
    </row>
    <row r="300" spans="2:10">
      <c r="B300" s="136"/>
      <c r="C300" s="136"/>
      <c r="D300" s="136"/>
      <c r="E300" s="136"/>
      <c r="F300" s="136"/>
      <c r="G300" s="136"/>
      <c r="H300" s="136"/>
      <c r="I300" s="136"/>
      <c r="J300" s="136"/>
    </row>
    <row r="301" spans="2:10">
      <c r="B301" s="136"/>
      <c r="C301" s="136"/>
      <c r="D301" s="136"/>
      <c r="E301" s="136"/>
      <c r="F301" s="136"/>
      <c r="G301" s="136"/>
      <c r="H301" s="136"/>
      <c r="I301" s="136"/>
      <c r="J301" s="136"/>
    </row>
    <row r="302" spans="2:10">
      <c r="B302" s="136"/>
      <c r="C302" s="136"/>
      <c r="D302" s="136"/>
      <c r="E302" s="136"/>
      <c r="F302" s="136"/>
      <c r="G302" s="136"/>
      <c r="H302" s="136"/>
      <c r="I302" s="136"/>
      <c r="J302" s="136"/>
    </row>
    <row r="303" spans="2:10">
      <c r="B303" s="136"/>
      <c r="C303" s="136"/>
      <c r="D303" s="136"/>
      <c r="E303" s="136"/>
      <c r="F303" s="136"/>
      <c r="G303" s="136"/>
      <c r="H303" s="136"/>
      <c r="I303" s="136"/>
      <c r="J303" s="136"/>
    </row>
    <row r="304" spans="2:10">
      <c r="B304" s="136"/>
      <c r="C304" s="136"/>
      <c r="D304" s="136"/>
      <c r="E304" s="136"/>
      <c r="F304" s="136"/>
      <c r="G304" s="136"/>
      <c r="H304" s="136"/>
      <c r="I304" s="136"/>
      <c r="J304" s="136"/>
    </row>
    <row r="305" spans="2:10">
      <c r="B305" s="136"/>
      <c r="C305" s="136"/>
      <c r="D305" s="136"/>
      <c r="E305" s="136"/>
      <c r="F305" s="136"/>
      <c r="G305" s="136"/>
      <c r="H305" s="136"/>
      <c r="I305" s="136"/>
      <c r="J305" s="136"/>
    </row>
    <row r="306" spans="2:10">
      <c r="B306" s="136"/>
      <c r="C306" s="136"/>
      <c r="D306" s="136"/>
      <c r="E306" s="136"/>
      <c r="F306" s="136"/>
      <c r="G306" s="136"/>
      <c r="H306" s="136"/>
      <c r="I306" s="136"/>
      <c r="J306" s="136"/>
    </row>
    <row r="307" spans="2:10">
      <c r="B307" s="136"/>
      <c r="C307" s="136"/>
      <c r="D307" s="136"/>
      <c r="E307" s="136"/>
      <c r="F307" s="136"/>
      <c r="G307" s="136"/>
      <c r="H307" s="136"/>
      <c r="I307" s="136"/>
      <c r="J307" s="136"/>
    </row>
    <row r="308" spans="2:10">
      <c r="B308" s="136"/>
      <c r="C308" s="136"/>
      <c r="D308" s="136"/>
      <c r="E308" s="136"/>
      <c r="F308" s="136"/>
      <c r="G308" s="136"/>
      <c r="H308" s="136"/>
      <c r="I308" s="136"/>
      <c r="J308" s="136"/>
    </row>
    <row r="309" spans="2:10">
      <c r="B309" s="136"/>
      <c r="C309" s="136"/>
      <c r="D309" s="136"/>
      <c r="E309" s="136"/>
      <c r="F309" s="136"/>
      <c r="G309" s="136"/>
      <c r="H309" s="136"/>
      <c r="I309" s="136"/>
      <c r="J309" s="136"/>
    </row>
    <row r="310" spans="2:10">
      <c r="B310" s="136"/>
      <c r="C310" s="136"/>
      <c r="D310" s="136"/>
      <c r="E310" s="136"/>
      <c r="F310" s="136"/>
      <c r="G310" s="136"/>
      <c r="H310" s="136"/>
      <c r="I310" s="136"/>
      <c r="J310" s="136"/>
    </row>
    <row r="311" spans="2:10">
      <c r="B311" s="136"/>
      <c r="C311" s="136"/>
      <c r="D311" s="136"/>
      <c r="E311" s="136"/>
      <c r="F311" s="136"/>
      <c r="G311" s="136"/>
      <c r="H311" s="136"/>
      <c r="I311" s="136"/>
      <c r="J311" s="136"/>
    </row>
    <row r="312" spans="2:10">
      <c r="B312" s="136"/>
      <c r="C312" s="136"/>
      <c r="D312" s="136"/>
      <c r="E312" s="136"/>
      <c r="F312" s="136"/>
      <c r="G312" s="136"/>
      <c r="H312" s="136"/>
      <c r="I312" s="136"/>
      <c r="J312" s="136"/>
    </row>
    <row r="313" spans="2:10">
      <c r="B313" s="136"/>
      <c r="C313" s="136"/>
      <c r="D313" s="136"/>
      <c r="E313" s="136"/>
      <c r="F313" s="136"/>
      <c r="G313" s="136"/>
      <c r="H313" s="136"/>
      <c r="I313" s="136"/>
      <c r="J313" s="136"/>
    </row>
    <row r="314" spans="2:10">
      <c r="B314" s="136"/>
      <c r="C314" s="136"/>
      <c r="D314" s="136"/>
      <c r="E314" s="136"/>
      <c r="F314" s="136"/>
      <c r="G314" s="136"/>
      <c r="H314" s="136"/>
      <c r="I314" s="136"/>
      <c r="J314" s="136"/>
    </row>
    <row r="315" spans="2:10">
      <c r="B315" s="136"/>
      <c r="C315" s="136"/>
      <c r="D315" s="136"/>
      <c r="E315" s="136"/>
      <c r="F315" s="136"/>
      <c r="G315" s="136"/>
      <c r="H315" s="136"/>
      <c r="I315" s="136"/>
      <c r="J315" s="136"/>
    </row>
    <row r="316" spans="2:10">
      <c r="B316" s="136"/>
      <c r="C316" s="136"/>
      <c r="D316" s="136"/>
      <c r="E316" s="136"/>
      <c r="F316" s="136"/>
      <c r="G316" s="136"/>
      <c r="H316" s="136"/>
      <c r="I316" s="136"/>
      <c r="J316" s="136"/>
    </row>
    <row r="317" spans="2:10">
      <c r="B317" s="136"/>
      <c r="C317" s="136"/>
      <c r="D317" s="136"/>
      <c r="E317" s="136"/>
      <c r="F317" s="136"/>
      <c r="G317" s="136"/>
      <c r="H317" s="136"/>
      <c r="I317" s="136"/>
      <c r="J317" s="136"/>
    </row>
    <row r="318" spans="2:10">
      <c r="B318" s="136"/>
      <c r="C318" s="136"/>
      <c r="D318" s="136"/>
      <c r="E318" s="136"/>
      <c r="F318" s="136"/>
      <c r="G318" s="136"/>
      <c r="H318" s="136"/>
      <c r="I318" s="136"/>
      <c r="J318" s="136"/>
    </row>
    <row r="319" spans="2:10">
      <c r="B319" s="136"/>
      <c r="C319" s="136"/>
      <c r="D319" s="136"/>
      <c r="E319" s="136"/>
      <c r="F319" s="136"/>
      <c r="G319" s="136"/>
      <c r="H319" s="136"/>
      <c r="I319" s="136"/>
      <c r="J319" s="136"/>
    </row>
    <row r="320" spans="2:10">
      <c r="B320" s="136"/>
      <c r="C320" s="136"/>
      <c r="D320" s="136"/>
      <c r="E320" s="136"/>
      <c r="F320" s="136"/>
      <c r="G320" s="136"/>
      <c r="H320" s="136"/>
      <c r="I320" s="136"/>
      <c r="J320" s="136"/>
    </row>
    <row r="321" spans="2:10">
      <c r="B321" s="136"/>
      <c r="C321" s="136"/>
      <c r="D321" s="136"/>
      <c r="E321" s="136"/>
      <c r="F321" s="136"/>
      <c r="G321" s="136"/>
      <c r="H321" s="136"/>
      <c r="I321" s="136"/>
      <c r="J321" s="136"/>
    </row>
    <row r="322" spans="2:10">
      <c r="B322" s="136"/>
      <c r="C322" s="136"/>
      <c r="D322" s="136"/>
      <c r="E322" s="136"/>
      <c r="F322" s="136"/>
      <c r="G322" s="136"/>
      <c r="H322" s="136"/>
      <c r="I322" s="136"/>
      <c r="J322" s="136"/>
    </row>
    <row r="323" spans="2:10">
      <c r="B323" s="136"/>
      <c r="C323" s="136"/>
      <c r="D323" s="136"/>
      <c r="E323" s="136"/>
      <c r="F323" s="136"/>
      <c r="G323" s="136"/>
      <c r="H323" s="136"/>
      <c r="I323" s="136"/>
      <c r="J323" s="136"/>
    </row>
    <row r="324" spans="2:10">
      <c r="B324" s="136"/>
      <c r="C324" s="136"/>
      <c r="D324" s="136"/>
      <c r="E324" s="136"/>
      <c r="F324" s="136"/>
      <c r="G324" s="136"/>
      <c r="H324" s="136"/>
      <c r="I324" s="136"/>
      <c r="J324" s="136"/>
    </row>
    <row r="325" spans="2:10">
      <c r="B325" s="136"/>
      <c r="C325" s="136"/>
      <c r="D325" s="136"/>
      <c r="E325" s="136"/>
      <c r="F325" s="136"/>
      <c r="G325" s="136"/>
      <c r="H325" s="136"/>
      <c r="I325" s="136"/>
      <c r="J325" s="136"/>
    </row>
    <row r="326" spans="2:10">
      <c r="B326" s="136"/>
      <c r="C326" s="136"/>
      <c r="D326" s="136"/>
      <c r="E326" s="136"/>
      <c r="F326" s="136"/>
      <c r="G326" s="136"/>
      <c r="H326" s="136"/>
      <c r="I326" s="136"/>
      <c r="J326" s="136"/>
    </row>
    <row r="327" spans="2:10">
      <c r="B327" s="136"/>
      <c r="C327" s="136"/>
      <c r="D327" s="136"/>
      <c r="E327" s="136"/>
      <c r="F327" s="136"/>
      <c r="G327" s="136"/>
      <c r="H327" s="136"/>
      <c r="I327" s="136"/>
      <c r="J327" s="136"/>
    </row>
    <row r="328" spans="2:10">
      <c r="B328" s="136"/>
      <c r="C328" s="136"/>
      <c r="D328" s="136"/>
      <c r="E328" s="136"/>
      <c r="F328" s="136"/>
      <c r="G328" s="136"/>
      <c r="H328" s="136"/>
      <c r="I328" s="136"/>
      <c r="J328" s="136"/>
    </row>
    <row r="329" spans="2:10">
      <c r="B329" s="136"/>
      <c r="C329" s="136"/>
      <c r="D329" s="136"/>
      <c r="E329" s="136"/>
      <c r="F329" s="136"/>
      <c r="G329" s="136"/>
      <c r="H329" s="136"/>
      <c r="I329" s="136"/>
      <c r="J329" s="136"/>
    </row>
    <row r="330" spans="2:10">
      <c r="B330" s="136"/>
      <c r="C330" s="136"/>
      <c r="D330" s="136"/>
      <c r="E330" s="136"/>
      <c r="F330" s="136"/>
      <c r="G330" s="136"/>
      <c r="H330" s="136"/>
      <c r="I330" s="136"/>
      <c r="J330" s="136"/>
    </row>
    <row r="331" spans="2:10">
      <c r="B331" s="136"/>
      <c r="C331" s="136"/>
      <c r="D331" s="136"/>
      <c r="E331" s="136"/>
      <c r="F331" s="136"/>
      <c r="G331" s="136"/>
      <c r="H331" s="136"/>
      <c r="I331" s="136"/>
      <c r="J331" s="136"/>
    </row>
    <row r="332" spans="2:10">
      <c r="B332" s="136"/>
      <c r="C332" s="136"/>
      <c r="D332" s="136"/>
      <c r="E332" s="136"/>
      <c r="F332" s="136"/>
      <c r="G332" s="136"/>
      <c r="H332" s="136"/>
      <c r="I332" s="136"/>
      <c r="J332" s="136"/>
    </row>
    <row r="333" spans="2:10">
      <c r="B333" s="136"/>
      <c r="C333" s="136"/>
      <c r="D333" s="136"/>
      <c r="E333" s="136"/>
      <c r="F333" s="136"/>
      <c r="G333" s="136"/>
      <c r="H333" s="136"/>
      <c r="I333" s="136"/>
      <c r="J333" s="136"/>
    </row>
    <row r="334" spans="2:10">
      <c r="B334" s="136"/>
      <c r="C334" s="136"/>
      <c r="D334" s="136"/>
      <c r="E334" s="136"/>
      <c r="F334" s="136"/>
      <c r="G334" s="136"/>
      <c r="H334" s="136"/>
      <c r="I334" s="136"/>
      <c r="J334" s="136"/>
    </row>
    <row r="335" spans="2:10">
      <c r="B335" s="136"/>
      <c r="C335" s="136"/>
      <c r="D335" s="136"/>
      <c r="E335" s="136"/>
      <c r="F335" s="136"/>
      <c r="G335" s="136"/>
      <c r="H335" s="136"/>
      <c r="I335" s="136"/>
      <c r="J335" s="136"/>
    </row>
    <row r="336" spans="2:10">
      <c r="B336" s="136"/>
      <c r="C336" s="136"/>
      <c r="D336" s="136"/>
      <c r="E336" s="136"/>
      <c r="F336" s="136"/>
      <c r="G336" s="136"/>
      <c r="H336" s="136"/>
      <c r="I336" s="136"/>
      <c r="J336" s="136"/>
    </row>
  </sheetData>
  <customSheetViews>
    <customSheetView guid="{A7CAF2C5-39F9-42DB-8D54-87F1C45428C1}" showPageBreaks="1" printArea="1" topLeftCell="A49">
      <selection activeCell="A67" sqref="A67"/>
      <pageMargins left="0.64" right="0.42" top="0.75" bottom="0.75" header="0.3" footer="0.3"/>
      <pageSetup paperSize="5" orientation="portrait" r:id="rId1"/>
    </customSheetView>
    <customSheetView guid="{D5D9EAF4-7BA9-49E3-BE1A-B3C48A27549A}" showPageBreaks="1" printArea="1">
      <selection activeCell="M54" sqref="M54"/>
      <pageMargins left="0.64" right="0.42" top="0.75" bottom="0.75" header="0.3" footer="0.3"/>
      <pageSetup paperSize="5" orientation="portrait" r:id="rId2"/>
    </customSheetView>
    <customSheetView guid="{E6060216-00C8-46FF-98E3-81B4F8C2F5D4}" topLeftCell="A28">
      <selection activeCell="C47" sqref="C47"/>
      <pageMargins left="0.64" right="0.42" top="0.75" bottom="0.75" header="0.3" footer="0.3"/>
      <pageSetup paperSize="9" orientation="portrait" r:id="rId3"/>
    </customSheetView>
    <customSheetView guid="{DFD43025-E9E3-4843-AC2B-F650B990DBED}" topLeftCell="A28">
      <selection activeCell="C47" sqref="C47"/>
      <pageMargins left="0.64" right="0.42" top="0.75" bottom="0.75" header="0.3" footer="0.3"/>
      <pageSetup paperSize="9" orientation="portrait" r:id="rId4"/>
    </customSheetView>
    <customSheetView guid="{7E99A118-CF9C-4DA4-93C3-66837DF09715}">
      <selection activeCell="M54" sqref="M54"/>
      <pageMargins left="0.64" right="0.42" top="0.75" bottom="0.75" header="0.3" footer="0.3"/>
      <pageSetup paperSize="5" orientation="portrait" r:id="rId5"/>
    </customSheetView>
    <customSheetView guid="{F84C4122-9287-413C-B343-7D23815E91BD}" topLeftCell="A28">
      <selection activeCell="C47" sqref="C47"/>
      <pageMargins left="0.64" right="0.42" top="0.75" bottom="0.75" header="0.3" footer="0.3"/>
      <pageSetup paperSize="9" orientation="portrait" r:id="rId6"/>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7"/>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8"/>
    </customSheetView>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9"/>
    </customSheetView>
    <customSheetView guid="{2D94A871-EE3A-476B-9EB3-7E292F91BDEE}" showPageBreaks="1" printArea="1">
      <pane xSplit="1" ySplit="6" topLeftCell="B28" activePane="bottomRight" state="frozen"/>
      <selection pane="bottomRight" activeCell="D73" sqref="D73"/>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33" activePane="bottomRight" state="frozen"/>
      <selection pane="topRight" activeCell="B1" sqref="B1"/>
      <selection pane="bottomLeft" activeCell="A6" sqref="A6"/>
      <selection pane="bottomRight" activeCell="D72" sqref="D72"/>
    </sheetView>
  </sheetViews>
  <sheetFormatPr defaultColWidth="9.140625" defaultRowHeight="12.75"/>
  <cols>
    <col min="1" max="1" width="10.5703125" style="27" customWidth="1"/>
    <col min="2" max="2" width="15.7109375" style="27" customWidth="1"/>
    <col min="3" max="3" width="16.85546875" style="27" customWidth="1"/>
    <col min="4" max="5" width="15.7109375" style="27" customWidth="1"/>
    <col min="6" max="6" width="17.28515625" style="27" customWidth="1"/>
    <col min="7" max="7" width="16.28515625" style="27" customWidth="1"/>
    <col min="8" max="16384" width="9.140625" style="27"/>
  </cols>
  <sheetData>
    <row r="1" spans="1:9">
      <c r="A1" s="345" t="s">
        <v>35</v>
      </c>
      <c r="B1" s="345"/>
      <c r="C1" s="345"/>
      <c r="D1" s="345"/>
      <c r="E1" s="345"/>
      <c r="F1" s="345"/>
      <c r="G1" s="345"/>
    </row>
    <row r="2" spans="1:9">
      <c r="A2" s="355" t="s">
        <v>150</v>
      </c>
      <c r="B2" s="355"/>
      <c r="C2" s="355"/>
      <c r="D2" s="355"/>
      <c r="E2" s="355"/>
      <c r="F2" s="355"/>
      <c r="G2" s="355"/>
    </row>
    <row r="3" spans="1:9">
      <c r="A3" s="345" t="s">
        <v>254</v>
      </c>
      <c r="B3" s="345"/>
      <c r="C3" s="345"/>
      <c r="D3" s="345"/>
      <c r="E3" s="345"/>
      <c r="F3" s="345"/>
      <c r="G3" s="345"/>
    </row>
    <row r="4" spans="1:9" ht="15" customHeight="1">
      <c r="A4" s="112"/>
      <c r="B4" s="112"/>
      <c r="C4" s="112"/>
      <c r="D4" s="112"/>
      <c r="E4" s="112"/>
      <c r="F4" s="112"/>
      <c r="G4" s="112"/>
    </row>
    <row r="5" spans="1:9" ht="30.75" customHeight="1">
      <c r="A5" s="123" t="s">
        <v>21</v>
      </c>
      <c r="B5" s="123" t="s">
        <v>36</v>
      </c>
      <c r="C5" s="123" t="s">
        <v>46</v>
      </c>
      <c r="D5" s="123" t="s">
        <v>37</v>
      </c>
      <c r="E5" s="123" t="s">
        <v>38</v>
      </c>
      <c r="F5" s="123" t="s">
        <v>137</v>
      </c>
      <c r="G5" s="123" t="s">
        <v>39</v>
      </c>
    </row>
    <row r="6" spans="1:9" ht="12.75" customHeight="1">
      <c r="A6" s="149">
        <v>1955</v>
      </c>
      <c r="B6" s="138">
        <v>112.2</v>
      </c>
      <c r="C6" s="138">
        <v>8.4</v>
      </c>
      <c r="D6" s="23">
        <v>16.8</v>
      </c>
      <c r="E6" s="23">
        <v>22</v>
      </c>
      <c r="F6" s="138">
        <f t="shared" ref="F6:F37" si="0">G6-SUM(B6:E6)</f>
        <v>125.49999999999997</v>
      </c>
      <c r="G6" s="23">
        <v>284.89999999999998</v>
      </c>
      <c r="I6" s="34"/>
    </row>
    <row r="7" spans="1:9" ht="12.75" customHeight="1">
      <c r="A7" s="149">
        <v>1956</v>
      </c>
      <c r="B7" s="138">
        <v>116</v>
      </c>
      <c r="C7" s="138">
        <v>18.600000000000001</v>
      </c>
      <c r="D7" s="23">
        <v>17.5</v>
      </c>
      <c r="E7" s="23">
        <v>24.4</v>
      </c>
      <c r="F7" s="138">
        <f t="shared" si="0"/>
        <v>153.89999999999998</v>
      </c>
      <c r="G7" s="23">
        <v>330.4</v>
      </c>
      <c r="I7" s="34"/>
    </row>
    <row r="8" spans="1:9" ht="12.75" customHeight="1">
      <c r="A8" s="149">
        <v>1957</v>
      </c>
      <c r="B8" s="138">
        <v>128.6</v>
      </c>
      <c r="C8" s="138">
        <v>28.5</v>
      </c>
      <c r="D8" s="23">
        <v>11.9</v>
      </c>
      <c r="E8" s="23">
        <v>27.2</v>
      </c>
      <c r="F8" s="138">
        <f t="shared" si="0"/>
        <v>196.8</v>
      </c>
      <c r="G8" s="23">
        <v>393</v>
      </c>
      <c r="I8" s="34"/>
    </row>
    <row r="9" spans="1:9" ht="12.75" customHeight="1">
      <c r="A9" s="149">
        <v>1958</v>
      </c>
      <c r="B9" s="138">
        <v>110.5</v>
      </c>
      <c r="C9" s="138">
        <v>83.5</v>
      </c>
      <c r="D9" s="23">
        <v>15.4</v>
      </c>
      <c r="E9" s="23">
        <v>30.7</v>
      </c>
      <c r="F9" s="138">
        <f t="shared" si="0"/>
        <v>185.29999999999998</v>
      </c>
      <c r="G9" s="23">
        <v>425.4</v>
      </c>
      <c r="I9" s="34"/>
    </row>
    <row r="10" spans="1:9" ht="12.75" customHeight="1">
      <c r="A10" s="149">
        <v>1959</v>
      </c>
      <c r="B10" s="138">
        <v>143.30000000000001</v>
      </c>
      <c r="C10" s="138">
        <v>67.599999999999994</v>
      </c>
      <c r="D10" s="23">
        <v>23.4</v>
      </c>
      <c r="E10" s="23">
        <v>34.200000000000003</v>
      </c>
      <c r="F10" s="138">
        <f t="shared" si="0"/>
        <v>181</v>
      </c>
      <c r="G10" s="23">
        <v>449.5</v>
      </c>
      <c r="I10" s="34"/>
    </row>
    <row r="11" spans="1:9" ht="12.75" customHeight="1">
      <c r="A11" s="149">
        <v>1960</v>
      </c>
      <c r="B11" s="138">
        <v>152.80000000000001</v>
      </c>
      <c r="C11" s="138">
        <v>96.1</v>
      </c>
      <c r="D11" s="23">
        <v>24.9</v>
      </c>
      <c r="E11" s="23">
        <v>41</v>
      </c>
      <c r="F11" s="138">
        <f t="shared" si="0"/>
        <v>177</v>
      </c>
      <c r="G11" s="23">
        <v>491.8</v>
      </c>
      <c r="I11" s="34"/>
    </row>
    <row r="12" spans="1:9" ht="12.75" customHeight="1">
      <c r="A12" s="149">
        <v>1961</v>
      </c>
      <c r="B12" s="138">
        <v>142.80000000000001</v>
      </c>
      <c r="C12" s="138">
        <v>145.9</v>
      </c>
      <c r="D12" s="23">
        <v>28.2</v>
      </c>
      <c r="E12" s="23">
        <v>50.5</v>
      </c>
      <c r="F12" s="138">
        <f t="shared" si="0"/>
        <v>226.49999999999994</v>
      </c>
      <c r="G12" s="23">
        <v>593.9</v>
      </c>
      <c r="I12" s="34"/>
    </row>
    <row r="13" spans="1:9" ht="12.75" customHeight="1">
      <c r="A13" s="149">
        <v>1962</v>
      </c>
      <c r="B13" s="138">
        <v>137.19999999999999</v>
      </c>
      <c r="C13" s="138">
        <v>144</v>
      </c>
      <c r="D13" s="23">
        <v>29.2</v>
      </c>
      <c r="E13" s="23">
        <v>55.4</v>
      </c>
      <c r="F13" s="138">
        <f t="shared" si="0"/>
        <v>226.90000000000009</v>
      </c>
      <c r="G13" s="23">
        <v>592.70000000000005</v>
      </c>
      <c r="I13" s="34"/>
    </row>
    <row r="14" spans="1:9" ht="12.75" customHeight="1">
      <c r="A14" s="149">
        <v>1963</v>
      </c>
      <c r="B14" s="138">
        <v>145.4</v>
      </c>
      <c r="C14" s="138">
        <v>172.5</v>
      </c>
      <c r="D14" s="23">
        <v>28.3</v>
      </c>
      <c r="E14" s="23">
        <v>52.7</v>
      </c>
      <c r="F14" s="138">
        <f t="shared" si="0"/>
        <v>242.60000000000002</v>
      </c>
      <c r="G14" s="23">
        <v>641.5</v>
      </c>
      <c r="I14" s="34"/>
    </row>
    <row r="15" spans="1:9" ht="12.75" customHeight="1">
      <c r="A15" s="52">
        <v>1964</v>
      </c>
      <c r="B15" s="150">
        <v>151.5</v>
      </c>
      <c r="C15" s="150">
        <v>194.3</v>
      </c>
      <c r="D15" s="12">
        <v>37.200000000000003</v>
      </c>
      <c r="E15" s="12">
        <v>47.2</v>
      </c>
      <c r="F15" s="138">
        <f t="shared" si="0"/>
        <v>269.7</v>
      </c>
      <c r="G15" s="23">
        <v>699.9</v>
      </c>
      <c r="I15" s="34"/>
    </row>
    <row r="16" spans="1:9" ht="12.75" customHeight="1">
      <c r="A16" s="52">
        <v>1965</v>
      </c>
      <c r="B16" s="150">
        <v>113.6</v>
      </c>
      <c r="C16" s="150">
        <v>220</v>
      </c>
      <c r="D16" s="12">
        <v>31.2</v>
      </c>
      <c r="E16" s="12">
        <v>47</v>
      </c>
      <c r="F16" s="138">
        <f t="shared" si="0"/>
        <v>279.49999999999994</v>
      </c>
      <c r="G16" s="23">
        <v>691.3</v>
      </c>
      <c r="I16" s="34"/>
    </row>
    <row r="17" spans="1:9" ht="12.75" customHeight="1">
      <c r="A17" s="52">
        <v>1966</v>
      </c>
      <c r="B17" s="150">
        <v>102.5</v>
      </c>
      <c r="C17" s="150">
        <v>248.5</v>
      </c>
      <c r="D17" s="12">
        <v>30.2</v>
      </c>
      <c r="E17" s="12">
        <v>51.9</v>
      </c>
      <c r="F17" s="138">
        <f t="shared" si="0"/>
        <v>302.8</v>
      </c>
      <c r="G17" s="12">
        <v>735.9</v>
      </c>
      <c r="I17" s="34"/>
    </row>
    <row r="18" spans="1:9" ht="12.75" customHeight="1">
      <c r="A18" s="52">
        <v>1967</v>
      </c>
      <c r="B18" s="150">
        <v>96.6</v>
      </c>
      <c r="C18" s="150">
        <v>294.89999999999998</v>
      </c>
      <c r="D18" s="12">
        <v>33.9</v>
      </c>
      <c r="E18" s="12">
        <v>54</v>
      </c>
      <c r="F18" s="138">
        <f t="shared" si="0"/>
        <v>286.30000000000007</v>
      </c>
      <c r="G18" s="12">
        <v>765.7</v>
      </c>
      <c r="I18" s="34"/>
    </row>
    <row r="19" spans="1:9" ht="12.75" customHeight="1">
      <c r="A19" s="52">
        <v>1968</v>
      </c>
      <c r="B19" s="150">
        <v>99.8</v>
      </c>
      <c r="C19" s="150">
        <v>398.9</v>
      </c>
      <c r="D19" s="12">
        <v>40.700000000000003</v>
      </c>
      <c r="E19" s="12">
        <v>64</v>
      </c>
      <c r="F19" s="138">
        <f t="shared" si="0"/>
        <v>342.20000000000005</v>
      </c>
      <c r="G19" s="12">
        <v>945.6</v>
      </c>
      <c r="I19" s="34"/>
    </row>
    <row r="20" spans="1:9" ht="12.75" customHeight="1">
      <c r="A20" s="52">
        <v>1969</v>
      </c>
      <c r="B20" s="150">
        <v>92.7</v>
      </c>
      <c r="C20" s="150">
        <v>450.3</v>
      </c>
      <c r="D20" s="12">
        <v>28.8</v>
      </c>
      <c r="E20" s="12">
        <v>82.8</v>
      </c>
      <c r="F20" s="138">
        <f t="shared" si="0"/>
        <v>295.70000000000005</v>
      </c>
      <c r="G20" s="12">
        <v>950.3</v>
      </c>
      <c r="I20" s="34"/>
    </row>
    <row r="21" spans="1:9" ht="12.75" customHeight="1">
      <c r="A21" s="52">
        <v>1970</v>
      </c>
      <c r="B21" s="150">
        <v>92.5</v>
      </c>
      <c r="C21" s="150">
        <v>446.8</v>
      </c>
      <c r="D21" s="12">
        <v>13.5</v>
      </c>
      <c r="E21" s="12">
        <v>97.3</v>
      </c>
      <c r="F21" s="138">
        <f t="shared" si="0"/>
        <v>313.20000000000005</v>
      </c>
      <c r="G21" s="12">
        <v>963.3</v>
      </c>
      <c r="I21" s="34"/>
    </row>
    <row r="22" spans="1:9" ht="12.75" customHeight="1">
      <c r="A22" s="52">
        <v>1971</v>
      </c>
      <c r="B22" s="150">
        <v>92.9</v>
      </c>
      <c r="C22" s="150">
        <v>421.8</v>
      </c>
      <c r="D22" s="12">
        <v>14.7</v>
      </c>
      <c r="E22" s="12">
        <v>108</v>
      </c>
      <c r="F22" s="138">
        <f t="shared" si="0"/>
        <v>404.19999999999982</v>
      </c>
      <c r="G22" s="12">
        <v>1041.5999999999999</v>
      </c>
      <c r="I22" s="34"/>
    </row>
    <row r="23" spans="1:9" ht="12.75" customHeight="1">
      <c r="A23" s="52">
        <v>1972</v>
      </c>
      <c r="B23" s="150">
        <v>87</v>
      </c>
      <c r="C23" s="150">
        <v>451.7</v>
      </c>
      <c r="D23" s="12">
        <v>29.5</v>
      </c>
      <c r="E23" s="12">
        <v>121</v>
      </c>
      <c r="F23" s="138">
        <f t="shared" si="0"/>
        <v>382.29999999999995</v>
      </c>
      <c r="G23" s="12">
        <v>1071.5</v>
      </c>
      <c r="I23" s="34"/>
    </row>
    <row r="24" spans="1:9" ht="12.75" customHeight="1">
      <c r="A24" s="52">
        <v>1973</v>
      </c>
      <c r="B24" s="150">
        <v>64.099999999999994</v>
      </c>
      <c r="C24" s="150">
        <v>722.7</v>
      </c>
      <c r="D24" s="12">
        <v>21.8</v>
      </c>
      <c r="E24" s="12">
        <v>150.4</v>
      </c>
      <c r="F24" s="138">
        <f t="shared" si="0"/>
        <v>415.90000000000009</v>
      </c>
      <c r="G24" s="12">
        <v>1374.9</v>
      </c>
      <c r="I24" s="34"/>
    </row>
    <row r="25" spans="1:9" ht="12.75" customHeight="1">
      <c r="A25" s="52">
        <v>1974</v>
      </c>
      <c r="B25" s="150">
        <v>92.5</v>
      </c>
      <c r="C25" s="150">
        <v>2531.1</v>
      </c>
      <c r="D25" s="12">
        <v>98.2</v>
      </c>
      <c r="E25" s="12">
        <v>289</v>
      </c>
      <c r="F25" s="138">
        <f t="shared" si="0"/>
        <v>1155.5000000000005</v>
      </c>
      <c r="G25" s="12">
        <v>4166.3</v>
      </c>
      <c r="I25" s="34"/>
    </row>
    <row r="26" spans="1:9" ht="12.75" customHeight="1">
      <c r="A26" s="52">
        <v>1975</v>
      </c>
      <c r="B26" s="150">
        <v>148.4</v>
      </c>
      <c r="C26" s="150">
        <v>2574.6</v>
      </c>
      <c r="D26" s="12">
        <v>44.9</v>
      </c>
      <c r="E26" s="12">
        <v>346.4</v>
      </c>
      <c r="F26" s="138">
        <f t="shared" si="0"/>
        <v>764.19999999999982</v>
      </c>
      <c r="G26" s="12">
        <v>3878.5</v>
      </c>
      <c r="I26" s="34"/>
    </row>
    <row r="27" spans="1:9" ht="12.75" customHeight="1">
      <c r="A27" s="52">
        <v>1976</v>
      </c>
      <c r="B27" s="150">
        <v>248.9</v>
      </c>
      <c r="C27" s="150">
        <v>3547.1</v>
      </c>
      <c r="D27" s="12">
        <v>41.8</v>
      </c>
      <c r="E27" s="12">
        <v>393.5</v>
      </c>
      <c r="F27" s="138">
        <f t="shared" si="0"/>
        <v>1163.5999999999995</v>
      </c>
      <c r="G27" s="12">
        <v>5394.9</v>
      </c>
      <c r="I27" s="34"/>
    </row>
    <row r="28" spans="1:9" ht="12.75" customHeight="1">
      <c r="A28" s="52">
        <v>1977</v>
      </c>
      <c r="B28" s="150">
        <v>102.7</v>
      </c>
      <c r="C28" s="150">
        <v>3679.6</v>
      </c>
      <c r="D28" s="12">
        <v>60.5</v>
      </c>
      <c r="E28" s="12">
        <v>363.8</v>
      </c>
      <c r="F28" s="138">
        <f t="shared" si="0"/>
        <v>1035.3000000000002</v>
      </c>
      <c r="G28" s="12">
        <v>5241.8999999999996</v>
      </c>
      <c r="I28" s="34"/>
    </row>
    <row r="29" spans="1:9" ht="12.75" customHeight="1">
      <c r="A29" s="52">
        <v>1978</v>
      </c>
      <c r="B29" s="150">
        <v>137.6</v>
      </c>
      <c r="C29" s="150">
        <v>3234.4</v>
      </c>
      <c r="D29" s="12">
        <v>51.8</v>
      </c>
      <c r="E29" s="12">
        <v>356.4</v>
      </c>
      <c r="F29" s="138">
        <f t="shared" si="0"/>
        <v>1122.2999999999997</v>
      </c>
      <c r="G29" s="12">
        <v>4902.5</v>
      </c>
      <c r="I29" s="34"/>
    </row>
    <row r="30" spans="1:9" ht="12.75" customHeight="1">
      <c r="A30" s="52">
        <v>1979</v>
      </c>
      <c r="B30" s="150">
        <v>230.6</v>
      </c>
      <c r="C30" s="150">
        <v>3447.9</v>
      </c>
      <c r="D30" s="12">
        <v>27.6</v>
      </c>
      <c r="E30" s="12">
        <v>477.7</v>
      </c>
      <c r="F30" s="138">
        <f t="shared" si="0"/>
        <v>2080.8999999999996</v>
      </c>
      <c r="G30" s="12">
        <v>6264.7</v>
      </c>
      <c r="I30" s="34"/>
    </row>
    <row r="31" spans="1:9" ht="12.75" customHeight="1">
      <c r="A31" s="52">
        <v>1980</v>
      </c>
      <c r="B31" s="150">
        <v>152.69999999999999</v>
      </c>
      <c r="C31" s="150">
        <v>5483.4</v>
      </c>
      <c r="D31" s="12">
        <v>68.5</v>
      </c>
      <c r="E31" s="12">
        <v>736.5</v>
      </c>
      <c r="F31" s="138">
        <f t="shared" si="0"/>
        <v>3363.0000000000009</v>
      </c>
      <c r="G31" s="12">
        <v>9804.1</v>
      </c>
      <c r="I31" s="34"/>
    </row>
    <row r="32" spans="1:9" ht="12.75" customHeight="1">
      <c r="A32" s="52">
        <v>1981</v>
      </c>
      <c r="B32" s="150">
        <v>164.8</v>
      </c>
      <c r="C32" s="150">
        <v>4795.1000000000004</v>
      </c>
      <c r="D32" s="12">
        <v>67.2</v>
      </c>
      <c r="E32" s="12">
        <v>725.5</v>
      </c>
      <c r="F32" s="138">
        <f t="shared" si="0"/>
        <v>3280.8999999999996</v>
      </c>
      <c r="G32" s="12">
        <v>9033.5</v>
      </c>
      <c r="I32" s="34"/>
    </row>
    <row r="33" spans="1:9" ht="12.75" customHeight="1">
      <c r="A33" s="52">
        <v>1982</v>
      </c>
      <c r="B33" s="150">
        <v>156.30000000000001</v>
      </c>
      <c r="C33" s="150">
        <v>3424.9</v>
      </c>
      <c r="D33" s="12">
        <v>41.6</v>
      </c>
      <c r="E33" s="12">
        <v>672.6</v>
      </c>
      <c r="F33" s="138">
        <f t="shared" si="0"/>
        <v>3109.5999999999995</v>
      </c>
      <c r="G33" s="12">
        <v>7405</v>
      </c>
      <c r="I33" s="34"/>
    </row>
    <row r="34" spans="1:9" ht="12.75" customHeight="1">
      <c r="A34" s="52">
        <v>1983</v>
      </c>
      <c r="B34" s="150">
        <v>176.5</v>
      </c>
      <c r="C34" s="150">
        <v>3171.6</v>
      </c>
      <c r="D34" s="12">
        <v>37.700000000000003</v>
      </c>
      <c r="E34" s="12">
        <v>536.4</v>
      </c>
      <c r="F34" s="138">
        <f t="shared" si="0"/>
        <v>1724.1000000000004</v>
      </c>
      <c r="G34" s="12">
        <v>5646.3</v>
      </c>
      <c r="I34" s="34"/>
    </row>
    <row r="35" spans="1:9" ht="12.75" customHeight="1">
      <c r="A35" s="52">
        <v>1984</v>
      </c>
      <c r="B35" s="150">
        <v>468.9</v>
      </c>
      <c r="C35" s="150">
        <v>2961.3</v>
      </c>
      <c r="D35" s="12">
        <v>39.1</v>
      </c>
      <c r="E35" s="12">
        <v>489.6</v>
      </c>
      <c r="F35" s="138">
        <f t="shared" si="0"/>
        <v>1257.2999999999997</v>
      </c>
      <c r="G35" s="12">
        <v>5216.2</v>
      </c>
      <c r="I35" s="34"/>
    </row>
    <row r="36" spans="1:9" ht="12.75" customHeight="1">
      <c r="A36" s="52">
        <v>1985</v>
      </c>
      <c r="B36" s="150">
        <v>203.5</v>
      </c>
      <c r="C36" s="150">
        <v>3196.3</v>
      </c>
      <c r="D36" s="12">
        <v>79.2</v>
      </c>
      <c r="E36" s="12">
        <v>595.79999999999995</v>
      </c>
      <c r="F36" s="138">
        <f t="shared" si="0"/>
        <v>1172.3000000000002</v>
      </c>
      <c r="G36" s="12">
        <v>5247.1</v>
      </c>
      <c r="I36" s="34"/>
    </row>
    <row r="37" spans="1:9" ht="12.75" customHeight="1">
      <c r="A37" s="52">
        <v>1986</v>
      </c>
      <c r="B37" s="150">
        <v>241.5</v>
      </c>
      <c r="C37" s="150" t="s">
        <v>40</v>
      </c>
      <c r="D37" s="12">
        <v>143.9</v>
      </c>
      <c r="E37" s="12">
        <v>459.7</v>
      </c>
      <c r="F37" s="138">
        <f t="shared" si="0"/>
        <v>4143.5</v>
      </c>
      <c r="G37" s="12">
        <v>4988.6000000000004</v>
      </c>
      <c r="I37" s="34"/>
    </row>
    <row r="38" spans="1:9" ht="12.75" customHeight="1">
      <c r="A38" s="52">
        <v>1987</v>
      </c>
      <c r="B38" s="150">
        <v>162.69999999999999</v>
      </c>
      <c r="C38" s="150">
        <v>2971.7</v>
      </c>
      <c r="D38" s="12">
        <v>99.7</v>
      </c>
      <c r="E38" s="12">
        <v>558.29999999999995</v>
      </c>
      <c r="F38" s="138">
        <f t="shared" ref="F38:F61" si="1">G38-SUM(B38:E38)</f>
        <v>1472.2000000000007</v>
      </c>
      <c r="G38" s="12">
        <v>5264.6</v>
      </c>
      <c r="I38" s="34"/>
    </row>
    <row r="39" spans="1:9" ht="12.75" customHeight="1">
      <c r="A39" s="52">
        <v>1988</v>
      </c>
      <c r="B39" s="150">
        <v>148</v>
      </c>
      <c r="C39" s="150">
        <v>2993.1</v>
      </c>
      <c r="D39" s="12">
        <v>120.1</v>
      </c>
      <c r="E39" s="12">
        <v>651.29999999999995</v>
      </c>
      <c r="F39" s="138">
        <f t="shared" si="1"/>
        <v>1511</v>
      </c>
      <c r="G39" s="12">
        <v>5423.5</v>
      </c>
      <c r="I39" s="34"/>
    </row>
    <row r="40" spans="1:9" ht="12.75" customHeight="1">
      <c r="A40" s="52">
        <v>1989</v>
      </c>
      <c r="B40" s="150">
        <v>165</v>
      </c>
      <c r="C40" s="150">
        <v>3627.1</v>
      </c>
      <c r="D40" s="12">
        <v>69.599999999999994</v>
      </c>
      <c r="E40" s="12">
        <v>1038</v>
      </c>
      <c r="F40" s="138">
        <f t="shared" si="1"/>
        <v>1807.1999999999998</v>
      </c>
      <c r="G40" s="12">
        <v>6706.9</v>
      </c>
      <c r="I40" s="34"/>
    </row>
    <row r="41" spans="1:9" ht="12.75" customHeight="1">
      <c r="A41" s="52">
        <v>1990</v>
      </c>
      <c r="B41" s="150">
        <v>250</v>
      </c>
      <c r="C41" s="150">
        <v>4862.2</v>
      </c>
      <c r="D41" s="12">
        <v>121.1</v>
      </c>
      <c r="E41" s="12">
        <v>1137.7</v>
      </c>
      <c r="F41" s="138">
        <f t="shared" si="1"/>
        <v>2479.8999999999996</v>
      </c>
      <c r="G41" s="12">
        <v>8850.9</v>
      </c>
      <c r="I41" s="34"/>
    </row>
    <row r="42" spans="1:9" ht="12.75" customHeight="1">
      <c r="A42" s="52">
        <v>1991</v>
      </c>
      <c r="B42" s="150">
        <v>187.6</v>
      </c>
      <c r="C42" s="150">
        <v>4107</v>
      </c>
      <c r="D42" s="12">
        <v>147.69999999999999</v>
      </c>
      <c r="E42" s="12">
        <v>1073.8</v>
      </c>
      <c r="F42" s="138">
        <f t="shared" si="1"/>
        <v>2918.7999999999993</v>
      </c>
      <c r="G42" s="12">
        <v>8434.9</v>
      </c>
      <c r="I42" s="34"/>
    </row>
    <row r="43" spans="1:9" ht="12.75" customHeight="1">
      <c r="A43" s="52">
        <v>1992</v>
      </c>
      <c r="B43" s="150">
        <v>135.9</v>
      </c>
      <c r="C43" s="150">
        <v>3735.8</v>
      </c>
      <c r="D43" s="12">
        <v>146.5</v>
      </c>
      <c r="E43" s="12">
        <v>1093.9000000000001</v>
      </c>
      <c r="F43" s="138">
        <f t="shared" si="1"/>
        <v>2830.7999999999993</v>
      </c>
      <c r="G43" s="12">
        <v>7942.9</v>
      </c>
      <c r="I43" s="34"/>
    </row>
    <row r="44" spans="1:9" ht="12.75" customHeight="1">
      <c r="A44" s="52">
        <v>1993</v>
      </c>
      <c r="B44" s="150">
        <v>178.1</v>
      </c>
      <c r="C44" s="150" t="s">
        <v>41</v>
      </c>
      <c r="D44" s="12">
        <v>178.6</v>
      </c>
      <c r="E44" s="12">
        <v>1948</v>
      </c>
      <c r="F44" s="138">
        <f t="shared" si="1"/>
        <v>6229.9000000000005</v>
      </c>
      <c r="G44" s="12">
        <v>8534.6</v>
      </c>
      <c r="I44" s="34"/>
    </row>
    <row r="45" spans="1:9" ht="12.75" customHeight="1">
      <c r="A45" s="52" t="s">
        <v>42</v>
      </c>
      <c r="B45" s="150">
        <v>217.6</v>
      </c>
      <c r="C45" s="150">
        <v>5080.1000000000004</v>
      </c>
      <c r="D45" s="12">
        <v>441</v>
      </c>
      <c r="E45" s="12">
        <v>2527.4</v>
      </c>
      <c r="F45" s="138">
        <f t="shared" si="1"/>
        <v>3309.2999999999993</v>
      </c>
      <c r="G45" s="12">
        <v>11575.4</v>
      </c>
      <c r="I45" s="34"/>
    </row>
    <row r="46" spans="1:9" ht="12.75" customHeight="1">
      <c r="A46" s="52">
        <v>1995</v>
      </c>
      <c r="B46" s="150">
        <v>364.7</v>
      </c>
      <c r="C46" s="150">
        <v>5541.1</v>
      </c>
      <c r="D46" s="12">
        <v>275.8</v>
      </c>
      <c r="E46" s="12">
        <v>3475.8</v>
      </c>
      <c r="F46" s="138">
        <f t="shared" si="1"/>
        <v>4951.1999999999989</v>
      </c>
      <c r="G46" s="12">
        <v>14608.6</v>
      </c>
      <c r="I46" s="34"/>
    </row>
    <row r="47" spans="1:9" ht="12.75" customHeight="1">
      <c r="A47" s="52">
        <v>1996</v>
      </c>
      <c r="B47" s="150">
        <v>280.8</v>
      </c>
      <c r="C47" s="150" t="s">
        <v>43</v>
      </c>
      <c r="D47" s="12">
        <v>336.2</v>
      </c>
      <c r="E47" s="12">
        <v>3687.4</v>
      </c>
      <c r="F47" s="138">
        <f t="shared" si="1"/>
        <v>10710</v>
      </c>
      <c r="G47" s="12">
        <v>15014.4</v>
      </c>
      <c r="I47" s="34"/>
    </row>
    <row r="48" spans="1:9" ht="12.75" customHeight="1">
      <c r="A48" s="52">
        <v>1997</v>
      </c>
      <c r="B48" s="150">
        <v>372.2</v>
      </c>
      <c r="C48" s="150">
        <v>6252.7</v>
      </c>
      <c r="D48" s="12">
        <v>141</v>
      </c>
      <c r="E48" s="12">
        <v>4065.5</v>
      </c>
      <c r="F48" s="138">
        <f t="shared" si="1"/>
        <v>5055.8999999999996</v>
      </c>
      <c r="G48" s="31">
        <v>15887.3</v>
      </c>
      <c r="H48" s="34"/>
      <c r="I48" s="34"/>
    </row>
    <row r="49" spans="1:9" ht="12.75" customHeight="1">
      <c r="A49" s="52">
        <v>1998</v>
      </c>
      <c r="B49" s="150">
        <v>282.5</v>
      </c>
      <c r="C49" s="150">
        <v>5229.8999999999996</v>
      </c>
      <c r="D49" s="12">
        <v>166.3</v>
      </c>
      <c r="E49" s="12">
        <v>4309.3999999999996</v>
      </c>
      <c r="F49" s="138">
        <f t="shared" si="1"/>
        <v>4232.4000000000015</v>
      </c>
      <c r="G49" s="12">
        <v>14220.5</v>
      </c>
      <c r="H49" s="34"/>
      <c r="I49" s="34"/>
    </row>
    <row r="50" spans="1:9" ht="12.75" customHeight="1">
      <c r="A50" s="52">
        <v>1999</v>
      </c>
      <c r="B50" s="150">
        <v>409</v>
      </c>
      <c r="C50" s="150">
        <v>6876.6</v>
      </c>
      <c r="D50" s="12">
        <v>266.3</v>
      </c>
      <c r="E50" s="12">
        <v>4710.5</v>
      </c>
      <c r="F50" s="138">
        <f t="shared" si="1"/>
        <v>5398.7999999999993</v>
      </c>
      <c r="G50" s="12">
        <v>17661.2</v>
      </c>
      <c r="H50" s="34"/>
      <c r="I50" s="34"/>
    </row>
    <row r="51" spans="1:9" ht="12.75" customHeight="1">
      <c r="A51" s="52">
        <v>2000</v>
      </c>
      <c r="B51" s="150">
        <v>451</v>
      </c>
      <c r="C51" s="150">
        <v>11592.5</v>
      </c>
      <c r="D51" s="12">
        <v>354.3</v>
      </c>
      <c r="E51" s="12">
        <v>6284.4</v>
      </c>
      <c r="F51" s="138">
        <f t="shared" si="1"/>
        <v>8241.3000000000029</v>
      </c>
      <c r="G51" s="12">
        <v>26923.5</v>
      </c>
      <c r="H51" s="34"/>
      <c r="I51" s="34"/>
    </row>
    <row r="52" spans="1:9" ht="12.75" customHeight="1">
      <c r="A52" s="52">
        <v>2001</v>
      </c>
      <c r="B52" s="150">
        <v>395.6</v>
      </c>
      <c r="C52" s="150">
        <v>11030.3</v>
      </c>
      <c r="D52" s="12">
        <v>611.20000000000005</v>
      </c>
      <c r="E52" s="12">
        <v>6416.3</v>
      </c>
      <c r="F52" s="138">
        <f t="shared" si="1"/>
        <v>8255.5999999999985</v>
      </c>
      <c r="G52" s="12">
        <v>26709</v>
      </c>
      <c r="H52" s="34"/>
      <c r="I52" s="34"/>
    </row>
    <row r="53" spans="1:9" ht="12.75" customHeight="1">
      <c r="A53" s="52">
        <v>2002</v>
      </c>
      <c r="B53" s="150">
        <v>354.3</v>
      </c>
      <c r="C53" s="150">
        <v>11201.3</v>
      </c>
      <c r="D53" s="12">
        <v>574.1</v>
      </c>
      <c r="E53" s="12">
        <v>5124.6000000000004</v>
      </c>
      <c r="F53" s="138">
        <f t="shared" si="1"/>
        <v>6808</v>
      </c>
      <c r="G53" s="12">
        <v>24062.3</v>
      </c>
      <c r="H53" s="34"/>
      <c r="I53" s="34"/>
    </row>
    <row r="54" spans="1:9" ht="12.75" customHeight="1">
      <c r="A54" s="52">
        <v>2003</v>
      </c>
      <c r="B54" s="150">
        <v>356.8</v>
      </c>
      <c r="C54" s="150" t="s">
        <v>44</v>
      </c>
      <c r="D54" s="12">
        <v>597.4</v>
      </c>
      <c r="E54" s="12">
        <v>6537.4</v>
      </c>
      <c r="F54" s="138">
        <f t="shared" si="1"/>
        <v>25108.7</v>
      </c>
      <c r="G54" s="12">
        <v>32600.3</v>
      </c>
      <c r="H54" s="34"/>
      <c r="I54" s="34"/>
    </row>
    <row r="55" spans="1:9" ht="12.75" customHeight="1">
      <c r="A55" s="52">
        <v>2004</v>
      </c>
      <c r="B55" s="150">
        <v>614</v>
      </c>
      <c r="C55" s="150">
        <v>27626</v>
      </c>
      <c r="D55" s="12">
        <v>506.4</v>
      </c>
      <c r="E55" s="12">
        <v>5141</v>
      </c>
      <c r="F55" s="138">
        <f t="shared" si="1"/>
        <v>6257</v>
      </c>
      <c r="G55" s="31">
        <v>40144.400000000001</v>
      </c>
      <c r="H55" s="34"/>
      <c r="I55" s="34"/>
    </row>
    <row r="56" spans="1:9" ht="12.75" customHeight="1">
      <c r="A56" s="52">
        <v>2005</v>
      </c>
      <c r="B56" s="150">
        <v>460.8</v>
      </c>
      <c r="C56" s="150">
        <v>34888.9</v>
      </c>
      <c r="D56" s="12">
        <v>654.29999999999995</v>
      </c>
      <c r="E56" s="12">
        <v>12807.5</v>
      </c>
      <c r="F56" s="138">
        <f t="shared" si="1"/>
        <v>13818.19999999999</v>
      </c>
      <c r="G56" s="31">
        <v>62629.7</v>
      </c>
      <c r="H56" s="34"/>
      <c r="I56" s="34"/>
    </row>
    <row r="57" spans="1:9" ht="12.75" customHeight="1">
      <c r="A57" s="52">
        <v>2006</v>
      </c>
      <c r="B57" s="150">
        <v>759.3</v>
      </c>
      <c r="C57" s="150">
        <v>50617.2</v>
      </c>
      <c r="D57" s="12">
        <v>1075.9000000000001</v>
      </c>
      <c r="E57" s="12">
        <v>15528.3</v>
      </c>
      <c r="F57" s="138">
        <f t="shared" si="1"/>
        <v>20488.900000000009</v>
      </c>
      <c r="G57" s="12">
        <v>88469.6</v>
      </c>
      <c r="H57" s="34"/>
      <c r="I57" s="34"/>
    </row>
    <row r="58" spans="1:9" ht="12.75" customHeight="1">
      <c r="A58" s="52">
        <v>2007</v>
      </c>
      <c r="B58" s="150">
        <v>1348.2</v>
      </c>
      <c r="C58" s="150">
        <v>47786.9</v>
      </c>
      <c r="D58" s="12">
        <v>921.5</v>
      </c>
      <c r="E58" s="12">
        <v>11462.3</v>
      </c>
      <c r="F58" s="138">
        <f t="shared" si="1"/>
        <v>21748.100000000006</v>
      </c>
      <c r="G58" s="12">
        <v>83267</v>
      </c>
      <c r="H58" s="34"/>
      <c r="I58" s="34"/>
    </row>
    <row r="59" spans="1:9" ht="12.75" customHeight="1">
      <c r="A59" s="52">
        <v>2008</v>
      </c>
      <c r="B59" s="150">
        <v>2093</v>
      </c>
      <c r="C59" s="150">
        <v>51650.3</v>
      </c>
      <c r="D59" s="12">
        <v>1204.9000000000001</v>
      </c>
      <c r="E59" s="12">
        <v>21231.7</v>
      </c>
      <c r="F59" s="138">
        <f t="shared" si="1"/>
        <v>40481.999999999985</v>
      </c>
      <c r="G59" s="12">
        <v>116661.9</v>
      </c>
      <c r="H59" s="34"/>
      <c r="I59" s="34"/>
    </row>
    <row r="60" spans="1:9" ht="12.75" customHeight="1">
      <c r="A60" s="52">
        <v>2009</v>
      </c>
      <c r="B60" s="150">
        <v>2562.1</v>
      </c>
      <c r="C60" s="150">
        <v>30732.299698999999</v>
      </c>
      <c r="D60" s="12">
        <v>418.821641</v>
      </c>
      <c r="E60" s="12">
        <v>9141.2999999999993</v>
      </c>
      <c r="F60" s="138">
        <f t="shared" si="1"/>
        <v>15237.378659999995</v>
      </c>
      <c r="G60" s="12">
        <v>58091.9</v>
      </c>
      <c r="H60" s="34"/>
      <c r="I60" s="34"/>
    </row>
    <row r="61" spans="1:9" ht="12.75" customHeight="1">
      <c r="A61" s="52">
        <v>2010</v>
      </c>
      <c r="B61" s="150">
        <v>1417.6719519999999</v>
      </c>
      <c r="C61" s="150">
        <v>33517.503691999998</v>
      </c>
      <c r="D61" s="12">
        <v>1203.6172039999999</v>
      </c>
      <c r="E61" s="12">
        <v>13145.4</v>
      </c>
      <c r="F61" s="138">
        <f t="shared" si="1"/>
        <v>22059.707151999995</v>
      </c>
      <c r="G61" s="12">
        <v>71343.899999999994</v>
      </c>
      <c r="H61" s="34"/>
      <c r="I61" s="34"/>
    </row>
    <row r="62" spans="1:9" s="117" customFormat="1" ht="16.5" customHeight="1">
      <c r="A62" s="143" t="s">
        <v>257</v>
      </c>
      <c r="B62" s="143"/>
      <c r="C62" s="143"/>
      <c r="D62" s="143"/>
      <c r="E62" s="143"/>
      <c r="F62" s="143"/>
      <c r="G62" s="143"/>
    </row>
    <row r="63" spans="1:9" ht="16.5" customHeight="1">
      <c r="A63" s="356" t="s">
        <v>214</v>
      </c>
      <c r="B63" s="339"/>
      <c r="C63" s="339"/>
      <c r="D63" s="339"/>
      <c r="E63" s="339"/>
      <c r="F63" s="339"/>
      <c r="G63" s="339"/>
    </row>
    <row r="64" spans="1:9">
      <c r="B64" s="68"/>
      <c r="C64" s="68"/>
      <c r="D64" s="68"/>
      <c r="E64" s="68"/>
      <c r="F64" s="68"/>
      <c r="G64" s="68"/>
    </row>
    <row r="65" spans="1:7">
      <c r="A65" s="73"/>
      <c r="B65" s="68"/>
      <c r="C65" s="68"/>
      <c r="D65" s="68"/>
      <c r="E65" s="68"/>
      <c r="F65" s="68"/>
      <c r="G65" s="68"/>
    </row>
    <row r="66" spans="1:7">
      <c r="A66" s="73"/>
      <c r="B66" s="68"/>
      <c r="C66" s="68"/>
      <c r="D66" s="68"/>
      <c r="E66" s="68"/>
      <c r="F66" s="68"/>
      <c r="G66" s="68"/>
    </row>
    <row r="67" spans="1:7">
      <c r="A67" s="73"/>
      <c r="B67" s="68"/>
      <c r="C67" s="68"/>
      <c r="D67" s="68"/>
      <c r="E67" s="68"/>
      <c r="F67" s="68"/>
      <c r="G67" s="68"/>
    </row>
    <row r="68" spans="1:7">
      <c r="A68" s="73"/>
      <c r="B68" s="68"/>
      <c r="C68" s="68"/>
      <c r="D68" s="68"/>
      <c r="E68" s="68"/>
      <c r="F68" s="68"/>
      <c r="G68" s="68"/>
    </row>
    <row r="69" spans="1:7">
      <c r="A69" s="73"/>
      <c r="B69" s="68"/>
      <c r="C69" s="68"/>
      <c r="D69" s="68"/>
      <c r="E69" s="68"/>
      <c r="F69" s="68"/>
      <c r="G69" s="68"/>
    </row>
    <row r="70" spans="1:7">
      <c r="A70" s="73"/>
      <c r="B70" s="68"/>
      <c r="C70" s="68"/>
      <c r="D70" s="68"/>
      <c r="E70" s="68"/>
      <c r="F70" s="68"/>
      <c r="G70" s="68"/>
    </row>
    <row r="71" spans="1:7">
      <c r="A71" s="73"/>
      <c r="B71" s="68"/>
      <c r="C71" s="68"/>
      <c r="D71" s="68"/>
      <c r="E71" s="68"/>
      <c r="F71" s="68"/>
      <c r="G71" s="68"/>
    </row>
    <row r="72" spans="1:7">
      <c r="A72" s="73"/>
      <c r="B72" s="68"/>
      <c r="C72" s="68"/>
      <c r="D72" s="68"/>
      <c r="E72" s="68"/>
      <c r="F72" s="68"/>
      <c r="G72" s="68"/>
    </row>
    <row r="73" spans="1:7">
      <c r="A73" s="73"/>
      <c r="B73" s="68"/>
      <c r="C73" s="68"/>
      <c r="D73" s="68"/>
      <c r="E73" s="68"/>
      <c r="F73" s="68"/>
      <c r="G73" s="68"/>
    </row>
    <row r="74" spans="1:7">
      <c r="A74" s="73"/>
      <c r="B74" s="68"/>
      <c r="C74" s="68"/>
      <c r="D74" s="68"/>
      <c r="E74" s="68"/>
      <c r="F74" s="68"/>
      <c r="G74" s="68"/>
    </row>
    <row r="75" spans="1:7">
      <c r="A75" s="73"/>
      <c r="B75" s="68"/>
      <c r="C75" s="68"/>
      <c r="D75" s="68"/>
      <c r="E75" s="68"/>
      <c r="F75" s="68"/>
      <c r="G75" s="68"/>
    </row>
    <row r="76" spans="1:7">
      <c r="A76" s="73"/>
      <c r="B76" s="68"/>
      <c r="C76" s="68"/>
      <c r="D76" s="68"/>
      <c r="E76" s="68"/>
      <c r="F76" s="68"/>
      <c r="G76" s="68"/>
    </row>
    <row r="77" spans="1:7">
      <c r="A77" s="73"/>
      <c r="B77" s="68"/>
      <c r="C77" s="68"/>
      <c r="D77" s="68"/>
      <c r="E77" s="68"/>
      <c r="F77" s="68"/>
      <c r="G77" s="68"/>
    </row>
    <row r="78" spans="1:7">
      <c r="A78" s="73"/>
      <c r="B78" s="68"/>
      <c r="C78" s="68"/>
      <c r="D78" s="68"/>
      <c r="E78" s="68"/>
      <c r="F78" s="68"/>
      <c r="G78" s="68"/>
    </row>
    <row r="79" spans="1:7">
      <c r="A79" s="73"/>
      <c r="B79" s="68"/>
      <c r="C79" s="68"/>
      <c r="D79" s="68"/>
      <c r="E79" s="68"/>
      <c r="F79" s="68"/>
      <c r="G79" s="68"/>
    </row>
    <row r="80" spans="1:7">
      <c r="A80" s="73"/>
      <c r="B80" s="68"/>
      <c r="C80" s="68"/>
      <c r="D80" s="68"/>
      <c r="E80" s="68"/>
      <c r="F80" s="68"/>
      <c r="G80" s="68"/>
    </row>
    <row r="81" spans="1:7">
      <c r="A81" s="73"/>
      <c r="B81" s="68"/>
      <c r="C81" s="68"/>
      <c r="D81" s="68"/>
      <c r="E81" s="68"/>
      <c r="F81" s="68"/>
      <c r="G81" s="68"/>
    </row>
    <row r="82" spans="1:7">
      <c r="A82" s="73"/>
      <c r="B82" s="68"/>
      <c r="C82" s="68"/>
      <c r="D82" s="68"/>
      <c r="E82" s="68"/>
      <c r="F82" s="68"/>
      <c r="G82" s="68"/>
    </row>
    <row r="83" spans="1:7">
      <c r="A83" s="73"/>
      <c r="B83" s="68"/>
      <c r="C83" s="68"/>
      <c r="D83" s="68"/>
      <c r="E83" s="68"/>
      <c r="F83" s="68"/>
      <c r="G83" s="68"/>
    </row>
    <row r="84" spans="1:7">
      <c r="A84" s="73"/>
      <c r="B84" s="68"/>
      <c r="C84" s="68"/>
      <c r="D84" s="68"/>
      <c r="E84" s="68"/>
      <c r="F84" s="68"/>
      <c r="G84" s="68"/>
    </row>
    <row r="85" spans="1:7">
      <c r="A85" s="73"/>
      <c r="B85" s="68"/>
      <c r="C85" s="68"/>
      <c r="D85" s="68"/>
      <c r="E85" s="68"/>
      <c r="F85" s="68"/>
      <c r="G85" s="68"/>
    </row>
    <row r="86" spans="1:7">
      <c r="A86" s="73"/>
      <c r="B86" s="68"/>
      <c r="C86" s="68"/>
      <c r="D86" s="68"/>
      <c r="E86" s="68"/>
      <c r="F86" s="68"/>
      <c r="G86" s="68"/>
    </row>
    <row r="87" spans="1:7">
      <c r="A87" s="73"/>
      <c r="B87" s="68"/>
      <c r="C87" s="68"/>
      <c r="D87" s="68"/>
      <c r="E87" s="68"/>
      <c r="F87" s="68"/>
      <c r="G87" s="68"/>
    </row>
    <row r="88" spans="1:7">
      <c r="A88" s="73"/>
      <c r="B88" s="68"/>
      <c r="C88" s="68"/>
      <c r="D88" s="68"/>
      <c r="E88" s="68"/>
      <c r="F88" s="68"/>
      <c r="G88" s="68"/>
    </row>
    <row r="89" spans="1:7">
      <c r="A89" s="73"/>
      <c r="B89" s="68"/>
      <c r="C89" s="68"/>
      <c r="D89" s="68"/>
      <c r="E89" s="68"/>
      <c r="F89" s="68"/>
      <c r="G89" s="68"/>
    </row>
    <row r="90" spans="1:7">
      <c r="A90" s="73"/>
      <c r="B90" s="68"/>
      <c r="C90" s="68"/>
      <c r="D90" s="68"/>
      <c r="E90" s="68"/>
      <c r="F90" s="68"/>
      <c r="G90" s="68"/>
    </row>
    <row r="91" spans="1:7">
      <c r="A91" s="73"/>
      <c r="B91" s="68"/>
      <c r="C91" s="68"/>
      <c r="D91" s="68"/>
      <c r="E91" s="68"/>
      <c r="F91" s="68"/>
      <c r="G91" s="68"/>
    </row>
    <row r="92" spans="1:7">
      <c r="A92" s="73"/>
      <c r="B92" s="68"/>
      <c r="C92" s="68"/>
      <c r="D92" s="68"/>
      <c r="E92" s="68"/>
      <c r="F92" s="68"/>
      <c r="G92" s="68"/>
    </row>
    <row r="93" spans="1:7">
      <c r="A93" s="73"/>
      <c r="B93" s="68"/>
      <c r="C93" s="68"/>
      <c r="D93" s="68"/>
      <c r="E93" s="68"/>
      <c r="F93" s="68"/>
      <c r="G93" s="68"/>
    </row>
    <row r="94" spans="1:7">
      <c r="A94" s="73"/>
      <c r="B94" s="68"/>
      <c r="C94" s="68"/>
      <c r="D94" s="68"/>
      <c r="E94" s="68"/>
      <c r="F94" s="68"/>
      <c r="G94" s="68"/>
    </row>
    <row r="95" spans="1:7">
      <c r="A95" s="73"/>
      <c r="B95" s="68"/>
      <c r="C95" s="68"/>
      <c r="D95" s="68"/>
      <c r="E95" s="68"/>
      <c r="F95" s="68"/>
      <c r="G95" s="68"/>
    </row>
    <row r="96" spans="1:7">
      <c r="A96" s="73"/>
      <c r="B96" s="68"/>
      <c r="C96" s="68"/>
      <c r="D96" s="68"/>
      <c r="E96" s="68"/>
      <c r="F96" s="68"/>
      <c r="G96" s="68"/>
    </row>
    <row r="97" spans="1:7">
      <c r="A97" s="73"/>
      <c r="B97" s="68"/>
      <c r="C97" s="68"/>
      <c r="D97" s="68"/>
      <c r="E97" s="68"/>
      <c r="F97" s="68"/>
      <c r="G97" s="68"/>
    </row>
    <row r="98" spans="1:7">
      <c r="A98" s="73"/>
      <c r="B98" s="68"/>
      <c r="C98" s="68"/>
      <c r="D98" s="68"/>
      <c r="E98" s="68"/>
      <c r="F98" s="68"/>
      <c r="G98" s="68"/>
    </row>
    <row r="99" spans="1:7">
      <c r="A99" s="73"/>
      <c r="B99" s="68"/>
      <c r="C99" s="68"/>
      <c r="D99" s="68"/>
      <c r="E99" s="68"/>
      <c r="F99" s="68"/>
      <c r="G99" s="68"/>
    </row>
    <row r="100" spans="1:7">
      <c r="A100" s="73"/>
      <c r="B100" s="68"/>
      <c r="C100" s="68"/>
      <c r="D100" s="68"/>
      <c r="E100" s="68"/>
      <c r="F100" s="68"/>
      <c r="G100" s="68"/>
    </row>
    <row r="101" spans="1:7">
      <c r="A101" s="73"/>
      <c r="B101" s="68"/>
      <c r="C101" s="68"/>
      <c r="D101" s="68"/>
      <c r="E101" s="68"/>
      <c r="F101" s="68"/>
      <c r="G101" s="68"/>
    </row>
    <row r="102" spans="1:7">
      <c r="A102" s="73"/>
      <c r="B102" s="68"/>
      <c r="C102" s="68"/>
      <c r="D102" s="68"/>
      <c r="E102" s="68"/>
      <c r="F102" s="68"/>
      <c r="G102" s="68"/>
    </row>
    <row r="103" spans="1:7">
      <c r="A103" s="73"/>
      <c r="B103" s="68"/>
      <c r="C103" s="68"/>
      <c r="D103" s="68"/>
      <c r="E103" s="68"/>
      <c r="F103" s="68"/>
      <c r="G103" s="68"/>
    </row>
    <row r="104" spans="1:7">
      <c r="A104" s="73"/>
      <c r="B104" s="68"/>
      <c r="C104" s="68"/>
      <c r="D104" s="68"/>
      <c r="E104" s="68"/>
      <c r="F104" s="68"/>
      <c r="G104" s="68"/>
    </row>
    <row r="105" spans="1:7">
      <c r="A105" s="73"/>
      <c r="B105" s="68"/>
      <c r="C105" s="68"/>
      <c r="D105" s="68"/>
      <c r="E105" s="68"/>
      <c r="F105" s="68"/>
      <c r="G105" s="68"/>
    </row>
    <row r="106" spans="1:7">
      <c r="A106" s="73"/>
      <c r="B106" s="68"/>
      <c r="C106" s="68"/>
      <c r="D106" s="68"/>
      <c r="E106" s="68"/>
      <c r="F106" s="68"/>
      <c r="G106" s="68"/>
    </row>
    <row r="107" spans="1:7">
      <c r="A107" s="73"/>
      <c r="B107" s="68"/>
      <c r="C107" s="68"/>
      <c r="D107" s="68"/>
      <c r="E107" s="68"/>
      <c r="F107" s="68"/>
      <c r="G107" s="68"/>
    </row>
    <row r="108" spans="1:7">
      <c r="A108" s="73"/>
      <c r="B108" s="68"/>
      <c r="C108" s="68"/>
      <c r="D108" s="68"/>
      <c r="E108" s="68"/>
      <c r="F108" s="68"/>
      <c r="G108" s="68"/>
    </row>
    <row r="109" spans="1:7">
      <c r="A109" s="73"/>
      <c r="B109" s="68"/>
      <c r="C109" s="68"/>
      <c r="D109" s="68"/>
      <c r="E109" s="68"/>
      <c r="F109" s="68"/>
      <c r="G109" s="68"/>
    </row>
    <row r="110" spans="1:7">
      <c r="A110" s="73"/>
      <c r="B110" s="68"/>
      <c r="C110" s="68"/>
      <c r="D110" s="68"/>
      <c r="E110" s="68"/>
      <c r="F110" s="68"/>
      <c r="G110" s="68"/>
    </row>
    <row r="111" spans="1:7">
      <c r="A111" s="73"/>
      <c r="B111" s="68"/>
      <c r="C111" s="68"/>
      <c r="D111" s="68"/>
      <c r="E111" s="68"/>
      <c r="F111" s="68"/>
      <c r="G111" s="68"/>
    </row>
    <row r="112" spans="1:7">
      <c r="A112" s="73"/>
      <c r="B112" s="68"/>
      <c r="C112" s="68"/>
      <c r="D112" s="68"/>
      <c r="E112" s="68"/>
      <c r="F112" s="68"/>
      <c r="G112" s="68"/>
    </row>
    <row r="113" spans="1:7">
      <c r="A113" s="73"/>
      <c r="B113" s="68"/>
      <c r="C113" s="68"/>
      <c r="D113" s="68"/>
      <c r="E113" s="68"/>
      <c r="F113" s="68"/>
      <c r="G113" s="68"/>
    </row>
    <row r="114" spans="1:7">
      <c r="A114" s="73"/>
      <c r="B114" s="68"/>
      <c r="C114" s="68"/>
      <c r="D114" s="68"/>
      <c r="E114" s="68"/>
      <c r="F114" s="68"/>
      <c r="G114" s="68"/>
    </row>
    <row r="115" spans="1:7">
      <c r="A115" s="73"/>
      <c r="B115" s="68"/>
      <c r="C115" s="68"/>
      <c r="D115" s="68"/>
      <c r="E115" s="68"/>
      <c r="F115" s="68"/>
      <c r="G115" s="68"/>
    </row>
    <row r="116" spans="1:7">
      <c r="A116" s="73"/>
      <c r="B116" s="68"/>
      <c r="C116" s="68"/>
      <c r="D116" s="68"/>
      <c r="E116" s="68"/>
      <c r="F116" s="68"/>
      <c r="G116" s="68"/>
    </row>
    <row r="117" spans="1:7">
      <c r="A117" s="73"/>
      <c r="B117" s="68"/>
      <c r="C117" s="68"/>
      <c r="D117" s="68"/>
      <c r="E117" s="68"/>
      <c r="F117" s="68"/>
      <c r="G117" s="68"/>
    </row>
    <row r="118" spans="1:7">
      <c r="A118" s="73"/>
      <c r="B118" s="68"/>
      <c r="C118" s="68"/>
      <c r="D118" s="68"/>
      <c r="E118" s="68"/>
      <c r="F118" s="68"/>
      <c r="G118" s="68"/>
    </row>
    <row r="119" spans="1:7">
      <c r="A119" s="73"/>
      <c r="B119" s="68"/>
      <c r="C119" s="68"/>
      <c r="D119" s="68"/>
      <c r="E119" s="68"/>
      <c r="F119" s="68"/>
      <c r="G119" s="68"/>
    </row>
    <row r="120" spans="1:7">
      <c r="A120" s="73"/>
      <c r="B120" s="68"/>
      <c r="C120" s="68"/>
      <c r="D120" s="68"/>
      <c r="E120" s="68"/>
      <c r="F120" s="68"/>
      <c r="G120" s="68"/>
    </row>
    <row r="121" spans="1:7">
      <c r="A121" s="73"/>
      <c r="B121" s="68"/>
      <c r="C121" s="68"/>
      <c r="D121" s="68"/>
      <c r="E121" s="68"/>
      <c r="F121" s="68"/>
      <c r="G121" s="68"/>
    </row>
    <row r="122" spans="1:7">
      <c r="A122" s="73"/>
      <c r="B122" s="68"/>
      <c r="C122" s="68"/>
      <c r="D122" s="68"/>
      <c r="E122" s="68"/>
      <c r="F122" s="68"/>
      <c r="G122" s="68"/>
    </row>
    <row r="123" spans="1:7">
      <c r="A123" s="73"/>
      <c r="B123" s="68"/>
      <c r="C123" s="68"/>
      <c r="D123" s="68"/>
      <c r="E123" s="68"/>
      <c r="F123" s="68"/>
      <c r="G123" s="68"/>
    </row>
    <row r="124" spans="1:7">
      <c r="A124" s="73"/>
      <c r="B124" s="68"/>
      <c r="C124" s="68"/>
      <c r="D124" s="68"/>
      <c r="E124" s="68"/>
      <c r="F124" s="68"/>
      <c r="G124" s="68"/>
    </row>
    <row r="125" spans="1:7">
      <c r="A125" s="73"/>
      <c r="B125" s="68"/>
      <c r="C125" s="68"/>
      <c r="D125" s="68"/>
      <c r="E125" s="68"/>
      <c r="F125" s="68"/>
      <c r="G125" s="68"/>
    </row>
    <row r="126" spans="1:7">
      <c r="A126" s="73"/>
      <c r="B126" s="68"/>
      <c r="C126" s="68"/>
      <c r="D126" s="68"/>
      <c r="E126" s="68"/>
      <c r="F126" s="68"/>
      <c r="G126" s="68"/>
    </row>
    <row r="127" spans="1:7">
      <c r="A127" s="73"/>
      <c r="B127" s="68"/>
      <c r="C127" s="68"/>
      <c r="D127" s="68"/>
      <c r="E127" s="68"/>
      <c r="F127" s="68"/>
      <c r="G127" s="68"/>
    </row>
    <row r="128" spans="1:7">
      <c r="A128" s="73"/>
      <c r="B128" s="68"/>
      <c r="C128" s="68"/>
      <c r="D128" s="68"/>
      <c r="E128" s="68"/>
      <c r="F128" s="68"/>
      <c r="G128" s="68"/>
    </row>
    <row r="129" spans="1:7">
      <c r="A129" s="73"/>
      <c r="B129" s="68"/>
      <c r="C129" s="68"/>
      <c r="D129" s="68"/>
      <c r="E129" s="68"/>
      <c r="F129" s="68"/>
      <c r="G129" s="68"/>
    </row>
    <row r="130" spans="1:7">
      <c r="A130" s="73"/>
      <c r="B130" s="68"/>
      <c r="C130" s="68"/>
      <c r="D130" s="68"/>
      <c r="E130" s="68"/>
      <c r="F130" s="68"/>
      <c r="G130" s="68"/>
    </row>
    <row r="131" spans="1:7">
      <c r="A131" s="73"/>
      <c r="B131" s="68"/>
      <c r="C131" s="68"/>
      <c r="D131" s="68"/>
      <c r="E131" s="68"/>
      <c r="F131" s="68"/>
      <c r="G131" s="68"/>
    </row>
    <row r="132" spans="1:7">
      <c r="A132" s="73"/>
      <c r="B132" s="68"/>
      <c r="C132" s="68"/>
      <c r="D132" s="68"/>
      <c r="E132" s="68"/>
      <c r="F132" s="68"/>
      <c r="G132" s="68"/>
    </row>
    <row r="133" spans="1:7">
      <c r="A133" s="73"/>
      <c r="B133" s="68"/>
      <c r="C133" s="68"/>
      <c r="D133" s="68"/>
      <c r="E133" s="68"/>
      <c r="F133" s="68"/>
      <c r="G133" s="68"/>
    </row>
    <row r="134" spans="1:7">
      <c r="A134" s="73"/>
      <c r="B134" s="68"/>
      <c r="C134" s="68"/>
      <c r="D134" s="68"/>
      <c r="E134" s="68"/>
      <c r="F134" s="68"/>
      <c r="G134" s="68"/>
    </row>
    <row r="135" spans="1:7">
      <c r="A135" s="73"/>
      <c r="B135" s="68"/>
      <c r="C135" s="68"/>
      <c r="D135" s="68"/>
      <c r="E135" s="68"/>
      <c r="F135" s="68"/>
      <c r="G135" s="68"/>
    </row>
    <row r="136" spans="1:7">
      <c r="A136" s="73"/>
      <c r="B136" s="68"/>
      <c r="C136" s="68"/>
      <c r="D136" s="68"/>
      <c r="E136" s="68"/>
      <c r="F136" s="68"/>
      <c r="G136" s="68"/>
    </row>
    <row r="137" spans="1:7">
      <c r="A137" s="73"/>
      <c r="B137" s="68"/>
      <c r="C137" s="68"/>
      <c r="D137" s="68"/>
      <c r="E137" s="68"/>
      <c r="F137" s="68"/>
      <c r="G137" s="68"/>
    </row>
    <row r="138" spans="1:7">
      <c r="A138" s="73"/>
      <c r="B138" s="68"/>
      <c r="C138" s="68"/>
      <c r="D138" s="68"/>
      <c r="E138" s="68"/>
      <c r="F138" s="68"/>
      <c r="G138" s="68"/>
    </row>
    <row r="139" spans="1:7">
      <c r="A139" s="73"/>
      <c r="B139" s="68"/>
      <c r="C139" s="68"/>
      <c r="D139" s="68"/>
      <c r="E139" s="68"/>
      <c r="F139" s="68"/>
      <c r="G139" s="68"/>
    </row>
    <row r="140" spans="1:7">
      <c r="A140" s="73"/>
      <c r="B140" s="68"/>
      <c r="C140" s="68"/>
      <c r="D140" s="68"/>
      <c r="E140" s="68"/>
      <c r="F140" s="68"/>
      <c r="G140" s="68"/>
    </row>
    <row r="141" spans="1:7">
      <c r="A141" s="73"/>
      <c r="B141" s="68"/>
      <c r="C141" s="68"/>
      <c r="D141" s="68"/>
      <c r="E141" s="68"/>
      <c r="F141" s="68"/>
      <c r="G141" s="68"/>
    </row>
    <row r="142" spans="1:7">
      <c r="A142" s="73"/>
      <c r="B142" s="68"/>
      <c r="C142" s="68"/>
      <c r="D142" s="68"/>
      <c r="E142" s="68"/>
      <c r="F142" s="68"/>
      <c r="G142" s="68"/>
    </row>
    <row r="143" spans="1:7">
      <c r="A143" s="73"/>
      <c r="B143" s="68"/>
      <c r="C143" s="68"/>
      <c r="D143" s="68"/>
      <c r="E143" s="68"/>
      <c r="F143" s="68"/>
      <c r="G143" s="68"/>
    </row>
    <row r="144" spans="1:7">
      <c r="A144" s="73"/>
      <c r="B144" s="68"/>
      <c r="C144" s="68"/>
      <c r="D144" s="68"/>
      <c r="E144" s="68"/>
      <c r="F144" s="68"/>
      <c r="G144" s="68"/>
    </row>
    <row r="145" spans="1:7">
      <c r="A145" s="73"/>
      <c r="B145" s="68"/>
      <c r="C145" s="68"/>
      <c r="D145" s="68"/>
      <c r="E145" s="68"/>
      <c r="F145" s="68"/>
      <c r="G145" s="68"/>
    </row>
    <row r="146" spans="1:7">
      <c r="A146" s="73"/>
      <c r="B146" s="68"/>
      <c r="C146" s="68"/>
      <c r="D146" s="68"/>
      <c r="E146" s="68"/>
      <c r="F146" s="68"/>
      <c r="G146" s="68"/>
    </row>
    <row r="147" spans="1:7">
      <c r="A147" s="73"/>
      <c r="B147" s="68"/>
      <c r="C147" s="68"/>
      <c r="D147" s="68"/>
      <c r="E147" s="68"/>
      <c r="F147" s="68"/>
      <c r="G147" s="68"/>
    </row>
    <row r="148" spans="1:7">
      <c r="A148" s="73"/>
      <c r="B148" s="68"/>
      <c r="C148" s="68"/>
      <c r="D148" s="68"/>
      <c r="E148" s="68"/>
      <c r="F148" s="68"/>
      <c r="G148" s="68"/>
    </row>
    <row r="149" spans="1:7">
      <c r="A149" s="73"/>
      <c r="B149" s="68"/>
      <c r="C149" s="68"/>
      <c r="D149" s="68"/>
      <c r="E149" s="68"/>
      <c r="F149" s="68"/>
      <c r="G149" s="68"/>
    </row>
    <row r="150" spans="1:7">
      <c r="A150" s="73"/>
      <c r="B150" s="68"/>
      <c r="C150" s="68"/>
      <c r="D150" s="68"/>
      <c r="E150" s="68"/>
      <c r="F150" s="68"/>
      <c r="G150" s="68"/>
    </row>
    <row r="151" spans="1:7">
      <c r="A151" s="73"/>
      <c r="B151" s="68"/>
      <c r="C151" s="68"/>
      <c r="D151" s="68"/>
      <c r="E151" s="68"/>
      <c r="F151" s="68"/>
      <c r="G151" s="68"/>
    </row>
    <row r="152" spans="1:7">
      <c r="A152" s="73"/>
      <c r="B152" s="68"/>
      <c r="C152" s="68"/>
      <c r="D152" s="68"/>
      <c r="E152" s="68"/>
      <c r="F152" s="68"/>
      <c r="G152" s="68"/>
    </row>
    <row r="153" spans="1:7">
      <c r="A153" s="73"/>
      <c r="B153" s="68"/>
      <c r="C153" s="68"/>
      <c r="D153" s="68"/>
      <c r="E153" s="68"/>
      <c r="F153" s="68"/>
      <c r="G153" s="68"/>
    </row>
    <row r="154" spans="1:7">
      <c r="A154" s="73"/>
      <c r="B154" s="68"/>
      <c r="C154" s="68"/>
      <c r="D154" s="68"/>
      <c r="E154" s="68"/>
      <c r="F154" s="68"/>
      <c r="G154" s="68"/>
    </row>
    <row r="155" spans="1:7">
      <c r="A155" s="73"/>
      <c r="B155" s="68"/>
      <c r="C155" s="68"/>
      <c r="D155" s="68"/>
      <c r="E155" s="68"/>
      <c r="F155" s="68"/>
      <c r="G155" s="68"/>
    </row>
    <row r="156" spans="1:7">
      <c r="A156" s="73"/>
      <c r="B156" s="68"/>
      <c r="C156" s="68"/>
      <c r="D156" s="68"/>
      <c r="E156" s="68"/>
      <c r="F156" s="68"/>
      <c r="G156" s="68"/>
    </row>
    <row r="157" spans="1:7">
      <c r="A157" s="73"/>
      <c r="B157" s="68"/>
      <c r="C157" s="68"/>
      <c r="D157" s="68"/>
      <c r="E157" s="68"/>
      <c r="F157" s="68"/>
      <c r="G157" s="68"/>
    </row>
    <row r="158" spans="1:7">
      <c r="A158" s="73"/>
      <c r="B158" s="68"/>
      <c r="C158" s="68"/>
      <c r="D158" s="68"/>
      <c r="E158" s="68"/>
      <c r="F158" s="68"/>
      <c r="G158" s="68"/>
    </row>
    <row r="159" spans="1:7">
      <c r="A159" s="73"/>
      <c r="B159" s="68"/>
      <c r="C159" s="68"/>
      <c r="D159" s="68"/>
      <c r="E159" s="68"/>
      <c r="F159" s="68"/>
      <c r="G159" s="68"/>
    </row>
    <row r="160" spans="1:7">
      <c r="A160" s="73"/>
      <c r="B160" s="68"/>
      <c r="C160" s="68"/>
      <c r="D160" s="68"/>
      <c r="E160" s="68"/>
      <c r="F160" s="68"/>
      <c r="G160" s="68"/>
    </row>
    <row r="161" spans="1:7">
      <c r="A161" s="73"/>
      <c r="B161" s="68"/>
      <c r="C161" s="68"/>
      <c r="D161" s="68"/>
      <c r="E161" s="68"/>
      <c r="F161" s="68"/>
      <c r="G161" s="68"/>
    </row>
    <row r="162" spans="1:7">
      <c r="A162" s="73"/>
      <c r="B162" s="68"/>
      <c r="C162" s="68"/>
      <c r="D162" s="68"/>
      <c r="E162" s="68"/>
      <c r="F162" s="68"/>
      <c r="G162" s="68"/>
    </row>
    <row r="163" spans="1:7">
      <c r="A163" s="73"/>
      <c r="B163" s="68"/>
      <c r="C163" s="68"/>
      <c r="D163" s="68"/>
      <c r="E163" s="68"/>
      <c r="F163" s="68"/>
      <c r="G163" s="68"/>
    </row>
    <row r="164" spans="1:7">
      <c r="A164" s="73"/>
      <c r="B164" s="68"/>
      <c r="C164" s="68"/>
      <c r="D164" s="68"/>
      <c r="E164" s="68"/>
      <c r="F164" s="68"/>
      <c r="G164" s="68"/>
    </row>
    <row r="165" spans="1:7">
      <c r="A165" s="73"/>
      <c r="B165" s="68"/>
      <c r="C165" s="68"/>
      <c r="D165" s="68"/>
      <c r="E165" s="68"/>
      <c r="F165" s="68"/>
      <c r="G165" s="68"/>
    </row>
    <row r="166" spans="1:7">
      <c r="A166" s="73"/>
      <c r="B166" s="68"/>
      <c r="C166" s="68"/>
      <c r="D166" s="68"/>
      <c r="E166" s="68"/>
      <c r="F166" s="68"/>
      <c r="G166" s="68"/>
    </row>
    <row r="167" spans="1:7">
      <c r="A167" s="73"/>
      <c r="B167" s="68"/>
      <c r="C167" s="68"/>
      <c r="D167" s="68"/>
      <c r="E167" s="68"/>
      <c r="F167" s="68"/>
      <c r="G167" s="68"/>
    </row>
    <row r="168" spans="1:7">
      <c r="A168" s="73"/>
      <c r="B168" s="68"/>
      <c r="C168" s="68"/>
      <c r="D168" s="68"/>
      <c r="E168" s="68"/>
      <c r="F168" s="68"/>
      <c r="G168" s="68"/>
    </row>
    <row r="169" spans="1:7">
      <c r="A169" s="73"/>
      <c r="B169" s="68"/>
      <c r="C169" s="68"/>
      <c r="D169" s="68"/>
      <c r="E169" s="68"/>
      <c r="F169" s="68"/>
      <c r="G169" s="68"/>
    </row>
    <row r="170" spans="1:7">
      <c r="A170" s="73"/>
      <c r="B170" s="68"/>
      <c r="C170" s="68"/>
      <c r="D170" s="68"/>
      <c r="E170" s="68"/>
      <c r="F170" s="68"/>
      <c r="G170" s="68"/>
    </row>
    <row r="171" spans="1:7">
      <c r="A171" s="73"/>
      <c r="B171" s="68"/>
      <c r="C171" s="68"/>
      <c r="D171" s="68"/>
      <c r="E171" s="68"/>
      <c r="F171" s="68"/>
      <c r="G171" s="68"/>
    </row>
    <row r="172" spans="1:7">
      <c r="A172" s="73"/>
      <c r="B172" s="68"/>
      <c r="C172" s="68"/>
      <c r="D172" s="68"/>
      <c r="E172" s="68"/>
      <c r="F172" s="68"/>
      <c r="G172" s="68"/>
    </row>
    <row r="173" spans="1:7">
      <c r="A173" s="73"/>
      <c r="B173" s="68"/>
      <c r="C173" s="68"/>
      <c r="D173" s="68"/>
      <c r="E173" s="68"/>
      <c r="F173" s="68"/>
      <c r="G173" s="68"/>
    </row>
    <row r="174" spans="1:7">
      <c r="A174" s="73"/>
      <c r="B174" s="68"/>
      <c r="C174" s="68"/>
      <c r="D174" s="68"/>
      <c r="E174" s="68"/>
      <c r="F174" s="68"/>
      <c r="G174" s="68"/>
    </row>
    <row r="175" spans="1:7">
      <c r="A175" s="73"/>
      <c r="B175" s="68"/>
      <c r="C175" s="68"/>
      <c r="D175" s="68"/>
      <c r="E175" s="68"/>
      <c r="F175" s="68"/>
      <c r="G175" s="68"/>
    </row>
    <row r="176" spans="1:7">
      <c r="A176" s="73"/>
      <c r="B176" s="68"/>
      <c r="C176" s="68"/>
      <c r="D176" s="68"/>
      <c r="E176" s="68"/>
      <c r="F176" s="68"/>
      <c r="G176" s="68"/>
    </row>
    <row r="177" spans="1:7">
      <c r="A177" s="73"/>
      <c r="B177" s="68"/>
      <c r="C177" s="68"/>
      <c r="D177" s="68"/>
      <c r="E177" s="68"/>
      <c r="F177" s="68"/>
      <c r="G177" s="68"/>
    </row>
    <row r="178" spans="1:7">
      <c r="A178" s="73"/>
      <c r="B178" s="68"/>
      <c r="C178" s="68"/>
      <c r="D178" s="68"/>
      <c r="E178" s="68"/>
      <c r="F178" s="68"/>
      <c r="G178" s="68"/>
    </row>
    <row r="179" spans="1:7">
      <c r="A179" s="73"/>
      <c r="B179" s="68"/>
      <c r="C179" s="68"/>
      <c r="D179" s="68"/>
      <c r="E179" s="68"/>
      <c r="F179" s="68"/>
      <c r="G179" s="68"/>
    </row>
    <row r="180" spans="1:7">
      <c r="A180" s="73"/>
      <c r="B180" s="68"/>
      <c r="C180" s="68"/>
      <c r="D180" s="68"/>
      <c r="E180" s="68"/>
      <c r="F180" s="68"/>
      <c r="G180" s="68"/>
    </row>
    <row r="181" spans="1:7">
      <c r="A181" s="73"/>
      <c r="B181" s="68"/>
      <c r="C181" s="68"/>
      <c r="D181" s="68"/>
      <c r="E181" s="68"/>
      <c r="F181" s="68"/>
      <c r="G181" s="68"/>
    </row>
    <row r="182" spans="1:7">
      <c r="A182" s="73"/>
      <c r="B182" s="68"/>
      <c r="C182" s="68"/>
      <c r="D182" s="68"/>
      <c r="E182" s="68"/>
      <c r="F182" s="68"/>
      <c r="G182" s="68"/>
    </row>
    <row r="183" spans="1:7">
      <c r="A183" s="73"/>
      <c r="B183" s="68"/>
      <c r="C183" s="68"/>
      <c r="D183" s="68"/>
      <c r="E183" s="68"/>
      <c r="F183" s="68"/>
      <c r="G183" s="68"/>
    </row>
    <row r="184" spans="1:7">
      <c r="A184" s="73"/>
      <c r="B184" s="68"/>
      <c r="C184" s="68"/>
      <c r="D184" s="68"/>
      <c r="E184" s="68"/>
      <c r="F184" s="68"/>
      <c r="G184" s="68"/>
    </row>
    <row r="185" spans="1:7">
      <c r="A185" s="73"/>
      <c r="B185" s="68"/>
      <c r="C185" s="68"/>
      <c r="D185" s="68"/>
      <c r="E185" s="68"/>
      <c r="F185" s="68"/>
      <c r="G185" s="68"/>
    </row>
    <row r="186" spans="1:7">
      <c r="A186" s="73"/>
      <c r="B186" s="68"/>
      <c r="C186" s="68"/>
      <c r="D186" s="68"/>
      <c r="E186" s="68"/>
      <c r="F186" s="68"/>
      <c r="G186" s="68"/>
    </row>
    <row r="187" spans="1:7">
      <c r="A187" s="73"/>
      <c r="B187" s="68"/>
      <c r="C187" s="68"/>
      <c r="D187" s="68"/>
      <c r="E187" s="68"/>
      <c r="F187" s="68"/>
      <c r="G187" s="68"/>
    </row>
    <row r="188" spans="1:7">
      <c r="A188" s="73"/>
      <c r="B188" s="68"/>
      <c r="C188" s="68"/>
      <c r="D188" s="68"/>
      <c r="E188" s="68"/>
      <c r="F188" s="68"/>
      <c r="G188" s="68"/>
    </row>
    <row r="189" spans="1:7">
      <c r="A189" s="73"/>
      <c r="B189" s="68"/>
      <c r="C189" s="68"/>
      <c r="D189" s="68"/>
      <c r="E189" s="68"/>
      <c r="F189" s="68"/>
      <c r="G189" s="68"/>
    </row>
    <row r="190" spans="1:7">
      <c r="A190" s="73"/>
      <c r="B190" s="68"/>
      <c r="C190" s="68"/>
      <c r="D190" s="68"/>
      <c r="E190" s="68"/>
      <c r="F190" s="68"/>
      <c r="G190" s="68"/>
    </row>
    <row r="191" spans="1:7">
      <c r="A191" s="73"/>
      <c r="B191" s="68"/>
      <c r="C191" s="68"/>
      <c r="D191" s="68"/>
      <c r="E191" s="68"/>
      <c r="F191" s="68"/>
      <c r="G191" s="68"/>
    </row>
    <row r="192" spans="1:7">
      <c r="A192" s="73"/>
      <c r="B192" s="68"/>
      <c r="C192" s="68"/>
      <c r="D192" s="68"/>
      <c r="E192" s="68"/>
      <c r="F192" s="68"/>
      <c r="G192" s="68"/>
    </row>
    <row r="193" spans="1:7">
      <c r="A193" s="73"/>
      <c r="B193" s="68"/>
      <c r="C193" s="68"/>
      <c r="D193" s="68"/>
      <c r="E193" s="68"/>
      <c r="F193" s="68"/>
      <c r="G193" s="68"/>
    </row>
    <row r="194" spans="1:7">
      <c r="A194" s="73"/>
      <c r="B194" s="68"/>
      <c r="C194" s="68"/>
      <c r="D194" s="68"/>
      <c r="E194" s="68"/>
      <c r="F194" s="68"/>
      <c r="G194" s="68"/>
    </row>
    <row r="195" spans="1:7">
      <c r="A195" s="73"/>
      <c r="B195" s="68"/>
      <c r="C195" s="68"/>
      <c r="D195" s="68"/>
      <c r="E195" s="68"/>
      <c r="F195" s="68"/>
      <c r="G195" s="68"/>
    </row>
    <row r="196" spans="1:7">
      <c r="A196" s="73"/>
      <c r="B196" s="68"/>
      <c r="C196" s="68"/>
      <c r="D196" s="68"/>
      <c r="E196" s="68"/>
      <c r="F196" s="68"/>
      <c r="G196" s="68"/>
    </row>
    <row r="197" spans="1:7">
      <c r="A197" s="73"/>
      <c r="B197" s="68"/>
      <c r="C197" s="68"/>
      <c r="D197" s="68"/>
      <c r="E197" s="68"/>
      <c r="F197" s="68"/>
      <c r="G197" s="68"/>
    </row>
    <row r="198" spans="1:7">
      <c r="A198" s="73"/>
      <c r="B198" s="68"/>
      <c r="C198" s="68"/>
      <c r="D198" s="68"/>
      <c r="E198" s="68"/>
      <c r="F198" s="68"/>
      <c r="G198" s="68"/>
    </row>
    <row r="199" spans="1:7">
      <c r="A199" s="73"/>
      <c r="B199" s="68"/>
      <c r="C199" s="68"/>
      <c r="D199" s="68"/>
      <c r="E199" s="68"/>
      <c r="F199" s="68"/>
      <c r="G199" s="68"/>
    </row>
    <row r="200" spans="1:7">
      <c r="A200" s="73"/>
      <c r="B200" s="68"/>
      <c r="C200" s="68"/>
      <c r="D200" s="68"/>
      <c r="E200" s="68"/>
      <c r="F200" s="68"/>
      <c r="G200" s="68"/>
    </row>
    <row r="201" spans="1:7">
      <c r="A201" s="73"/>
      <c r="B201" s="68"/>
      <c r="C201" s="68"/>
      <c r="D201" s="68"/>
      <c r="E201" s="68"/>
      <c r="F201" s="68"/>
      <c r="G201" s="68"/>
    </row>
    <row r="202" spans="1:7">
      <c r="A202" s="73"/>
      <c r="B202" s="68"/>
      <c r="C202" s="68"/>
      <c r="D202" s="68"/>
      <c r="E202" s="68"/>
      <c r="F202" s="68"/>
      <c r="G202" s="68"/>
    </row>
    <row r="203" spans="1:7">
      <c r="A203" s="73"/>
      <c r="B203" s="68"/>
      <c r="C203" s="68"/>
      <c r="D203" s="68"/>
      <c r="E203" s="68"/>
      <c r="F203" s="68"/>
      <c r="G203" s="68"/>
    </row>
    <row r="204" spans="1:7">
      <c r="A204" s="73"/>
      <c r="B204" s="68"/>
      <c r="C204" s="68"/>
      <c r="D204" s="68"/>
      <c r="E204" s="68"/>
      <c r="F204" s="68"/>
      <c r="G204" s="68"/>
    </row>
    <row r="205" spans="1:7">
      <c r="A205" s="73"/>
      <c r="B205" s="68"/>
      <c r="C205" s="68"/>
      <c r="D205" s="68"/>
      <c r="E205" s="68"/>
      <c r="F205" s="68"/>
      <c r="G205" s="68"/>
    </row>
    <row r="206" spans="1:7">
      <c r="A206" s="73"/>
      <c r="B206" s="68"/>
      <c r="C206" s="68"/>
      <c r="D206" s="68"/>
      <c r="E206" s="68"/>
      <c r="F206" s="68"/>
      <c r="G206" s="68"/>
    </row>
    <row r="207" spans="1:7">
      <c r="A207" s="73"/>
      <c r="B207" s="68"/>
      <c r="C207" s="68"/>
      <c r="D207" s="68"/>
      <c r="E207" s="68"/>
      <c r="F207" s="68"/>
      <c r="G207" s="68"/>
    </row>
    <row r="208" spans="1:7">
      <c r="A208" s="73"/>
      <c r="B208" s="68"/>
      <c r="C208" s="68"/>
      <c r="D208" s="68"/>
      <c r="E208" s="68"/>
      <c r="F208" s="68"/>
      <c r="G208" s="68"/>
    </row>
    <row r="209" spans="1:7">
      <c r="A209" s="73"/>
      <c r="B209" s="68"/>
      <c r="C209" s="68"/>
      <c r="D209" s="68"/>
      <c r="E209" s="68"/>
      <c r="F209" s="68"/>
      <c r="G209" s="68"/>
    </row>
    <row r="210" spans="1:7">
      <c r="A210" s="73"/>
      <c r="B210" s="68"/>
      <c r="C210" s="68"/>
      <c r="D210" s="68"/>
      <c r="E210" s="68"/>
      <c r="F210" s="68"/>
      <c r="G210" s="68"/>
    </row>
    <row r="211" spans="1:7">
      <c r="A211" s="73"/>
      <c r="B211" s="68"/>
      <c r="C211" s="68"/>
      <c r="D211" s="68"/>
      <c r="E211" s="68"/>
      <c r="F211" s="68"/>
      <c r="G211" s="68"/>
    </row>
    <row r="212" spans="1:7">
      <c r="A212" s="73"/>
      <c r="B212" s="68"/>
      <c r="C212" s="68"/>
      <c r="D212" s="68"/>
      <c r="E212" s="68"/>
      <c r="F212" s="68"/>
      <c r="G212" s="68"/>
    </row>
    <row r="213" spans="1:7">
      <c r="A213" s="73"/>
      <c r="B213" s="68"/>
      <c r="C213" s="68"/>
      <c r="D213" s="68"/>
      <c r="E213" s="68"/>
      <c r="F213" s="68"/>
      <c r="G213" s="68"/>
    </row>
    <row r="214" spans="1:7">
      <c r="A214" s="73"/>
      <c r="B214" s="68"/>
      <c r="C214" s="68"/>
      <c r="D214" s="68"/>
      <c r="E214" s="68"/>
      <c r="F214" s="68"/>
      <c r="G214" s="68"/>
    </row>
    <row r="215" spans="1:7">
      <c r="A215" s="73"/>
      <c r="B215" s="68"/>
      <c r="C215" s="68"/>
      <c r="D215" s="68"/>
      <c r="E215" s="68"/>
      <c r="F215" s="68"/>
      <c r="G215" s="68"/>
    </row>
    <row r="216" spans="1:7">
      <c r="A216" s="73"/>
      <c r="B216" s="68"/>
      <c r="C216" s="68"/>
      <c r="D216" s="68"/>
      <c r="E216" s="68"/>
      <c r="F216" s="68"/>
      <c r="G216" s="68"/>
    </row>
    <row r="217" spans="1:7">
      <c r="A217" s="73"/>
      <c r="B217" s="68"/>
      <c r="C217" s="68"/>
      <c r="D217" s="68"/>
      <c r="E217" s="68"/>
      <c r="F217" s="68"/>
      <c r="G217" s="68"/>
    </row>
    <row r="218" spans="1:7">
      <c r="A218" s="73"/>
      <c r="B218" s="68"/>
      <c r="C218" s="68"/>
      <c r="D218" s="68"/>
      <c r="E218" s="68"/>
      <c r="F218" s="68"/>
      <c r="G218" s="68"/>
    </row>
    <row r="219" spans="1:7">
      <c r="A219" s="73"/>
      <c r="B219" s="68"/>
      <c r="C219" s="68"/>
      <c r="D219" s="68"/>
      <c r="E219" s="68"/>
      <c r="F219" s="68"/>
      <c r="G219" s="68"/>
    </row>
    <row r="220" spans="1:7">
      <c r="A220" s="73"/>
      <c r="B220" s="68"/>
      <c r="C220" s="68"/>
      <c r="D220" s="68"/>
      <c r="E220" s="68"/>
      <c r="F220" s="68"/>
      <c r="G220" s="68"/>
    </row>
    <row r="221" spans="1:7">
      <c r="A221" s="73"/>
      <c r="B221" s="68"/>
      <c r="C221" s="68"/>
      <c r="D221" s="68"/>
      <c r="E221" s="68"/>
      <c r="F221" s="68"/>
      <c r="G221" s="68"/>
    </row>
    <row r="222" spans="1:7">
      <c r="A222" s="73"/>
      <c r="B222" s="68"/>
      <c r="C222" s="68"/>
      <c r="D222" s="68"/>
      <c r="E222" s="68"/>
      <c r="F222" s="68"/>
      <c r="G222" s="68"/>
    </row>
    <row r="223" spans="1:7">
      <c r="A223" s="73"/>
      <c r="B223" s="68"/>
      <c r="C223" s="68"/>
      <c r="D223" s="68"/>
      <c r="E223" s="68"/>
      <c r="F223" s="68"/>
      <c r="G223" s="68"/>
    </row>
    <row r="224" spans="1:7">
      <c r="A224" s="73"/>
      <c r="B224" s="68"/>
      <c r="C224" s="68"/>
      <c r="D224" s="68"/>
      <c r="E224" s="68"/>
      <c r="F224" s="68"/>
      <c r="G224" s="68"/>
    </row>
    <row r="225" spans="1:7">
      <c r="A225" s="73"/>
      <c r="B225" s="68"/>
      <c r="C225" s="68"/>
      <c r="D225" s="68"/>
      <c r="E225" s="68"/>
      <c r="F225" s="68"/>
      <c r="G225" s="68"/>
    </row>
    <row r="226" spans="1:7">
      <c r="A226" s="73"/>
      <c r="B226" s="68"/>
      <c r="C226" s="68"/>
      <c r="D226" s="68"/>
      <c r="E226" s="68"/>
      <c r="F226" s="68"/>
      <c r="G226" s="68"/>
    </row>
    <row r="227" spans="1:7">
      <c r="A227" s="73"/>
      <c r="B227" s="68"/>
      <c r="C227" s="68"/>
      <c r="D227" s="68"/>
      <c r="E227" s="68"/>
      <c r="F227" s="68"/>
      <c r="G227" s="68"/>
    </row>
    <row r="228" spans="1:7">
      <c r="A228" s="73"/>
      <c r="B228" s="68"/>
      <c r="C228" s="68"/>
      <c r="D228" s="68"/>
      <c r="E228" s="68"/>
      <c r="F228" s="68"/>
      <c r="G228" s="68"/>
    </row>
    <row r="229" spans="1:7">
      <c r="A229" s="73"/>
      <c r="B229" s="68"/>
      <c r="C229" s="68"/>
      <c r="D229" s="68"/>
      <c r="E229" s="68"/>
      <c r="F229" s="68"/>
      <c r="G229" s="68"/>
    </row>
    <row r="230" spans="1:7">
      <c r="A230" s="73"/>
      <c r="B230" s="68"/>
      <c r="C230" s="68"/>
      <c r="D230" s="68"/>
      <c r="E230" s="68"/>
      <c r="F230" s="68"/>
      <c r="G230" s="68"/>
    </row>
    <row r="231" spans="1:7">
      <c r="A231" s="73"/>
      <c r="B231" s="68"/>
      <c r="C231" s="68"/>
      <c r="D231" s="68"/>
      <c r="E231" s="68"/>
      <c r="F231" s="68"/>
      <c r="G231" s="68"/>
    </row>
    <row r="232" spans="1:7">
      <c r="A232" s="73"/>
      <c r="B232" s="68"/>
      <c r="C232" s="68"/>
      <c r="D232" s="68"/>
      <c r="E232" s="68"/>
      <c r="F232" s="68"/>
      <c r="G232" s="68"/>
    </row>
    <row r="233" spans="1:7">
      <c r="A233" s="73"/>
      <c r="B233" s="68"/>
      <c r="C233" s="68"/>
      <c r="D233" s="68"/>
      <c r="E233" s="68"/>
      <c r="F233" s="68"/>
      <c r="G233" s="68"/>
    </row>
    <row r="234" spans="1:7">
      <c r="A234" s="73"/>
      <c r="B234" s="68"/>
      <c r="C234" s="68"/>
      <c r="D234" s="68"/>
      <c r="E234" s="68"/>
      <c r="F234" s="68"/>
      <c r="G234" s="68"/>
    </row>
    <row r="235" spans="1:7">
      <c r="A235" s="73"/>
      <c r="B235" s="68"/>
      <c r="C235" s="68"/>
      <c r="D235" s="68"/>
      <c r="E235" s="68"/>
      <c r="F235" s="68"/>
      <c r="G235" s="68"/>
    </row>
    <row r="236" spans="1:7">
      <c r="A236" s="73"/>
      <c r="B236" s="68"/>
      <c r="C236" s="68"/>
      <c r="D236" s="68"/>
      <c r="E236" s="68"/>
      <c r="F236" s="68"/>
      <c r="G236" s="68"/>
    </row>
    <row r="237" spans="1:7">
      <c r="A237" s="73"/>
      <c r="B237" s="68"/>
      <c r="C237" s="68"/>
      <c r="D237" s="68"/>
      <c r="E237" s="68"/>
      <c r="F237" s="68"/>
      <c r="G237" s="68"/>
    </row>
  </sheetData>
  <customSheetViews>
    <customSheetView guid="{A7CAF2C5-39F9-42DB-8D54-87F1C45428C1}" showPageBreaks="1" printArea="1" topLeftCell="A37">
      <selection activeCell="A66" sqref="A66"/>
      <pageMargins left="0.6" right="0.32" top="0.75" bottom="0.75" header="0.3" footer="0.3"/>
      <pageSetup paperSize="5" orientation="portrait" r:id="rId1"/>
    </customSheetView>
    <customSheetView guid="{D5D9EAF4-7BA9-49E3-BE1A-B3C48A27549A}" showPageBreaks="1" printArea="1">
      <selection activeCell="H46" sqref="H46:H47"/>
      <pageMargins left="0.6" right="0.32" top="0.75" bottom="0.75" header="0.3" footer="0.3"/>
      <pageSetup paperSize="5" orientation="portrait" r:id="rId2"/>
    </customSheetView>
    <customSheetView guid="{E6060216-00C8-46FF-98E3-81B4F8C2F5D4}" topLeftCell="A55">
      <selection activeCell="A67" sqref="A67:D67"/>
      <pageMargins left="0.6" right="0.32" top="0.75" bottom="0.75" header="0.3" footer="0.3"/>
      <pageSetup paperSize="5" orientation="portrait" r:id="rId3"/>
    </customSheetView>
    <customSheetView guid="{DFD43025-E9E3-4843-AC2B-F650B990DBED}" topLeftCell="A49">
      <selection activeCell="A67" sqref="A67:D67"/>
      <pageMargins left="0.6" right="0.32" top="0.75" bottom="0.75" header="0.3" footer="0.3"/>
      <pageSetup paperSize="5" orientation="portrait" r:id="rId4"/>
    </customSheetView>
    <customSheetView guid="{7E99A118-CF9C-4DA4-93C3-66837DF09715}">
      <selection activeCell="H46" sqref="H46:H47"/>
      <pageMargins left="0.6" right="0.32" top="0.75" bottom="0.75" header="0.3" footer="0.3"/>
      <pageSetup paperSize="5" orientation="portrait" r:id="rId5"/>
    </customSheetView>
    <customSheetView guid="{F84C4122-9287-413C-B343-7D23815E91BD}" printArea="1" topLeftCell="A37">
      <selection activeCell="K10" sqref="K10"/>
      <pageMargins left="0.6" right="0.32" top="0.75" bottom="0.75" header="0.3" footer="0.3"/>
      <pageSetup paperSize="5" orientation="portrait" r:id="rId6"/>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7"/>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8"/>
    </customSheetView>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9"/>
    </customSheetView>
    <customSheetView guid="{2D94A871-EE3A-476B-9EB3-7E292F91BDEE}" showPageBreaks="1" printArea="1">
      <pane xSplit="1" ySplit="5" topLeftCell="B33" activePane="bottomRight" state="frozen"/>
      <selection pane="bottomRight" activeCell="D72" sqref="D72"/>
      <pageMargins left="0.6" right="0.32" top="0.75" bottom="0.75" header="0.3" footer="0.3"/>
      <pageSetup paperSize="9" orientation="landscape"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33" activePane="bottomRight" state="frozen"/>
      <selection pane="topRight" activeCell="B1" sqref="B1"/>
      <selection pane="bottomLeft" activeCell="A6" sqref="A6"/>
      <selection pane="bottomRight" activeCell="D66" sqref="D66"/>
    </sheetView>
  </sheetViews>
  <sheetFormatPr defaultColWidth="9.140625" defaultRowHeight="12.75"/>
  <cols>
    <col min="1" max="1" width="12.5703125" style="27" customWidth="1"/>
    <col min="2" max="6" width="13.42578125" style="27" customWidth="1"/>
    <col min="7" max="7" width="13.42578125" style="35" customWidth="1"/>
    <col min="8" max="8" width="14" style="35" customWidth="1"/>
    <col min="9" max="9" width="13.42578125" style="27" customWidth="1"/>
    <col min="10" max="10" width="6" style="27" bestFit="1" customWidth="1"/>
    <col min="11" max="16384" width="9.140625" style="27"/>
  </cols>
  <sheetData>
    <row r="1" spans="1:9">
      <c r="A1" s="345" t="s">
        <v>45</v>
      </c>
      <c r="B1" s="345"/>
      <c r="C1" s="345"/>
      <c r="D1" s="345"/>
      <c r="E1" s="345"/>
      <c r="F1" s="345"/>
      <c r="G1" s="345"/>
      <c r="H1" s="345"/>
      <c r="I1" s="345"/>
    </row>
    <row r="2" spans="1:9">
      <c r="A2" s="345" t="s">
        <v>145</v>
      </c>
      <c r="B2" s="345"/>
      <c r="C2" s="345"/>
      <c r="D2" s="345"/>
      <c r="E2" s="345"/>
      <c r="F2" s="345"/>
      <c r="G2" s="345"/>
      <c r="H2" s="345"/>
      <c r="I2" s="345"/>
    </row>
    <row r="3" spans="1:9">
      <c r="A3" s="345" t="s">
        <v>254</v>
      </c>
      <c r="B3" s="345"/>
      <c r="C3" s="345"/>
      <c r="D3" s="345"/>
      <c r="E3" s="345"/>
      <c r="F3" s="345"/>
      <c r="G3" s="345"/>
      <c r="H3" s="345"/>
      <c r="I3" s="345"/>
    </row>
    <row r="5" spans="1:9" ht="34.5" customHeight="1">
      <c r="A5" s="126" t="s">
        <v>21</v>
      </c>
      <c r="B5" s="123" t="s">
        <v>36</v>
      </c>
      <c r="C5" s="123" t="s">
        <v>46</v>
      </c>
      <c r="D5" s="123" t="s">
        <v>37</v>
      </c>
      <c r="E5" s="123" t="s">
        <v>38</v>
      </c>
      <c r="F5" s="123" t="s">
        <v>47</v>
      </c>
      <c r="G5" s="151" t="s">
        <v>48</v>
      </c>
      <c r="H5" s="123" t="s">
        <v>137</v>
      </c>
      <c r="I5" s="123" t="s">
        <v>49</v>
      </c>
    </row>
    <row r="6" spans="1:9" ht="13.5" customHeight="1">
      <c r="A6" s="139">
        <v>1955</v>
      </c>
      <c r="B6" s="23">
        <v>112.8</v>
      </c>
      <c r="C6" s="23">
        <v>27.9</v>
      </c>
      <c r="D6" s="23">
        <v>26</v>
      </c>
      <c r="E6" s="23">
        <v>9.3000000000000007</v>
      </c>
      <c r="F6" s="23">
        <v>81.2</v>
      </c>
      <c r="G6" s="152">
        <v>75.7</v>
      </c>
      <c r="H6" s="23">
        <f>I6-(B6+C6+D6+E6+F6)</f>
        <v>37.5</v>
      </c>
      <c r="I6" s="53">
        <v>294.7</v>
      </c>
    </row>
    <row r="7" spans="1:9" ht="13.5" customHeight="1">
      <c r="A7" s="139">
        <v>1956</v>
      </c>
      <c r="B7" s="23">
        <v>104.6</v>
      </c>
      <c r="C7" s="23">
        <v>36.1</v>
      </c>
      <c r="D7" s="23">
        <v>26.9</v>
      </c>
      <c r="E7" s="23">
        <v>8.1</v>
      </c>
      <c r="F7" s="23">
        <v>83.5</v>
      </c>
      <c r="G7" s="152">
        <v>71.3</v>
      </c>
      <c r="H7" s="23">
        <f t="shared" ref="H7:H61" si="0">I7-(B7+C7+D7+E7+F7)</f>
        <v>42.300000000000011</v>
      </c>
      <c r="I7" s="53">
        <v>301.5</v>
      </c>
    </row>
    <row r="8" spans="1:9" ht="13.5" customHeight="1">
      <c r="A8" s="139">
        <v>1957</v>
      </c>
      <c r="B8" s="23">
        <v>129</v>
      </c>
      <c r="C8" s="23">
        <v>50.4</v>
      </c>
      <c r="D8" s="23">
        <v>24.9</v>
      </c>
      <c r="E8" s="23">
        <v>8.1999999999999993</v>
      </c>
      <c r="F8" s="23">
        <v>91.8</v>
      </c>
      <c r="G8" s="152">
        <v>77.099999999999994</v>
      </c>
      <c r="H8" s="23">
        <f t="shared" si="0"/>
        <v>51.5</v>
      </c>
      <c r="I8" s="53">
        <v>355.8</v>
      </c>
    </row>
    <row r="9" spans="1:9" ht="13.5" customHeight="1">
      <c r="A9" s="139">
        <v>1958</v>
      </c>
      <c r="B9" s="23">
        <v>134.9</v>
      </c>
      <c r="C9" s="23">
        <v>57.4</v>
      </c>
      <c r="D9" s="23">
        <v>25.2</v>
      </c>
      <c r="E9" s="23">
        <v>7.6</v>
      </c>
      <c r="F9" s="23">
        <v>95.3</v>
      </c>
      <c r="G9" s="152">
        <v>79.2</v>
      </c>
      <c r="H9" s="23">
        <f t="shared" si="0"/>
        <v>92.100000000000023</v>
      </c>
      <c r="I9" s="53">
        <v>412.5</v>
      </c>
    </row>
    <row r="10" spans="1:9" ht="13.5" customHeight="1">
      <c r="A10" s="139">
        <v>1959</v>
      </c>
      <c r="B10" s="23">
        <v>146.19999999999999</v>
      </c>
      <c r="C10" s="23">
        <v>58.5</v>
      </c>
      <c r="D10" s="23">
        <v>27.7</v>
      </c>
      <c r="E10" s="23">
        <v>11.7</v>
      </c>
      <c r="F10" s="23">
        <v>116.9</v>
      </c>
      <c r="G10" s="152">
        <v>93.1</v>
      </c>
      <c r="H10" s="23">
        <f t="shared" si="0"/>
        <v>87.600000000000023</v>
      </c>
      <c r="I10" s="53">
        <v>448.6</v>
      </c>
    </row>
    <row r="11" spans="1:9" ht="13.5" customHeight="1">
      <c r="A11" s="139">
        <v>1960</v>
      </c>
      <c r="B11" s="23">
        <v>150.19999999999999</v>
      </c>
      <c r="C11" s="23">
        <v>69.5</v>
      </c>
      <c r="D11" s="23">
        <v>28.1</v>
      </c>
      <c r="E11" s="23">
        <v>13.2</v>
      </c>
      <c r="F11" s="23">
        <v>128</v>
      </c>
      <c r="G11" s="152">
        <v>111.5</v>
      </c>
      <c r="H11" s="23">
        <f t="shared" si="0"/>
        <v>115.60000000000002</v>
      </c>
      <c r="I11" s="53">
        <v>504.6</v>
      </c>
    </row>
    <row r="12" spans="1:9" ht="13.5" customHeight="1">
      <c r="A12" s="139">
        <v>1961</v>
      </c>
      <c r="B12" s="23">
        <v>136.80000000000001</v>
      </c>
      <c r="C12" s="23">
        <v>66.2</v>
      </c>
      <c r="D12" s="23">
        <v>26.2</v>
      </c>
      <c r="E12" s="23">
        <v>13.2</v>
      </c>
      <c r="F12" s="23">
        <v>145.1</v>
      </c>
      <c r="G12" s="152">
        <v>122.5</v>
      </c>
      <c r="H12" s="23">
        <f t="shared" si="0"/>
        <v>197.10000000000002</v>
      </c>
      <c r="I12" s="53">
        <v>584.6</v>
      </c>
    </row>
    <row r="13" spans="1:9" ht="13.5" customHeight="1">
      <c r="A13" s="139">
        <v>1962</v>
      </c>
      <c r="B13" s="23">
        <v>135.9</v>
      </c>
      <c r="C13" s="23">
        <v>76.2</v>
      </c>
      <c r="D13" s="23">
        <v>30.1</v>
      </c>
      <c r="E13" s="23">
        <v>14.9</v>
      </c>
      <c r="F13" s="23">
        <v>135.80000000000001</v>
      </c>
      <c r="G13" s="152">
        <v>112.9</v>
      </c>
      <c r="H13" s="23">
        <f t="shared" si="0"/>
        <v>213.49999999999994</v>
      </c>
      <c r="I13" s="53">
        <v>606.4</v>
      </c>
    </row>
    <row r="14" spans="1:9" ht="13.5" customHeight="1">
      <c r="A14" s="139">
        <v>1963</v>
      </c>
      <c r="B14" s="23">
        <v>133.6</v>
      </c>
      <c r="C14" s="23">
        <v>103.2</v>
      </c>
      <c r="D14" s="23">
        <v>31</v>
      </c>
      <c r="E14" s="23">
        <v>11.8</v>
      </c>
      <c r="F14" s="23">
        <v>179.2</v>
      </c>
      <c r="G14" s="152">
        <v>122.5</v>
      </c>
      <c r="H14" s="23">
        <f t="shared" si="0"/>
        <v>188.40000000000003</v>
      </c>
      <c r="I14" s="53">
        <v>647.20000000000005</v>
      </c>
    </row>
    <row r="15" spans="1:9" ht="13.5" customHeight="1">
      <c r="A15" s="22">
        <v>1964</v>
      </c>
      <c r="B15" s="12">
        <v>130.30000000000001</v>
      </c>
      <c r="C15" s="12">
        <v>102.8</v>
      </c>
      <c r="D15" s="12">
        <v>34.299999999999997</v>
      </c>
      <c r="E15" s="12">
        <v>14.1</v>
      </c>
      <c r="F15" s="12">
        <v>234.5</v>
      </c>
      <c r="G15" s="14">
        <v>169.2</v>
      </c>
      <c r="H15" s="23">
        <f t="shared" si="0"/>
        <v>215.39999999999998</v>
      </c>
      <c r="I15" s="11">
        <v>731.4</v>
      </c>
    </row>
    <row r="16" spans="1:9" ht="13.5" customHeight="1">
      <c r="A16" s="22">
        <v>1965</v>
      </c>
      <c r="B16" s="12">
        <v>136.4</v>
      </c>
      <c r="C16" s="12">
        <v>138.30000000000001</v>
      </c>
      <c r="D16" s="12">
        <v>42.3</v>
      </c>
      <c r="E16" s="12">
        <v>15.5</v>
      </c>
      <c r="F16" s="12">
        <v>263.3</v>
      </c>
      <c r="G16" s="14">
        <v>208.6</v>
      </c>
      <c r="H16" s="23">
        <f t="shared" si="0"/>
        <v>221.99999999999989</v>
      </c>
      <c r="I16" s="11">
        <v>817.8</v>
      </c>
    </row>
    <row r="17" spans="1:9" ht="13.5" customHeight="1">
      <c r="A17" s="22">
        <v>1966</v>
      </c>
      <c r="B17" s="12">
        <v>126.7</v>
      </c>
      <c r="C17" s="12">
        <v>110.2</v>
      </c>
      <c r="D17" s="12">
        <v>43.3</v>
      </c>
      <c r="E17" s="12">
        <v>15.7</v>
      </c>
      <c r="F17" s="12">
        <v>277.2</v>
      </c>
      <c r="G17" s="14">
        <v>236.7</v>
      </c>
      <c r="H17" s="23">
        <f t="shared" si="0"/>
        <v>205.50000000000011</v>
      </c>
      <c r="I17" s="11">
        <v>778.6</v>
      </c>
    </row>
    <row r="18" spans="1:9" ht="13.5" customHeight="1">
      <c r="A18" s="22">
        <v>1967</v>
      </c>
      <c r="B18" s="12">
        <v>104.9</v>
      </c>
      <c r="C18" s="12">
        <v>118</v>
      </c>
      <c r="D18" s="12">
        <v>37.6</v>
      </c>
      <c r="E18" s="12">
        <v>16</v>
      </c>
      <c r="F18" s="12">
        <v>324.5</v>
      </c>
      <c r="G18" s="14">
        <v>283.7</v>
      </c>
      <c r="H18" s="23">
        <f t="shared" si="0"/>
        <v>124.29999999999995</v>
      </c>
      <c r="I18" s="11">
        <v>725.3</v>
      </c>
    </row>
    <row r="19" spans="1:9" ht="13.5" customHeight="1">
      <c r="A19" s="22">
        <v>1968</v>
      </c>
      <c r="B19" s="12">
        <v>126.3</v>
      </c>
      <c r="C19" s="12">
        <v>126.1</v>
      </c>
      <c r="D19" s="12">
        <v>35.1</v>
      </c>
      <c r="E19" s="12">
        <v>16</v>
      </c>
      <c r="F19" s="12">
        <v>393.6</v>
      </c>
      <c r="G19" s="14">
        <v>382.7</v>
      </c>
      <c r="H19" s="23">
        <f t="shared" si="0"/>
        <v>159.29999999999995</v>
      </c>
      <c r="I19" s="11">
        <v>856.4</v>
      </c>
    </row>
    <row r="20" spans="1:9" ht="13.5" customHeight="1">
      <c r="A20" s="22">
        <v>1969</v>
      </c>
      <c r="B20" s="12">
        <v>133.9</v>
      </c>
      <c r="C20" s="12">
        <v>141.69999999999999</v>
      </c>
      <c r="D20" s="12">
        <v>43.5</v>
      </c>
      <c r="E20" s="12">
        <v>22.1</v>
      </c>
      <c r="F20" s="12">
        <v>371.6</v>
      </c>
      <c r="G20" s="14">
        <v>347</v>
      </c>
      <c r="H20" s="23">
        <f t="shared" si="0"/>
        <v>255.69999999999993</v>
      </c>
      <c r="I20" s="11">
        <v>968.5</v>
      </c>
    </row>
    <row r="21" spans="1:9" ht="13.5" customHeight="1">
      <c r="A21" s="22">
        <v>1970</v>
      </c>
      <c r="B21" s="12">
        <v>144.19999999999999</v>
      </c>
      <c r="C21" s="12">
        <v>176.2</v>
      </c>
      <c r="D21" s="12">
        <v>45.6</v>
      </c>
      <c r="E21" s="12">
        <v>26.9</v>
      </c>
      <c r="F21" s="12">
        <v>290.2</v>
      </c>
      <c r="G21" s="14">
        <v>267.5</v>
      </c>
      <c r="H21" s="23">
        <f t="shared" si="0"/>
        <v>404.10000000000014</v>
      </c>
      <c r="I21" s="11">
        <v>1087.2</v>
      </c>
    </row>
    <row r="22" spans="1:9" ht="13.5" customHeight="1">
      <c r="A22" s="22">
        <v>1971</v>
      </c>
      <c r="B22" s="12">
        <v>133.9</v>
      </c>
      <c r="C22" s="12">
        <v>233.2</v>
      </c>
      <c r="D22" s="12">
        <v>43.6</v>
      </c>
      <c r="E22" s="12">
        <v>32.1</v>
      </c>
      <c r="F22" s="12">
        <v>150.6</v>
      </c>
      <c r="G22" s="14">
        <v>133.69999999999999</v>
      </c>
      <c r="H22" s="23">
        <f t="shared" si="0"/>
        <v>735.8</v>
      </c>
      <c r="I22" s="11">
        <v>1329.2</v>
      </c>
    </row>
    <row r="23" spans="1:9" ht="13.5" customHeight="1">
      <c r="A23" s="22">
        <v>1972</v>
      </c>
      <c r="B23" s="12">
        <v>144.19999999999999</v>
      </c>
      <c r="C23" s="12">
        <v>274.39999999999998</v>
      </c>
      <c r="D23" s="12">
        <v>53</v>
      </c>
      <c r="E23" s="12">
        <v>41.2</v>
      </c>
      <c r="F23" s="12">
        <v>136.1</v>
      </c>
      <c r="G23" s="14">
        <v>79.7</v>
      </c>
      <c r="H23" s="23">
        <f t="shared" si="0"/>
        <v>822.19999999999993</v>
      </c>
      <c r="I23" s="11">
        <v>1471.1</v>
      </c>
    </row>
    <row r="24" spans="1:9" ht="13.5" customHeight="1">
      <c r="A24" s="22">
        <v>1973</v>
      </c>
      <c r="B24" s="12">
        <v>175.5</v>
      </c>
      <c r="C24" s="12">
        <v>254.6</v>
      </c>
      <c r="D24" s="12">
        <v>65.3</v>
      </c>
      <c r="E24" s="12">
        <v>39.799999999999997</v>
      </c>
      <c r="F24" s="12">
        <v>219</v>
      </c>
      <c r="G24" s="14">
        <v>78.900000000000006</v>
      </c>
      <c r="H24" s="23">
        <f t="shared" si="0"/>
        <v>809.8</v>
      </c>
      <c r="I24" s="11">
        <v>1564</v>
      </c>
    </row>
    <row r="25" spans="1:9" ht="13.5" customHeight="1">
      <c r="A25" s="22">
        <v>1974</v>
      </c>
      <c r="B25" s="12">
        <v>188.3</v>
      </c>
      <c r="C25" s="12">
        <v>401.8</v>
      </c>
      <c r="D25" s="12">
        <v>82.2</v>
      </c>
      <c r="E25" s="12">
        <v>61.8</v>
      </c>
      <c r="F25" s="12">
        <v>380.5</v>
      </c>
      <c r="G25" s="14">
        <v>99.3</v>
      </c>
      <c r="H25" s="23">
        <f t="shared" si="0"/>
        <v>2663.2000000000003</v>
      </c>
      <c r="I25" s="11">
        <v>3777.8</v>
      </c>
    </row>
    <row r="26" spans="1:9" ht="13.5" customHeight="1">
      <c r="A26" s="22">
        <v>1975</v>
      </c>
      <c r="B26" s="12">
        <v>176</v>
      </c>
      <c r="C26" s="12">
        <v>702.2</v>
      </c>
      <c r="D26" s="12">
        <v>84.2</v>
      </c>
      <c r="E26" s="12">
        <v>91.1</v>
      </c>
      <c r="F26" s="12">
        <v>60</v>
      </c>
      <c r="G26" s="14">
        <v>28.6</v>
      </c>
      <c r="H26" s="23">
        <f t="shared" si="0"/>
        <v>2130.1999999999998</v>
      </c>
      <c r="I26" s="11">
        <v>3243.7</v>
      </c>
    </row>
    <row r="27" spans="1:9" ht="13.5" customHeight="1">
      <c r="A27" s="22">
        <v>1976</v>
      </c>
      <c r="B27" s="12">
        <v>206.6</v>
      </c>
      <c r="C27" s="12">
        <v>953.1</v>
      </c>
      <c r="D27" s="12">
        <v>124.9</v>
      </c>
      <c r="E27" s="12">
        <v>131.1</v>
      </c>
      <c r="F27" s="12">
        <v>161.19999999999999</v>
      </c>
      <c r="G27" s="14">
        <v>64.3</v>
      </c>
      <c r="H27" s="23">
        <f t="shared" si="0"/>
        <v>3331.9</v>
      </c>
      <c r="I27" s="11">
        <v>4908.8</v>
      </c>
    </row>
    <row r="28" spans="1:9" ht="13.5" customHeight="1">
      <c r="A28" s="22">
        <v>1977</v>
      </c>
      <c r="B28" s="12">
        <v>285.8</v>
      </c>
      <c r="C28" s="12">
        <v>920.6</v>
      </c>
      <c r="D28" s="12">
        <v>150.30000000000001</v>
      </c>
      <c r="E28" s="12">
        <v>139.5</v>
      </c>
      <c r="F28" s="12">
        <v>122.7</v>
      </c>
      <c r="G28" s="14">
        <v>42.1</v>
      </c>
      <c r="H28" s="23">
        <f t="shared" si="0"/>
        <v>2752.7999999999997</v>
      </c>
      <c r="I28" s="11">
        <v>4371.7</v>
      </c>
    </row>
    <row r="29" spans="1:9" ht="13.5" customHeight="1">
      <c r="A29" s="22">
        <v>1978</v>
      </c>
      <c r="B29" s="12">
        <v>365.8</v>
      </c>
      <c r="C29" s="12">
        <v>968.7</v>
      </c>
      <c r="D29" s="12">
        <v>179.1</v>
      </c>
      <c r="E29" s="12">
        <v>166.8</v>
      </c>
      <c r="F29" s="12">
        <v>142</v>
      </c>
      <c r="G29" s="14">
        <v>51.2</v>
      </c>
      <c r="H29" s="23">
        <f t="shared" si="0"/>
        <v>2898.6000000000004</v>
      </c>
      <c r="I29" s="11">
        <v>4721</v>
      </c>
    </row>
    <row r="30" spans="1:9" ht="13.5" customHeight="1">
      <c r="A30" s="22">
        <v>1979</v>
      </c>
      <c r="B30" s="12">
        <v>457.7</v>
      </c>
      <c r="C30" s="12">
        <v>1310</v>
      </c>
      <c r="D30" s="12">
        <v>333.6</v>
      </c>
      <c r="E30" s="12">
        <v>231.2</v>
      </c>
      <c r="F30" s="12">
        <v>137.69999999999999</v>
      </c>
      <c r="G30" s="14">
        <v>23.4</v>
      </c>
      <c r="H30" s="23">
        <f t="shared" si="0"/>
        <v>2596.9000000000005</v>
      </c>
      <c r="I30" s="11">
        <v>5067.1000000000004</v>
      </c>
    </row>
    <row r="31" spans="1:9" ht="13.5" customHeight="1">
      <c r="A31" s="22">
        <v>1980</v>
      </c>
      <c r="B31" s="12">
        <v>589.20000000000005</v>
      </c>
      <c r="C31" s="12">
        <v>2020.8</v>
      </c>
      <c r="D31" s="12">
        <v>300.2</v>
      </c>
      <c r="E31" s="12">
        <v>267.5</v>
      </c>
      <c r="F31" s="12">
        <v>293.60000000000002</v>
      </c>
      <c r="G31" s="14">
        <v>23.9</v>
      </c>
      <c r="H31" s="23">
        <f t="shared" si="0"/>
        <v>4193.6000000000004</v>
      </c>
      <c r="I31" s="11">
        <v>7664.9</v>
      </c>
    </row>
    <row r="32" spans="1:9" ht="13.5" customHeight="1">
      <c r="A32" s="22">
        <v>1981</v>
      </c>
      <c r="B32" s="12">
        <v>669.3</v>
      </c>
      <c r="C32" s="12">
        <v>1934.5</v>
      </c>
      <c r="D32" s="12">
        <v>281.8</v>
      </c>
      <c r="E32" s="12">
        <v>306.10000000000002</v>
      </c>
      <c r="F32" s="12">
        <v>230.2</v>
      </c>
      <c r="G32" s="14">
        <v>29.7</v>
      </c>
      <c r="H32" s="23">
        <f t="shared" si="0"/>
        <v>4039.9999999999995</v>
      </c>
      <c r="I32" s="11">
        <v>7461.9</v>
      </c>
    </row>
    <row r="33" spans="1:9" ht="13.5" customHeight="1">
      <c r="A33" s="22">
        <v>1982</v>
      </c>
      <c r="B33" s="12">
        <v>724.3</v>
      </c>
      <c r="C33" s="12">
        <v>3119.5</v>
      </c>
      <c r="D33" s="12">
        <v>328.4</v>
      </c>
      <c r="E33" s="12">
        <v>409.7</v>
      </c>
      <c r="F33" s="12">
        <v>456.6</v>
      </c>
      <c r="G33" s="14">
        <v>31.9</v>
      </c>
      <c r="H33" s="23">
        <f t="shared" si="0"/>
        <v>3839.8999999999996</v>
      </c>
      <c r="I33" s="11">
        <v>8878.4</v>
      </c>
    </row>
    <row r="34" spans="1:9" ht="13.5" customHeight="1">
      <c r="A34" s="22">
        <v>1983</v>
      </c>
      <c r="B34" s="12">
        <v>715.5</v>
      </c>
      <c r="C34" s="12">
        <v>2614.5</v>
      </c>
      <c r="D34" s="12">
        <v>399.5</v>
      </c>
      <c r="E34" s="12">
        <v>445.1</v>
      </c>
      <c r="F34" s="12">
        <v>436.1</v>
      </c>
      <c r="G34" s="14">
        <v>21.5</v>
      </c>
      <c r="H34" s="23">
        <f t="shared" si="0"/>
        <v>1580.0999999999995</v>
      </c>
      <c r="I34" s="11">
        <v>6190.8</v>
      </c>
    </row>
    <row r="35" spans="1:9" ht="13.5" customHeight="1">
      <c r="A35" s="22">
        <v>1984</v>
      </c>
      <c r="B35" s="12">
        <v>451.9</v>
      </c>
      <c r="C35" s="12">
        <v>1746.1</v>
      </c>
      <c r="D35" s="12">
        <v>320.10000000000002</v>
      </c>
      <c r="E35" s="12">
        <v>337.5</v>
      </c>
      <c r="F35" s="12">
        <v>262.3</v>
      </c>
      <c r="G35" s="14">
        <v>22.1</v>
      </c>
      <c r="H35" s="23">
        <f t="shared" si="0"/>
        <v>1487.9999999999995</v>
      </c>
      <c r="I35" s="11">
        <v>4605.8999999999996</v>
      </c>
    </row>
    <row r="36" spans="1:9" ht="13.5" customHeight="1">
      <c r="A36" s="22">
        <v>1985</v>
      </c>
      <c r="B36" s="12">
        <v>358.4</v>
      </c>
      <c r="C36" s="12">
        <v>1460.5</v>
      </c>
      <c r="D36" s="12">
        <v>279.39999999999998</v>
      </c>
      <c r="E36" s="12">
        <v>238.2</v>
      </c>
      <c r="F36" s="12">
        <v>266.5</v>
      </c>
      <c r="G36" s="14">
        <v>37</v>
      </c>
      <c r="H36" s="23">
        <f t="shared" si="0"/>
        <v>1135.9000000000001</v>
      </c>
      <c r="I36" s="11">
        <v>3738.9</v>
      </c>
    </row>
    <row r="37" spans="1:9" ht="13.5" customHeight="1">
      <c r="A37" s="22">
        <v>1986</v>
      </c>
      <c r="B37" s="12">
        <v>474.1</v>
      </c>
      <c r="C37" s="12">
        <v>2065.1999999999998</v>
      </c>
      <c r="D37" s="12">
        <v>298.89999999999998</v>
      </c>
      <c r="E37" s="12">
        <v>216.2</v>
      </c>
      <c r="F37" s="12">
        <v>328.8</v>
      </c>
      <c r="G37" s="14">
        <v>119.7</v>
      </c>
      <c r="H37" s="23">
        <f t="shared" si="0"/>
        <v>1556.6999999999998</v>
      </c>
      <c r="I37" s="11">
        <v>4939.8999999999996</v>
      </c>
    </row>
    <row r="38" spans="1:9" ht="13.5" customHeight="1">
      <c r="A38" s="22">
        <v>1987</v>
      </c>
      <c r="B38" s="12">
        <v>405</v>
      </c>
      <c r="C38" s="12">
        <v>1799.7</v>
      </c>
      <c r="D38" s="12">
        <v>293</v>
      </c>
      <c r="E38" s="12">
        <v>198.1</v>
      </c>
      <c r="F38" s="12">
        <v>383</v>
      </c>
      <c r="G38" s="14">
        <v>60.9</v>
      </c>
      <c r="H38" s="23">
        <f t="shared" si="0"/>
        <v>1308.7000000000003</v>
      </c>
      <c r="I38" s="11">
        <v>4387.5</v>
      </c>
    </row>
    <row r="39" spans="1:9" ht="13.5" customHeight="1">
      <c r="A39" s="22">
        <v>1988</v>
      </c>
      <c r="B39" s="12">
        <v>426.3</v>
      </c>
      <c r="C39" s="12">
        <v>1602</v>
      </c>
      <c r="D39" s="12">
        <v>228.3</v>
      </c>
      <c r="E39" s="12">
        <v>263.39999999999998</v>
      </c>
      <c r="F39" s="12">
        <v>433.7</v>
      </c>
      <c r="G39" s="14">
        <v>113.1</v>
      </c>
      <c r="H39" s="23">
        <f t="shared" si="0"/>
        <v>1337.8000000000002</v>
      </c>
      <c r="I39" s="11">
        <v>4291.5</v>
      </c>
    </row>
    <row r="40" spans="1:9" ht="13.5" customHeight="1">
      <c r="A40" s="22">
        <v>1989</v>
      </c>
      <c r="B40" s="12">
        <v>395.7</v>
      </c>
      <c r="C40" s="12">
        <v>2565.9</v>
      </c>
      <c r="D40" s="12">
        <v>258</v>
      </c>
      <c r="E40" s="12">
        <v>324.39999999999998</v>
      </c>
      <c r="F40" s="12">
        <v>432.3</v>
      </c>
      <c r="G40" s="14">
        <v>154.4</v>
      </c>
      <c r="H40" s="23">
        <f t="shared" si="0"/>
        <v>1219.0999999999995</v>
      </c>
      <c r="I40" s="11">
        <v>5195.3999999999996</v>
      </c>
    </row>
    <row r="41" spans="1:9" ht="13.5" customHeight="1">
      <c r="A41" s="22">
        <v>1990</v>
      </c>
      <c r="B41" s="12">
        <v>400</v>
      </c>
      <c r="C41" s="12">
        <v>2130.4</v>
      </c>
      <c r="D41" s="12">
        <v>312.60000000000002</v>
      </c>
      <c r="E41" s="12">
        <v>337.2</v>
      </c>
      <c r="F41" s="12">
        <v>820.5</v>
      </c>
      <c r="G41" s="14">
        <v>400.3</v>
      </c>
      <c r="H41" s="23">
        <f t="shared" si="0"/>
        <v>1369.6999999999998</v>
      </c>
      <c r="I41" s="11">
        <v>5370.4</v>
      </c>
    </row>
    <row r="42" spans="1:9" ht="13.5" customHeight="1">
      <c r="A42" s="22">
        <v>1991</v>
      </c>
      <c r="B42" s="12">
        <v>522.29999999999995</v>
      </c>
      <c r="C42" s="12">
        <v>2753.6</v>
      </c>
      <c r="D42" s="12">
        <v>347.6</v>
      </c>
      <c r="E42" s="12">
        <v>346.6</v>
      </c>
      <c r="F42" s="12">
        <v>1406.3</v>
      </c>
      <c r="G42" s="14">
        <v>988.2</v>
      </c>
      <c r="H42" s="23">
        <f t="shared" si="0"/>
        <v>1720.8000000000002</v>
      </c>
      <c r="I42" s="11">
        <v>7097.2</v>
      </c>
    </row>
    <row r="43" spans="1:9" ht="13.5" customHeight="1">
      <c r="A43" s="22">
        <v>1992</v>
      </c>
      <c r="B43" s="12">
        <v>476.4</v>
      </c>
      <c r="C43" s="12">
        <v>2522.3000000000002</v>
      </c>
      <c r="D43" s="12">
        <v>313.5</v>
      </c>
      <c r="E43" s="12">
        <v>326.2</v>
      </c>
      <c r="F43" s="12">
        <v>944.2</v>
      </c>
      <c r="G43" s="14">
        <v>591.29999999999995</v>
      </c>
      <c r="H43" s="23">
        <f t="shared" si="0"/>
        <v>1498.5</v>
      </c>
      <c r="I43" s="11">
        <v>6081.1</v>
      </c>
    </row>
    <row r="44" spans="1:9" ht="13.5" customHeight="1">
      <c r="A44" s="22">
        <v>1993</v>
      </c>
      <c r="B44" s="12">
        <v>608.4</v>
      </c>
      <c r="C44" s="12">
        <v>2915.6</v>
      </c>
      <c r="D44" s="12">
        <v>370.4</v>
      </c>
      <c r="E44" s="12">
        <v>283.39999999999998</v>
      </c>
      <c r="F44" s="12">
        <v>1549.2</v>
      </c>
      <c r="G44" s="14">
        <v>1261.9000000000001</v>
      </c>
      <c r="H44" s="23">
        <f t="shared" si="0"/>
        <v>1694.3999999999996</v>
      </c>
      <c r="I44" s="11">
        <v>7421.4</v>
      </c>
    </row>
    <row r="45" spans="1:9" ht="13.5" customHeight="1">
      <c r="A45" s="22">
        <v>1994</v>
      </c>
      <c r="B45" s="12">
        <v>566.5</v>
      </c>
      <c r="C45" s="12">
        <v>3302.4</v>
      </c>
      <c r="D45" s="12">
        <v>398</v>
      </c>
      <c r="E45" s="12">
        <v>316</v>
      </c>
      <c r="F45" s="12">
        <v>687.9</v>
      </c>
      <c r="G45" s="14">
        <v>196.5</v>
      </c>
      <c r="H45" s="23">
        <f t="shared" si="0"/>
        <v>1444.7000000000007</v>
      </c>
      <c r="I45" s="11">
        <v>6715.5</v>
      </c>
    </row>
    <row r="46" spans="1:9" ht="13.5" customHeight="1">
      <c r="A46" s="22">
        <v>1995</v>
      </c>
      <c r="B46" s="12">
        <v>752.4</v>
      </c>
      <c r="C46" s="12">
        <v>5149</v>
      </c>
      <c r="D46" s="12">
        <v>520.1</v>
      </c>
      <c r="E46" s="12">
        <v>335</v>
      </c>
      <c r="F46" s="12">
        <v>867.5</v>
      </c>
      <c r="G46" s="14">
        <v>622</v>
      </c>
      <c r="H46" s="23">
        <f t="shared" si="0"/>
        <v>2567.1000000000004</v>
      </c>
      <c r="I46" s="11">
        <v>10191.1</v>
      </c>
    </row>
    <row r="47" spans="1:9" ht="13.5" customHeight="1">
      <c r="A47" s="22">
        <v>1996</v>
      </c>
      <c r="B47" s="12">
        <v>773.4</v>
      </c>
      <c r="C47" s="12">
        <v>4892.3999999999996</v>
      </c>
      <c r="D47" s="12">
        <v>467.8</v>
      </c>
      <c r="E47" s="12">
        <v>509.9</v>
      </c>
      <c r="F47" s="12">
        <v>3130</v>
      </c>
      <c r="G47" s="14">
        <v>1568.2</v>
      </c>
      <c r="H47" s="23">
        <f t="shared" si="0"/>
        <v>3093.2999999999993</v>
      </c>
      <c r="I47" s="11">
        <v>12866.8</v>
      </c>
    </row>
    <row r="48" spans="1:9" ht="13.5" customHeight="1">
      <c r="A48" s="22">
        <v>1997</v>
      </c>
      <c r="B48" s="12">
        <v>928.3</v>
      </c>
      <c r="C48" s="12">
        <v>9777.5</v>
      </c>
      <c r="D48" s="12">
        <v>499.9</v>
      </c>
      <c r="E48" s="12">
        <v>602.20000000000005</v>
      </c>
      <c r="F48" s="12">
        <v>3005.2</v>
      </c>
      <c r="G48" s="14">
        <v>1624.2</v>
      </c>
      <c r="H48" s="23">
        <f t="shared" si="0"/>
        <v>4092.8000000000029</v>
      </c>
      <c r="I48" s="11">
        <v>18905.900000000001</v>
      </c>
    </row>
    <row r="49" spans="1:9" ht="13.5" customHeight="1">
      <c r="A49" s="22">
        <v>1998</v>
      </c>
      <c r="B49" s="12">
        <v>930.4</v>
      </c>
      <c r="C49" s="12">
        <v>8446.1</v>
      </c>
      <c r="D49" s="12">
        <v>660.2</v>
      </c>
      <c r="E49" s="12">
        <v>688.8</v>
      </c>
      <c r="F49" s="12">
        <v>3499</v>
      </c>
      <c r="G49" s="14">
        <v>1342.5</v>
      </c>
      <c r="H49" s="23">
        <f t="shared" si="0"/>
        <v>4742.2999999999993</v>
      </c>
      <c r="I49" s="11">
        <v>18966.8</v>
      </c>
    </row>
    <row r="50" spans="1:9" ht="13.5" customHeight="1">
      <c r="A50" s="22">
        <v>1999</v>
      </c>
      <c r="B50" s="12">
        <v>805.5</v>
      </c>
      <c r="C50" s="12">
        <v>6873.7</v>
      </c>
      <c r="D50" s="12">
        <v>845.1</v>
      </c>
      <c r="E50" s="12">
        <v>827.9</v>
      </c>
      <c r="F50" s="12">
        <v>3796.8</v>
      </c>
      <c r="G50" s="14">
        <v>2062.8000000000002</v>
      </c>
      <c r="H50" s="23">
        <f t="shared" si="0"/>
        <v>4114</v>
      </c>
      <c r="I50" s="11">
        <v>17263</v>
      </c>
    </row>
    <row r="51" spans="1:9" ht="13.5" customHeight="1">
      <c r="A51" s="22">
        <v>2000</v>
      </c>
      <c r="B51" s="12">
        <v>749.8</v>
      </c>
      <c r="C51" s="12">
        <v>7361.1</v>
      </c>
      <c r="D51" s="12">
        <v>546</v>
      </c>
      <c r="E51" s="12">
        <v>791.3</v>
      </c>
      <c r="F51" s="12">
        <v>6599.6</v>
      </c>
      <c r="G51" s="14">
        <v>3838.8</v>
      </c>
      <c r="H51" s="23">
        <f t="shared" si="0"/>
        <v>4794.1000000000004</v>
      </c>
      <c r="I51" s="11">
        <v>20841.900000000001</v>
      </c>
    </row>
    <row r="52" spans="1:9" ht="13.5" customHeight="1">
      <c r="A52" s="22">
        <v>2001</v>
      </c>
      <c r="B52" s="12">
        <v>990.4</v>
      </c>
      <c r="C52" s="12">
        <v>8158.1</v>
      </c>
      <c r="D52" s="12">
        <v>568.6</v>
      </c>
      <c r="E52" s="12">
        <v>751.1</v>
      </c>
      <c r="F52" s="12">
        <v>5270.3</v>
      </c>
      <c r="G52" s="14">
        <v>2716</v>
      </c>
      <c r="H52" s="23">
        <f t="shared" si="0"/>
        <v>6461.0999999999985</v>
      </c>
      <c r="I52" s="11">
        <v>22199.599999999999</v>
      </c>
    </row>
    <row r="53" spans="1:9" ht="13.5" customHeight="1">
      <c r="A53" s="22">
        <v>2002</v>
      </c>
      <c r="B53" s="12">
        <v>817.1</v>
      </c>
      <c r="C53" s="12">
        <v>7679.8</v>
      </c>
      <c r="D53" s="12">
        <v>647</v>
      </c>
      <c r="E53" s="12">
        <v>515.29999999999995</v>
      </c>
      <c r="F53" s="12">
        <v>4260.2</v>
      </c>
      <c r="G53" s="14">
        <v>2479.9</v>
      </c>
      <c r="H53" s="23">
        <f t="shared" si="0"/>
        <v>8953.6000000000022</v>
      </c>
      <c r="I53" s="11">
        <v>22873</v>
      </c>
    </row>
    <row r="54" spans="1:9" ht="13.5" customHeight="1">
      <c r="A54" s="22">
        <v>2003</v>
      </c>
      <c r="B54" s="12">
        <v>882.7</v>
      </c>
      <c r="C54" s="12">
        <v>7388.6</v>
      </c>
      <c r="D54" s="12">
        <v>731.9</v>
      </c>
      <c r="E54" s="12">
        <v>588.9</v>
      </c>
      <c r="F54" s="12">
        <v>5171.3</v>
      </c>
      <c r="G54" s="14">
        <v>1656.5</v>
      </c>
      <c r="H54" s="23">
        <f t="shared" si="0"/>
        <v>9738</v>
      </c>
      <c r="I54" s="11">
        <v>24501.4</v>
      </c>
    </row>
    <row r="55" spans="1:9" ht="13.5" customHeight="1">
      <c r="A55" s="22">
        <v>2004</v>
      </c>
      <c r="B55" s="12">
        <v>1631.6</v>
      </c>
      <c r="C55" s="12">
        <v>10375.4</v>
      </c>
      <c r="D55" s="12">
        <v>675.6</v>
      </c>
      <c r="E55" s="12">
        <v>633.6</v>
      </c>
      <c r="F55" s="12">
        <v>5294.4</v>
      </c>
      <c r="G55" s="14">
        <v>962.1</v>
      </c>
      <c r="H55" s="23">
        <f t="shared" si="0"/>
        <v>11989.7</v>
      </c>
      <c r="I55" s="11">
        <v>30600.3</v>
      </c>
    </row>
    <row r="56" spans="1:9" ht="13.5" customHeight="1">
      <c r="A56" s="22">
        <v>2005</v>
      </c>
      <c r="B56" s="12">
        <v>1418.5</v>
      </c>
      <c r="C56" s="12">
        <v>10307.200000000001</v>
      </c>
      <c r="D56" s="12">
        <v>771.1</v>
      </c>
      <c r="E56" s="12">
        <v>700.2</v>
      </c>
      <c r="F56" s="12">
        <v>10021.700000000001</v>
      </c>
      <c r="G56" s="14">
        <v>2164.6</v>
      </c>
      <c r="H56" s="23">
        <f t="shared" si="0"/>
        <v>12669.199999999997</v>
      </c>
      <c r="I56" s="11">
        <v>35887.9</v>
      </c>
    </row>
    <row r="57" spans="1:9" ht="13.5" customHeight="1">
      <c r="A57" s="22">
        <v>2006</v>
      </c>
      <c r="B57" s="12">
        <v>1069.4000000000001</v>
      </c>
      <c r="C57" s="12">
        <v>11134.6</v>
      </c>
      <c r="D57" s="12">
        <v>910.2</v>
      </c>
      <c r="E57" s="12">
        <v>611</v>
      </c>
      <c r="F57" s="12">
        <v>10787.7</v>
      </c>
      <c r="G57" s="14">
        <v>1754.4</v>
      </c>
      <c r="H57" s="23">
        <f t="shared" si="0"/>
        <v>16378.900000000001</v>
      </c>
      <c r="I57" s="11">
        <v>40891.800000000003</v>
      </c>
    </row>
    <row r="58" spans="1:9" ht="13.5" customHeight="1">
      <c r="A58" s="22">
        <v>2007</v>
      </c>
      <c r="B58" s="12">
        <v>1349.3</v>
      </c>
      <c r="C58" s="12">
        <v>12065.3</v>
      </c>
      <c r="D58" s="12">
        <v>1981.4</v>
      </c>
      <c r="E58" s="12">
        <v>762.3</v>
      </c>
      <c r="F58" s="12">
        <v>12397.4</v>
      </c>
      <c r="G58" s="14">
        <v>1887.4</v>
      </c>
      <c r="H58" s="23">
        <f t="shared" si="0"/>
        <v>19875.800000000003</v>
      </c>
      <c r="I58" s="11">
        <v>48431.5</v>
      </c>
    </row>
    <row r="59" spans="1:9" ht="13.5" customHeight="1">
      <c r="A59" s="22">
        <v>2008</v>
      </c>
      <c r="B59" s="12">
        <v>1368.6</v>
      </c>
      <c r="C59" s="12">
        <v>14299.7</v>
      </c>
      <c r="D59" s="12">
        <v>1636.2</v>
      </c>
      <c r="E59" s="12">
        <v>772</v>
      </c>
      <c r="F59" s="12">
        <v>15345.8</v>
      </c>
      <c r="G59" s="14">
        <v>1445.5</v>
      </c>
      <c r="H59" s="23">
        <f t="shared" si="0"/>
        <v>26491.799999999996</v>
      </c>
      <c r="I59" s="11">
        <v>59914.1</v>
      </c>
    </row>
    <row r="60" spans="1:9" ht="13.5" customHeight="1">
      <c r="A60" s="22">
        <v>2009</v>
      </c>
      <c r="B60" s="12">
        <v>1211</v>
      </c>
      <c r="C60" s="12">
        <v>13557.848341000001</v>
      </c>
      <c r="D60" s="12">
        <v>941.71309199999996</v>
      </c>
      <c r="E60" s="12">
        <v>700.1</v>
      </c>
      <c r="F60" s="12">
        <f>8766881659/1000000</f>
        <v>8766.8816590000006</v>
      </c>
      <c r="G60" s="14">
        <f>412530677/1000000</f>
        <v>412.53067700000003</v>
      </c>
      <c r="H60" s="23">
        <f t="shared" si="0"/>
        <v>18794.756908000003</v>
      </c>
      <c r="I60" s="11">
        <v>43972.3</v>
      </c>
    </row>
    <row r="61" spans="1:9" ht="13.5" customHeight="1">
      <c r="A61" s="22">
        <v>2010</v>
      </c>
      <c r="B61" s="12">
        <v>872.9</v>
      </c>
      <c r="C61" s="12">
        <v>11426.568469649999</v>
      </c>
      <c r="D61" s="12">
        <v>1172.9006010000001</v>
      </c>
      <c r="E61" s="12">
        <v>722.5</v>
      </c>
      <c r="F61" s="12">
        <f>8571318651/1000000</f>
        <v>8571.3186509999996</v>
      </c>
      <c r="G61" s="14">
        <f>78911352/1000000</f>
        <v>78.911351999999994</v>
      </c>
      <c r="H61" s="23">
        <f t="shared" si="0"/>
        <v>18516.912278349999</v>
      </c>
      <c r="I61" s="11">
        <v>41283.1</v>
      </c>
    </row>
    <row r="62" spans="1:9" ht="15.75" customHeight="1">
      <c r="A62" s="124" t="s">
        <v>257</v>
      </c>
      <c r="B62" s="124"/>
      <c r="C62" s="124"/>
      <c r="D62" s="124"/>
      <c r="E62" s="124"/>
      <c r="F62" s="124"/>
      <c r="G62" s="124"/>
      <c r="H62" s="124"/>
      <c r="I62" s="124"/>
    </row>
    <row r="63" spans="1:9">
      <c r="A63" s="153"/>
      <c r="B63" s="154"/>
      <c r="C63" s="154"/>
      <c r="D63" s="154"/>
    </row>
    <row r="65" spans="1:4">
      <c r="A65" s="153"/>
      <c r="B65" s="154"/>
      <c r="C65" s="154"/>
      <c r="D65" s="154"/>
    </row>
  </sheetData>
  <customSheetViews>
    <customSheetView guid="{A7CAF2C5-39F9-42DB-8D54-87F1C45428C1}" topLeftCell="A31">
      <selection activeCell="A65" sqref="A65"/>
      <pageMargins left="0.82" right="0.7" top="0.75" bottom="0.75" header="0.3" footer="0.3"/>
      <pageSetup paperSize="5" orientation="portrait" r:id="rId1"/>
    </customSheetView>
    <customSheetView guid="{D5D9EAF4-7BA9-49E3-BE1A-B3C48A27549A}" showPageBreaks="1">
      <selection activeCell="A67" sqref="A67:IV67"/>
      <pageMargins left="0.82" right="0.7" top="0.75" bottom="0.75" header="0.3" footer="0.3"/>
      <pageSetup paperSize="5" orientation="portrait" r:id="rId2"/>
    </customSheetView>
    <customSheetView guid="{E6060216-00C8-46FF-98E3-81B4F8C2F5D4}" topLeftCell="A37">
      <selection activeCell="F68" sqref="F68"/>
      <pageMargins left="0.82" right="0.7" top="0.75" bottom="0.75" header="0.3" footer="0.3"/>
      <pageSetup paperSize="5" orientation="portrait" r:id="rId3"/>
    </customSheetView>
    <customSheetView guid="{DFD43025-E9E3-4843-AC2B-F650B990DBED}" topLeftCell="A40">
      <selection activeCell="D69" sqref="D69"/>
      <pageMargins left="0.82" right="0.7" top="0.75" bottom="0.75" header="0.3" footer="0.3"/>
      <pageSetup paperSize="5" orientation="portrait" r:id="rId4"/>
    </customSheetView>
    <customSheetView guid="{7E99A118-CF9C-4DA4-93C3-66837DF09715}">
      <selection activeCell="M32" sqref="M32"/>
      <pageMargins left="0.82" right="0.7" top="0.75" bottom="0.75" header="0.3" footer="0.3"/>
      <pageSetup paperSize="5" orientation="portrait" r:id="rId5"/>
    </customSheetView>
    <customSheetView guid="{F84C4122-9287-413C-B343-7D23815E91BD}" topLeftCell="A40">
      <selection activeCell="I46" sqref="I46"/>
      <pageMargins left="0.82" right="0.7" top="0.75" bottom="0.75" header="0.3" footer="0.3"/>
      <pageSetup paperSize="5" orientation="portrait" r:id="rId6"/>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7"/>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8"/>
    </customSheetView>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9"/>
    </customSheetView>
    <customSheetView guid="{2D94A871-EE3A-476B-9EB3-7E292F91BDEE}" showPageBreaks="1" printArea="1">
      <pane xSplit="1" ySplit="5" topLeftCell="B33" activePane="bottomRight" state="frozen"/>
      <selection pane="bottomRight" activeCell="D66" sqref="D66"/>
      <pageMargins left="0.82" right="0.7" top="0.75" bottom="0.75" header="0.3" footer="0.3"/>
      <pageSetup paperSize="9" orientation="landscape"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N42" sqref="N42"/>
    </sheetView>
  </sheetViews>
  <sheetFormatPr defaultColWidth="9.140625" defaultRowHeight="12.75"/>
  <cols>
    <col min="1" max="1" width="10.140625" style="32" customWidth="1"/>
    <col min="2" max="2" width="12.5703125" style="27" customWidth="1"/>
    <col min="3" max="3" width="8.5703125" style="27" customWidth="1"/>
    <col min="4" max="4" width="8.42578125" style="27" customWidth="1"/>
    <col min="5" max="5" width="7.42578125" style="27" customWidth="1"/>
    <col min="6" max="6" width="12.140625" style="27" customWidth="1"/>
    <col min="7" max="7" width="10.7109375" style="27" customWidth="1"/>
    <col min="8" max="8" width="10.42578125" style="35" customWidth="1"/>
    <col min="9" max="9" width="10.7109375" style="27" customWidth="1"/>
    <col min="10" max="10" width="10.7109375" style="35" customWidth="1"/>
    <col min="11" max="11" width="12.7109375" style="27" customWidth="1"/>
    <col min="12" max="12" width="11.7109375" style="27" customWidth="1"/>
    <col min="13" max="13" width="9.140625" style="27"/>
    <col min="14" max="14" width="9.85546875" style="27" customWidth="1"/>
    <col min="15" max="17" width="9.140625" style="27"/>
    <col min="18" max="18" width="9.5703125" style="27" customWidth="1"/>
    <col min="19" max="19" width="10.140625" style="27" customWidth="1"/>
    <col min="20" max="21" width="9.140625" style="27"/>
    <col min="22" max="22" width="20.42578125" style="27" customWidth="1"/>
    <col min="23" max="24" width="9.140625" style="27"/>
    <col min="25" max="25" width="9.140625" style="27" customWidth="1"/>
    <col min="26" max="16384" width="9.140625" style="27"/>
  </cols>
  <sheetData>
    <row r="1" spans="1:24">
      <c r="A1" s="345" t="s">
        <v>50</v>
      </c>
      <c r="B1" s="345"/>
      <c r="C1" s="345"/>
      <c r="D1" s="345"/>
      <c r="E1" s="345"/>
      <c r="F1" s="345"/>
      <c r="G1" s="345"/>
      <c r="H1" s="345"/>
      <c r="I1" s="345"/>
      <c r="J1" s="345"/>
      <c r="K1" s="345"/>
      <c r="L1" s="345"/>
      <c r="M1" s="345"/>
      <c r="N1" s="345"/>
      <c r="O1" s="345"/>
      <c r="P1" s="345"/>
      <c r="Q1" s="345"/>
      <c r="R1" s="345"/>
      <c r="S1" s="345"/>
      <c r="T1" s="345"/>
    </row>
    <row r="2" spans="1:24">
      <c r="A2" s="349" t="s">
        <v>144</v>
      </c>
      <c r="B2" s="349"/>
      <c r="C2" s="349"/>
      <c r="D2" s="349"/>
      <c r="E2" s="349"/>
      <c r="F2" s="349"/>
      <c r="G2" s="349"/>
      <c r="H2" s="349"/>
      <c r="I2" s="349"/>
      <c r="J2" s="349"/>
      <c r="K2" s="349"/>
      <c r="L2" s="349"/>
      <c r="M2" s="349"/>
      <c r="N2" s="349"/>
      <c r="O2" s="349"/>
      <c r="P2" s="349"/>
      <c r="Q2" s="349"/>
      <c r="R2" s="349"/>
      <c r="S2" s="349"/>
      <c r="T2" s="349"/>
    </row>
    <row r="3" spans="1:24">
      <c r="A3" s="345" t="s">
        <v>254</v>
      </c>
      <c r="B3" s="345"/>
      <c r="C3" s="345"/>
      <c r="D3" s="345"/>
      <c r="E3" s="345"/>
      <c r="F3" s="345"/>
      <c r="G3" s="345"/>
      <c r="H3" s="345"/>
      <c r="I3" s="345"/>
      <c r="J3" s="345"/>
      <c r="K3" s="345"/>
      <c r="L3" s="345"/>
      <c r="M3" s="345"/>
      <c r="N3" s="345"/>
      <c r="O3" s="345"/>
      <c r="P3" s="345"/>
      <c r="Q3" s="345"/>
      <c r="R3" s="345"/>
      <c r="S3" s="345"/>
      <c r="T3" s="345"/>
    </row>
    <row r="4" spans="1:24">
      <c r="E4" s="34"/>
      <c r="L4" s="34"/>
    </row>
    <row r="5" spans="1:24" ht="51">
      <c r="A5" s="155" t="s">
        <v>21</v>
      </c>
      <c r="B5" s="156" t="s">
        <v>51</v>
      </c>
      <c r="C5" s="123" t="s">
        <v>52</v>
      </c>
      <c r="D5" s="123" t="s">
        <v>53</v>
      </c>
      <c r="E5" s="123" t="s">
        <v>13</v>
      </c>
      <c r="F5" s="123" t="s">
        <v>54</v>
      </c>
      <c r="G5" s="123" t="s">
        <v>55</v>
      </c>
      <c r="H5" s="151" t="s">
        <v>56</v>
      </c>
      <c r="I5" s="123" t="s">
        <v>57</v>
      </c>
      <c r="J5" s="151" t="s">
        <v>56</v>
      </c>
      <c r="K5" s="123" t="s">
        <v>58</v>
      </c>
      <c r="L5" s="123" t="s">
        <v>59</v>
      </c>
      <c r="M5" s="123" t="s">
        <v>60</v>
      </c>
      <c r="N5" s="123" t="s">
        <v>61</v>
      </c>
      <c r="O5" s="123" t="s">
        <v>62</v>
      </c>
      <c r="P5" s="123" t="s">
        <v>63</v>
      </c>
      <c r="Q5" s="123" t="s">
        <v>64</v>
      </c>
      <c r="R5" s="123" t="s">
        <v>140</v>
      </c>
      <c r="S5" s="123" t="s">
        <v>146</v>
      </c>
      <c r="T5" s="156" t="s">
        <v>65</v>
      </c>
    </row>
    <row r="6" spans="1:24">
      <c r="A6" s="8">
        <v>1955</v>
      </c>
      <c r="B6" s="19">
        <v>-9.6999999999999993</v>
      </c>
      <c r="C6" s="157" t="s">
        <v>14</v>
      </c>
      <c r="D6" s="157" t="s">
        <v>14</v>
      </c>
      <c r="E6" s="157" t="s">
        <v>14</v>
      </c>
      <c r="F6" s="11">
        <v>-9.6999999999999993</v>
      </c>
      <c r="G6" s="11">
        <v>103.9</v>
      </c>
      <c r="H6" s="13">
        <v>39.700000000000003</v>
      </c>
      <c r="I6" s="11">
        <v>80.3</v>
      </c>
      <c r="J6" s="14">
        <v>3.8</v>
      </c>
      <c r="K6" s="157" t="s">
        <v>14</v>
      </c>
      <c r="L6" s="11">
        <v>-23.6</v>
      </c>
      <c r="M6" s="15">
        <v>-33.299999999999997</v>
      </c>
      <c r="N6" s="9" t="s">
        <v>14</v>
      </c>
      <c r="O6" s="9" t="s">
        <v>14</v>
      </c>
      <c r="P6" s="9" t="s">
        <v>14</v>
      </c>
      <c r="Q6" s="9" t="s">
        <v>14</v>
      </c>
      <c r="R6" s="9" t="s">
        <v>14</v>
      </c>
      <c r="S6" s="9" t="s">
        <v>14</v>
      </c>
      <c r="T6" s="158" t="s">
        <v>14</v>
      </c>
    </row>
    <row r="7" spans="1:24">
      <c r="A7" s="8">
        <v>1956</v>
      </c>
      <c r="B7" s="19">
        <v>28.7</v>
      </c>
      <c r="C7" s="10">
        <v>-43.6</v>
      </c>
      <c r="D7" s="11">
        <v>3.1</v>
      </c>
      <c r="E7" s="10">
        <v>-40.5</v>
      </c>
      <c r="F7" s="11">
        <v>-11.8</v>
      </c>
      <c r="G7" s="11">
        <v>111.2</v>
      </c>
      <c r="H7" s="13">
        <v>72.900000000000006</v>
      </c>
      <c r="I7" s="11">
        <v>95.3</v>
      </c>
      <c r="J7" s="14">
        <v>3.9</v>
      </c>
      <c r="K7" s="12">
        <v>-2.2999999999999998</v>
      </c>
      <c r="L7" s="11">
        <v>-18.2</v>
      </c>
      <c r="M7" s="15">
        <v>-30</v>
      </c>
      <c r="N7" s="15">
        <v>48.3</v>
      </c>
      <c r="O7" s="9" t="s">
        <v>14</v>
      </c>
      <c r="P7" s="9" t="s">
        <v>14</v>
      </c>
      <c r="Q7" s="9" t="s">
        <v>14</v>
      </c>
      <c r="R7" s="16">
        <v>48.3</v>
      </c>
      <c r="S7" s="16">
        <v>-14.1</v>
      </c>
      <c r="T7" s="28">
        <v>4.2</v>
      </c>
    </row>
    <row r="8" spans="1:24">
      <c r="A8" s="8">
        <v>1957</v>
      </c>
      <c r="B8" s="19">
        <v>36.799999999999997</v>
      </c>
      <c r="C8" s="10">
        <v>-66.599999999999994</v>
      </c>
      <c r="D8" s="11">
        <v>2.6</v>
      </c>
      <c r="E8" s="10">
        <v>-64</v>
      </c>
      <c r="F8" s="11">
        <v>-27.2</v>
      </c>
      <c r="G8" s="11">
        <v>161.6</v>
      </c>
      <c r="H8" s="13">
        <v>113.8</v>
      </c>
      <c r="I8" s="11">
        <v>131.6</v>
      </c>
      <c r="J8" s="14">
        <v>4.9000000000000004</v>
      </c>
      <c r="K8" s="12">
        <v>-2</v>
      </c>
      <c r="L8" s="11">
        <v>-32</v>
      </c>
      <c r="M8" s="15">
        <v>-59.2</v>
      </c>
      <c r="N8" s="15">
        <v>100.6</v>
      </c>
      <c r="O8" s="9" t="s">
        <v>14</v>
      </c>
      <c r="P8" s="9" t="s">
        <v>14</v>
      </c>
      <c r="Q8" s="9" t="s">
        <v>14</v>
      </c>
      <c r="R8" s="16">
        <v>100.6</v>
      </c>
      <c r="S8" s="16">
        <v>-3.4</v>
      </c>
      <c r="T8" s="28">
        <v>38</v>
      </c>
    </row>
    <row r="9" spans="1:24">
      <c r="A9" s="8">
        <v>1958</v>
      </c>
      <c r="B9" s="19">
        <v>12.9</v>
      </c>
      <c r="C9" s="10">
        <v>-59.3</v>
      </c>
      <c r="D9" s="11">
        <v>3.4</v>
      </c>
      <c r="E9" s="10">
        <v>-55.9</v>
      </c>
      <c r="F9" s="11">
        <v>-43</v>
      </c>
      <c r="G9" s="11">
        <v>137.69999999999999</v>
      </c>
      <c r="H9" s="13">
        <v>82.5</v>
      </c>
      <c r="I9" s="11">
        <v>132.1</v>
      </c>
      <c r="J9" s="14">
        <v>4.9000000000000004</v>
      </c>
      <c r="K9" s="12">
        <v>-4.2</v>
      </c>
      <c r="L9" s="11">
        <v>-9.8000000000000007</v>
      </c>
      <c r="M9" s="15">
        <v>-52.8</v>
      </c>
      <c r="N9" s="15">
        <v>69.599999999999994</v>
      </c>
      <c r="O9" s="9" t="s">
        <v>14</v>
      </c>
      <c r="P9" s="9" t="s">
        <v>14</v>
      </c>
      <c r="Q9" s="9" t="s">
        <v>14</v>
      </c>
      <c r="R9" s="16">
        <v>69.599999999999994</v>
      </c>
      <c r="S9" s="16">
        <v>-2.5</v>
      </c>
      <c r="T9" s="28">
        <v>14.3</v>
      </c>
    </row>
    <row r="10" spans="1:24">
      <c r="A10" s="8">
        <v>1959</v>
      </c>
      <c r="B10" s="19">
        <v>0.9</v>
      </c>
      <c r="C10" s="10">
        <v>-61.9</v>
      </c>
      <c r="D10" s="11">
        <v>4.3</v>
      </c>
      <c r="E10" s="10">
        <v>-57.6</v>
      </c>
      <c r="F10" s="11">
        <v>-56.7</v>
      </c>
      <c r="G10" s="11">
        <v>168.8</v>
      </c>
      <c r="H10" s="13">
        <v>107.9</v>
      </c>
      <c r="I10" s="11">
        <v>139.4</v>
      </c>
      <c r="J10" s="14">
        <v>5</v>
      </c>
      <c r="K10" s="12">
        <v>-3.6</v>
      </c>
      <c r="L10" s="11">
        <v>-33</v>
      </c>
      <c r="M10" s="15">
        <v>-89.7</v>
      </c>
      <c r="N10" s="15">
        <v>109.2</v>
      </c>
      <c r="O10" s="9" t="s">
        <v>14</v>
      </c>
      <c r="P10" s="9" t="s">
        <v>14</v>
      </c>
      <c r="Q10" s="9" t="s">
        <v>14</v>
      </c>
      <c r="R10" s="16">
        <v>109.2</v>
      </c>
      <c r="S10" s="16">
        <v>-16.2</v>
      </c>
      <c r="T10" s="28">
        <v>3.3</v>
      </c>
    </row>
    <row r="11" spans="1:24">
      <c r="A11" s="8">
        <v>1960</v>
      </c>
      <c r="B11" s="19">
        <v>-12.8</v>
      </c>
      <c r="C11" s="10">
        <v>-55.4</v>
      </c>
      <c r="D11" s="11">
        <v>1.6</v>
      </c>
      <c r="E11" s="10">
        <v>-53.8</v>
      </c>
      <c r="F11" s="11">
        <v>-66.599999999999994</v>
      </c>
      <c r="G11" s="11">
        <v>153.5</v>
      </c>
      <c r="H11" s="13">
        <v>100.6</v>
      </c>
      <c r="I11" s="11">
        <v>132.1</v>
      </c>
      <c r="J11" s="14">
        <v>6.4</v>
      </c>
      <c r="K11" s="12">
        <v>-1.6</v>
      </c>
      <c r="L11" s="11">
        <v>-19.8</v>
      </c>
      <c r="M11" s="15">
        <v>-86.4</v>
      </c>
      <c r="N11" s="15">
        <v>76</v>
      </c>
      <c r="O11" s="9">
        <v>-6.8</v>
      </c>
      <c r="P11" s="9" t="s">
        <v>14</v>
      </c>
      <c r="Q11" s="9" t="s">
        <v>14</v>
      </c>
      <c r="R11" s="16">
        <v>69.2</v>
      </c>
      <c r="S11" s="16">
        <v>-10.5</v>
      </c>
      <c r="T11" s="28">
        <v>-27.7</v>
      </c>
    </row>
    <row r="12" spans="1:24">
      <c r="A12" s="8">
        <v>1961</v>
      </c>
      <c r="B12" s="19">
        <v>-72.5</v>
      </c>
      <c r="C12" s="10">
        <v>-66</v>
      </c>
      <c r="D12" s="11">
        <v>-0.3</v>
      </c>
      <c r="E12" s="10">
        <v>-66.3</v>
      </c>
      <c r="F12" s="11">
        <v>-138.80000000000001</v>
      </c>
      <c r="G12" s="11">
        <v>186.9</v>
      </c>
      <c r="H12" s="13">
        <v>128.5</v>
      </c>
      <c r="I12" s="11">
        <v>151.30000000000001</v>
      </c>
      <c r="J12" s="14">
        <v>8.1</v>
      </c>
      <c r="K12" s="12">
        <v>-6.3</v>
      </c>
      <c r="L12" s="11">
        <v>-41.9</v>
      </c>
      <c r="M12" s="15">
        <v>-180.7</v>
      </c>
      <c r="N12" s="15">
        <v>60.5</v>
      </c>
      <c r="O12" s="9">
        <v>-6.1</v>
      </c>
      <c r="P12" s="9" t="s">
        <v>14</v>
      </c>
      <c r="Q12" s="9" t="s">
        <v>14</v>
      </c>
      <c r="R12" s="16">
        <v>54.4</v>
      </c>
      <c r="S12" s="16">
        <v>105.5</v>
      </c>
      <c r="T12" s="28">
        <v>-20.8</v>
      </c>
    </row>
    <row r="13" spans="1:24">
      <c r="A13" s="8">
        <v>1962</v>
      </c>
      <c r="B13" s="19">
        <v>-50.3</v>
      </c>
      <c r="C13" s="10">
        <v>-57.6</v>
      </c>
      <c r="D13" s="11">
        <v>-0.9</v>
      </c>
      <c r="E13" s="10">
        <v>-58.5</v>
      </c>
      <c r="F13" s="11">
        <v>-109.1</v>
      </c>
      <c r="G13" s="11">
        <v>191.5</v>
      </c>
      <c r="H13" s="13">
        <v>126.5</v>
      </c>
      <c r="I13" s="11">
        <v>144.6</v>
      </c>
      <c r="J13" s="14">
        <v>8</v>
      </c>
      <c r="K13" s="12">
        <v>-3.9</v>
      </c>
      <c r="L13" s="11">
        <v>-50.9</v>
      </c>
      <c r="M13" s="15">
        <v>-160</v>
      </c>
      <c r="N13" s="15">
        <v>73.400000000000006</v>
      </c>
      <c r="O13" s="16">
        <v>-6.1</v>
      </c>
      <c r="P13" s="17">
        <v>12</v>
      </c>
      <c r="Q13" s="17">
        <v>0</v>
      </c>
      <c r="R13" s="16">
        <v>79.3</v>
      </c>
      <c r="S13" s="16">
        <v>66.599999999999994</v>
      </c>
      <c r="T13" s="28">
        <v>-14.1</v>
      </c>
    </row>
    <row r="14" spans="1:24">
      <c r="A14" s="8">
        <v>1963</v>
      </c>
      <c r="B14" s="19">
        <v>-47.3</v>
      </c>
      <c r="C14" s="10">
        <v>-48.6</v>
      </c>
      <c r="D14" s="11">
        <v>0.1</v>
      </c>
      <c r="E14" s="10">
        <v>-48.5</v>
      </c>
      <c r="F14" s="11">
        <v>-96.2</v>
      </c>
      <c r="G14" s="11">
        <v>184.9</v>
      </c>
      <c r="H14" s="13">
        <v>127.1</v>
      </c>
      <c r="I14" s="11">
        <v>134.19999999999999</v>
      </c>
      <c r="J14" s="14">
        <v>11.3</v>
      </c>
      <c r="K14" s="12">
        <v>-2.7</v>
      </c>
      <c r="L14" s="11">
        <v>-53.4</v>
      </c>
      <c r="M14" s="15">
        <v>-149.6</v>
      </c>
      <c r="N14" s="15">
        <v>100.7</v>
      </c>
      <c r="O14" s="16">
        <v>-5.4</v>
      </c>
      <c r="P14" s="17">
        <v>42.1</v>
      </c>
      <c r="Q14" s="17">
        <v>0</v>
      </c>
      <c r="R14" s="16">
        <v>137.4</v>
      </c>
      <c r="S14" s="16">
        <v>52.6</v>
      </c>
      <c r="T14" s="28">
        <v>40.4</v>
      </c>
    </row>
    <row r="15" spans="1:24">
      <c r="A15" s="8">
        <v>1964</v>
      </c>
      <c r="B15" s="19">
        <v>-21.4</v>
      </c>
      <c r="C15" s="10">
        <v>-52.9</v>
      </c>
      <c r="D15" s="11">
        <v>-0.4</v>
      </c>
      <c r="E15" s="10">
        <v>-53.3</v>
      </c>
      <c r="F15" s="11">
        <v>-74.699999999999989</v>
      </c>
      <c r="G15" s="11">
        <v>190.1</v>
      </c>
      <c r="H15" s="13">
        <v>130.19999999999999</v>
      </c>
      <c r="I15" s="11">
        <v>142.6</v>
      </c>
      <c r="J15" s="14">
        <v>8.8000000000000007</v>
      </c>
      <c r="K15" s="12">
        <v>1.2</v>
      </c>
      <c r="L15" s="11">
        <v>-46.3</v>
      </c>
      <c r="M15" s="15">
        <v>-120.99999999999999</v>
      </c>
      <c r="N15" s="15">
        <v>57.7</v>
      </c>
      <c r="O15" s="16">
        <v>-5.4</v>
      </c>
      <c r="P15" s="16">
        <v>22.9</v>
      </c>
      <c r="Q15" s="17">
        <v>0</v>
      </c>
      <c r="R15" s="16">
        <v>75.2</v>
      </c>
      <c r="S15" s="16">
        <v>-7</v>
      </c>
      <c r="T15" s="28">
        <v>-52.8</v>
      </c>
      <c r="U15" s="159"/>
      <c r="V15" s="160"/>
      <c r="W15" s="159"/>
      <c r="X15" s="159"/>
    </row>
    <row r="16" spans="1:24">
      <c r="A16" s="8">
        <v>1965</v>
      </c>
      <c r="B16" s="19">
        <v>-102.4</v>
      </c>
      <c r="C16" s="10">
        <v>-43.1</v>
      </c>
      <c r="D16" s="11">
        <v>0.3</v>
      </c>
      <c r="E16" s="10">
        <v>-42.800000000000004</v>
      </c>
      <c r="F16" s="11">
        <v>-145.20000000000002</v>
      </c>
      <c r="G16" s="11">
        <v>172.5</v>
      </c>
      <c r="H16" s="13">
        <v>114.7</v>
      </c>
      <c r="I16" s="11">
        <v>139.69999999999999</v>
      </c>
      <c r="J16" s="14">
        <v>11.4</v>
      </c>
      <c r="K16" s="12">
        <v>21.3</v>
      </c>
      <c r="L16" s="11">
        <v>-11.500000000000011</v>
      </c>
      <c r="M16" s="15">
        <v>-156.70000000000002</v>
      </c>
      <c r="N16" s="15">
        <v>107.4</v>
      </c>
      <c r="O16" s="16">
        <v>-5.4</v>
      </c>
      <c r="P16" s="16">
        <v>17.299999999999997</v>
      </c>
      <c r="Q16" s="17">
        <v>0</v>
      </c>
      <c r="R16" s="16">
        <v>119.3</v>
      </c>
      <c r="S16" s="16">
        <v>6.5</v>
      </c>
      <c r="T16" s="28">
        <v>-30.90000000000002</v>
      </c>
      <c r="U16" s="159"/>
      <c r="V16" s="160"/>
      <c r="W16" s="159"/>
      <c r="X16" s="159"/>
    </row>
    <row r="17" spans="1:24">
      <c r="A17" s="8">
        <v>1966</v>
      </c>
      <c r="B17" s="19">
        <v>-28.1</v>
      </c>
      <c r="C17" s="10">
        <v>-43.4</v>
      </c>
      <c r="D17" s="11">
        <v>-0.2</v>
      </c>
      <c r="E17" s="10">
        <v>-43.6</v>
      </c>
      <c r="F17" s="11">
        <v>-71.7</v>
      </c>
      <c r="G17" s="11">
        <v>184.4</v>
      </c>
      <c r="H17" s="13">
        <v>112.2</v>
      </c>
      <c r="I17" s="11">
        <v>139.80000000000001</v>
      </c>
      <c r="J17" s="14">
        <v>4.9000000000000004</v>
      </c>
      <c r="K17" s="12">
        <v>8.1999999999999993</v>
      </c>
      <c r="L17" s="11">
        <v>-36.399999999999991</v>
      </c>
      <c r="M17" s="15">
        <v>-108.1</v>
      </c>
      <c r="N17" s="15">
        <v>42.6</v>
      </c>
      <c r="O17" s="17">
        <v>0</v>
      </c>
      <c r="P17" s="16">
        <v>10</v>
      </c>
      <c r="Q17" s="17">
        <v>0</v>
      </c>
      <c r="R17" s="16">
        <v>52.6</v>
      </c>
      <c r="S17" s="16">
        <v>39.5</v>
      </c>
      <c r="T17" s="28">
        <v>-15.999999999999993</v>
      </c>
      <c r="U17" s="159"/>
      <c r="V17" s="160"/>
      <c r="W17" s="159"/>
      <c r="X17" s="159"/>
    </row>
    <row r="18" spans="1:24">
      <c r="A18" s="8">
        <v>1967</v>
      </c>
      <c r="B18" s="19">
        <v>42.9</v>
      </c>
      <c r="C18" s="10">
        <v>-45.5</v>
      </c>
      <c r="D18" s="11">
        <v>-7.9</v>
      </c>
      <c r="E18" s="10">
        <v>-53.4</v>
      </c>
      <c r="F18" s="11">
        <v>-10.5</v>
      </c>
      <c r="G18" s="11">
        <v>207.6</v>
      </c>
      <c r="H18" s="13">
        <v>118.9</v>
      </c>
      <c r="I18" s="11">
        <v>155.4</v>
      </c>
      <c r="J18" s="14">
        <v>5.2</v>
      </c>
      <c r="K18" s="12">
        <v>-2</v>
      </c>
      <c r="L18" s="11">
        <v>-54.199999999999989</v>
      </c>
      <c r="M18" s="15">
        <v>-64.699999999999989</v>
      </c>
      <c r="N18" s="15">
        <v>42.7</v>
      </c>
      <c r="O18" s="17">
        <v>0</v>
      </c>
      <c r="P18" s="16">
        <v>2.6999999999999957</v>
      </c>
      <c r="Q18" s="17">
        <v>0</v>
      </c>
      <c r="R18" s="16">
        <v>45.4</v>
      </c>
      <c r="S18" s="16">
        <v>23.3</v>
      </c>
      <c r="T18" s="28">
        <v>4.0000000000000107</v>
      </c>
      <c r="U18" s="159"/>
      <c r="V18" s="160"/>
      <c r="W18" s="159"/>
      <c r="X18" s="159"/>
    </row>
    <row r="19" spans="1:24">
      <c r="A19" s="8">
        <v>1968</v>
      </c>
      <c r="B19" s="19">
        <v>14.7</v>
      </c>
      <c r="C19" s="10">
        <v>-55.2</v>
      </c>
      <c r="D19" s="11">
        <v>-1.2</v>
      </c>
      <c r="E19" s="10">
        <v>-56.400000000000006</v>
      </c>
      <c r="F19" s="11">
        <v>-41.7</v>
      </c>
      <c r="G19" s="11">
        <v>241.9</v>
      </c>
      <c r="H19" s="13">
        <v>136</v>
      </c>
      <c r="I19" s="11">
        <v>181.8</v>
      </c>
      <c r="J19" s="14">
        <v>9.3000000000000007</v>
      </c>
      <c r="K19" s="12">
        <v>-1.6</v>
      </c>
      <c r="L19" s="11">
        <v>-61.699999999999996</v>
      </c>
      <c r="M19" s="15">
        <v>-103.4</v>
      </c>
      <c r="N19" s="15">
        <v>50.9</v>
      </c>
      <c r="O19" s="17">
        <v>0</v>
      </c>
      <c r="P19" s="16">
        <v>11.800000000000004</v>
      </c>
      <c r="Q19" s="17">
        <v>0</v>
      </c>
      <c r="R19" s="16">
        <v>62.7</v>
      </c>
      <c r="S19" s="16">
        <v>86.2</v>
      </c>
      <c r="T19" s="28">
        <v>45.5</v>
      </c>
      <c r="U19" s="159"/>
      <c r="V19" s="160"/>
      <c r="W19" s="159"/>
      <c r="X19" s="159"/>
    </row>
    <row r="20" spans="1:24">
      <c r="A20" s="8">
        <v>1969</v>
      </c>
      <c r="B20" s="19">
        <v>29.4</v>
      </c>
      <c r="C20" s="10">
        <v>-49.3</v>
      </c>
      <c r="D20" s="11">
        <v>-1.2</v>
      </c>
      <c r="E20" s="10">
        <v>-50.5</v>
      </c>
      <c r="F20" s="11">
        <v>-21.1</v>
      </c>
      <c r="G20" s="11">
        <v>284.10000000000002</v>
      </c>
      <c r="H20" s="13">
        <v>149</v>
      </c>
      <c r="I20" s="11">
        <v>200.1</v>
      </c>
      <c r="J20" s="14">
        <v>12</v>
      </c>
      <c r="K20" s="12">
        <v>-2.1</v>
      </c>
      <c r="L20" s="11">
        <v>-86.100000000000023</v>
      </c>
      <c r="M20" s="15">
        <v>-107.20000000000002</v>
      </c>
      <c r="N20" s="15">
        <v>114.4</v>
      </c>
      <c r="O20" s="16">
        <v>12.9</v>
      </c>
      <c r="P20" s="16">
        <v>4.6999999999999886</v>
      </c>
      <c r="Q20" s="17">
        <v>0</v>
      </c>
      <c r="R20" s="16">
        <v>132</v>
      </c>
      <c r="S20" s="16">
        <v>-31.1</v>
      </c>
      <c r="T20" s="28">
        <v>-6.3000000000000185</v>
      </c>
      <c r="U20" s="159"/>
      <c r="V20" s="160"/>
      <c r="W20" s="159"/>
      <c r="X20" s="159"/>
    </row>
    <row r="21" spans="1:24">
      <c r="A21" s="8">
        <v>1970</v>
      </c>
      <c r="B21" s="19">
        <v>-29.9</v>
      </c>
      <c r="C21" s="10">
        <v>-70.599999999999994</v>
      </c>
      <c r="D21" s="11">
        <v>1.8</v>
      </c>
      <c r="E21" s="10">
        <v>-68.8</v>
      </c>
      <c r="F21" s="11">
        <v>-98.699999999999989</v>
      </c>
      <c r="G21" s="11">
        <v>273.7</v>
      </c>
      <c r="H21" s="13">
        <v>133.6</v>
      </c>
      <c r="I21" s="11">
        <v>260.3</v>
      </c>
      <c r="J21" s="14">
        <v>11.2</v>
      </c>
      <c r="K21" s="12">
        <v>-4.2</v>
      </c>
      <c r="L21" s="11">
        <v>-18</v>
      </c>
      <c r="M21" s="15">
        <v>-116.29999999999997</v>
      </c>
      <c r="N21" s="15">
        <v>166.4</v>
      </c>
      <c r="O21" s="16">
        <v>6.6</v>
      </c>
      <c r="P21" s="16">
        <v>-7.5</v>
      </c>
      <c r="Q21" s="16">
        <v>14.8</v>
      </c>
      <c r="R21" s="16">
        <v>180.3</v>
      </c>
      <c r="S21" s="16">
        <v>-84.6</v>
      </c>
      <c r="T21" s="28">
        <v>-20.599999999999952</v>
      </c>
      <c r="U21" s="159"/>
      <c r="V21" s="160"/>
      <c r="W21" s="159"/>
      <c r="X21" s="159"/>
    </row>
    <row r="22" spans="1:24">
      <c r="A22" s="8">
        <v>1971</v>
      </c>
      <c r="B22" s="19">
        <v>-188.9</v>
      </c>
      <c r="C22" s="10">
        <v>-81.7</v>
      </c>
      <c r="D22" s="11">
        <v>-0.5</v>
      </c>
      <c r="E22" s="10">
        <v>-82.2</v>
      </c>
      <c r="F22" s="11">
        <v>-271.10000000000002</v>
      </c>
      <c r="G22" s="11">
        <v>288.89999999999998</v>
      </c>
      <c r="H22" s="13">
        <v>133.9</v>
      </c>
      <c r="I22" s="11">
        <v>336.6</v>
      </c>
      <c r="J22" s="14">
        <v>10.8</v>
      </c>
      <c r="K22" s="12">
        <v>-9.3000000000000007</v>
      </c>
      <c r="L22" s="11">
        <v>38.400000000000048</v>
      </c>
      <c r="M22" s="15">
        <v>-232.7</v>
      </c>
      <c r="N22" s="15">
        <v>205.9</v>
      </c>
      <c r="O22" s="16">
        <v>16.8</v>
      </c>
      <c r="P22" s="16">
        <v>31.099999999999994</v>
      </c>
      <c r="Q22" s="16">
        <v>13.3</v>
      </c>
      <c r="R22" s="16">
        <v>267.10000000000002</v>
      </c>
      <c r="S22" s="16">
        <v>7.2</v>
      </c>
      <c r="T22" s="28">
        <v>41.600000000000037</v>
      </c>
      <c r="U22" s="159"/>
      <c r="V22" s="160"/>
      <c r="W22" s="159"/>
      <c r="X22" s="159"/>
    </row>
    <row r="23" spans="1:24">
      <c r="A23" s="8">
        <v>1972</v>
      </c>
      <c r="B23" s="19">
        <v>-237.6</v>
      </c>
      <c r="C23" s="10">
        <v>-81</v>
      </c>
      <c r="D23" s="11">
        <v>-0.8</v>
      </c>
      <c r="E23" s="10">
        <v>-81.8</v>
      </c>
      <c r="F23" s="11">
        <v>-319.39999999999998</v>
      </c>
      <c r="G23" s="11">
        <v>297.7</v>
      </c>
      <c r="H23" s="13">
        <v>143.80000000000001</v>
      </c>
      <c r="I23" s="11">
        <v>342.4</v>
      </c>
      <c r="J23" s="14">
        <v>11</v>
      </c>
      <c r="K23" s="12">
        <v>-8.5</v>
      </c>
      <c r="L23" s="11">
        <v>36.199999999999989</v>
      </c>
      <c r="M23" s="15">
        <v>-283.2</v>
      </c>
      <c r="N23" s="15">
        <v>166.6</v>
      </c>
      <c r="O23" s="16">
        <v>-1.7</v>
      </c>
      <c r="P23" s="16">
        <v>33.599999999999994</v>
      </c>
      <c r="Q23" s="16">
        <v>13.3</v>
      </c>
      <c r="R23" s="16">
        <v>211.8</v>
      </c>
      <c r="S23" s="16">
        <v>13.1</v>
      </c>
      <c r="T23" s="28">
        <v>-58.299999999999976</v>
      </c>
      <c r="U23" s="159"/>
      <c r="V23" s="160"/>
      <c r="W23" s="159"/>
      <c r="X23" s="159"/>
    </row>
    <row r="24" spans="1:24">
      <c r="A24" s="8">
        <v>1973</v>
      </c>
      <c r="B24" s="19">
        <v>-49.8</v>
      </c>
      <c r="C24" s="10">
        <v>-94.6</v>
      </c>
      <c r="D24" s="11">
        <v>1.6</v>
      </c>
      <c r="E24" s="10">
        <v>-93</v>
      </c>
      <c r="F24" s="11">
        <v>-142.80000000000001</v>
      </c>
      <c r="G24" s="11">
        <v>376.8</v>
      </c>
      <c r="H24" s="13">
        <v>180.5</v>
      </c>
      <c r="I24" s="11">
        <v>487.7</v>
      </c>
      <c r="J24" s="14">
        <v>9.9</v>
      </c>
      <c r="K24" s="12">
        <v>-18.8</v>
      </c>
      <c r="L24" s="11">
        <v>92.09999999999998</v>
      </c>
      <c r="M24" s="15">
        <v>-50.700000000000031</v>
      </c>
      <c r="N24" s="15">
        <v>128.4</v>
      </c>
      <c r="O24" s="16">
        <v>-66.3</v>
      </c>
      <c r="P24" s="16">
        <v>58.3</v>
      </c>
      <c r="Q24" s="17">
        <v>0</v>
      </c>
      <c r="R24" s="16">
        <v>120.4</v>
      </c>
      <c r="S24" s="16">
        <v>-97.8</v>
      </c>
      <c r="T24" s="28">
        <v>-28.100000000000023</v>
      </c>
      <c r="U24" s="159"/>
      <c r="V24" s="160"/>
      <c r="W24" s="159"/>
      <c r="X24" s="159"/>
    </row>
    <row r="25" spans="1:24">
      <c r="A25" s="8">
        <v>1974</v>
      </c>
      <c r="B25" s="19">
        <v>1059.3</v>
      </c>
      <c r="C25" s="10">
        <v>-237.5</v>
      </c>
      <c r="D25" s="11">
        <v>1.3</v>
      </c>
      <c r="E25" s="10">
        <v>-236.3</v>
      </c>
      <c r="F25" s="11">
        <v>823.2</v>
      </c>
      <c r="G25" s="11">
        <v>891.1</v>
      </c>
      <c r="H25" s="13">
        <v>615.79999999999995</v>
      </c>
      <c r="I25" s="11">
        <v>679.1</v>
      </c>
      <c r="J25" s="14">
        <v>39.9</v>
      </c>
      <c r="K25" s="12">
        <v>-35.200000000000003</v>
      </c>
      <c r="L25" s="11">
        <v>-247.2</v>
      </c>
      <c r="M25" s="15">
        <v>576</v>
      </c>
      <c r="N25" s="15">
        <v>246.7</v>
      </c>
      <c r="O25" s="16">
        <v>13.2</v>
      </c>
      <c r="P25" s="16">
        <v>-191.99999999999997</v>
      </c>
      <c r="Q25" s="17">
        <v>0</v>
      </c>
      <c r="R25" s="16">
        <v>67.900000000000006</v>
      </c>
      <c r="S25" s="16">
        <v>-41.3</v>
      </c>
      <c r="T25" s="28">
        <v>602.6</v>
      </c>
      <c r="U25" s="159"/>
      <c r="V25" s="160"/>
      <c r="W25" s="159"/>
      <c r="X25" s="159"/>
    </row>
    <row r="26" spans="1:24">
      <c r="A26" s="8">
        <v>1975</v>
      </c>
      <c r="B26" s="19">
        <v>715.6</v>
      </c>
      <c r="C26" s="10">
        <v>-184.8</v>
      </c>
      <c r="D26" s="11">
        <v>3.9</v>
      </c>
      <c r="E26" s="10">
        <v>-180.9</v>
      </c>
      <c r="F26" s="11">
        <v>534.70000000000005</v>
      </c>
      <c r="G26" s="11">
        <v>532.70000000000005</v>
      </c>
      <c r="H26" s="13">
        <v>263.8</v>
      </c>
      <c r="I26" s="11">
        <v>759.8</v>
      </c>
      <c r="J26" s="14">
        <v>93.9</v>
      </c>
      <c r="K26" s="12">
        <v>-45.9</v>
      </c>
      <c r="L26" s="11">
        <v>181.1999999999999</v>
      </c>
      <c r="M26" s="15">
        <v>715.9</v>
      </c>
      <c r="N26" s="15">
        <v>440.1</v>
      </c>
      <c r="O26" s="16">
        <v>-30.9</v>
      </c>
      <c r="P26" s="16">
        <v>-74.500000000000057</v>
      </c>
      <c r="Q26" s="17">
        <v>0</v>
      </c>
      <c r="R26" s="16">
        <v>334.7</v>
      </c>
      <c r="S26" s="16">
        <v>-94.3</v>
      </c>
      <c r="T26" s="28">
        <v>956.3</v>
      </c>
      <c r="U26" s="159"/>
      <c r="V26" s="160"/>
      <c r="W26" s="159"/>
      <c r="X26" s="159"/>
    </row>
    <row r="27" spans="1:24">
      <c r="A27" s="8">
        <v>1976</v>
      </c>
      <c r="B27" s="19">
        <v>705.5</v>
      </c>
      <c r="C27" s="10">
        <v>-241.1</v>
      </c>
      <c r="D27" s="11">
        <v>2.6</v>
      </c>
      <c r="E27" s="10">
        <v>-238.5</v>
      </c>
      <c r="F27" s="11">
        <v>467</v>
      </c>
      <c r="G27" s="11">
        <v>754.9</v>
      </c>
      <c r="H27" s="13">
        <v>392.5</v>
      </c>
      <c r="I27" s="11">
        <v>979.5</v>
      </c>
      <c r="J27" s="14">
        <v>146.80000000000001</v>
      </c>
      <c r="K27" s="12">
        <v>-73.099999999999994</v>
      </c>
      <c r="L27" s="11">
        <v>151.50000000000003</v>
      </c>
      <c r="M27" s="15">
        <v>618.5</v>
      </c>
      <c r="N27" s="15">
        <v>261.10000000000002</v>
      </c>
      <c r="O27" s="16">
        <v>-20.9</v>
      </c>
      <c r="P27" s="16">
        <v>-266.10000000000002</v>
      </c>
      <c r="Q27" s="17">
        <v>0</v>
      </c>
      <c r="R27" s="16">
        <v>-25.9</v>
      </c>
      <c r="S27" s="16">
        <v>-107.1</v>
      </c>
      <c r="T27" s="28">
        <v>485.5</v>
      </c>
      <c r="U27" s="159"/>
      <c r="V27" s="160"/>
      <c r="W27" s="159"/>
      <c r="X27" s="159"/>
    </row>
    <row r="28" spans="1:24">
      <c r="A28" s="8">
        <v>1977</v>
      </c>
      <c r="B28" s="19">
        <v>731.1</v>
      </c>
      <c r="C28" s="10">
        <v>-262.60000000000002</v>
      </c>
      <c r="D28" s="11">
        <v>5.4</v>
      </c>
      <c r="E28" s="10">
        <v>-257.20000000000005</v>
      </c>
      <c r="F28" s="11">
        <v>473.9</v>
      </c>
      <c r="G28" s="11">
        <v>1081.5</v>
      </c>
      <c r="H28" s="13">
        <v>625.29999999999995</v>
      </c>
      <c r="I28" s="11">
        <v>1096.8</v>
      </c>
      <c r="J28" s="14">
        <v>184.8</v>
      </c>
      <c r="K28" s="12">
        <v>-74.7</v>
      </c>
      <c r="L28" s="11">
        <v>-59.400000000000048</v>
      </c>
      <c r="M28" s="15">
        <v>414.49999999999994</v>
      </c>
      <c r="N28" s="15">
        <v>336.2</v>
      </c>
      <c r="O28" s="16">
        <v>8.1</v>
      </c>
      <c r="P28" s="16">
        <v>340.8</v>
      </c>
      <c r="Q28" s="17">
        <v>0</v>
      </c>
      <c r="R28" s="16">
        <v>685.1</v>
      </c>
      <c r="S28" s="16">
        <v>-39.9</v>
      </c>
      <c r="T28" s="28">
        <v>1059.6999999999998</v>
      </c>
      <c r="U28" s="159"/>
      <c r="V28" s="160"/>
      <c r="W28" s="159"/>
      <c r="X28" s="159"/>
    </row>
    <row r="29" spans="1:24">
      <c r="A29" s="8">
        <v>1978</v>
      </c>
      <c r="B29" s="19">
        <v>269.7</v>
      </c>
      <c r="C29" s="10">
        <v>-189.7</v>
      </c>
      <c r="D29" s="11">
        <v>3.1</v>
      </c>
      <c r="E29" s="10">
        <v>-186.6</v>
      </c>
      <c r="F29" s="11">
        <v>83.1</v>
      </c>
      <c r="G29" s="11">
        <v>1028.0999999999999</v>
      </c>
      <c r="H29" s="13">
        <v>463.9</v>
      </c>
      <c r="I29" s="11">
        <v>1133.2</v>
      </c>
      <c r="J29" s="14">
        <v>299.89999999999998</v>
      </c>
      <c r="K29" s="12">
        <v>-91.1</v>
      </c>
      <c r="L29" s="11">
        <v>14.000000000000142</v>
      </c>
      <c r="M29" s="15">
        <v>97.100000000000136</v>
      </c>
      <c r="N29" s="15">
        <v>304.7</v>
      </c>
      <c r="O29" s="16">
        <v>128.30000000000001</v>
      </c>
      <c r="P29" s="16">
        <v>266.70000000000005</v>
      </c>
      <c r="Q29" s="17">
        <v>0</v>
      </c>
      <c r="R29" s="16">
        <v>699.7</v>
      </c>
      <c r="S29" s="16">
        <v>-38.799999999999997</v>
      </c>
      <c r="T29" s="28">
        <v>758.00000000000023</v>
      </c>
      <c r="U29" s="159"/>
      <c r="V29" s="160"/>
      <c r="W29" s="159"/>
      <c r="X29" s="159"/>
    </row>
    <row r="30" spans="1:24">
      <c r="A30" s="8">
        <v>1979</v>
      </c>
      <c r="B30" s="19">
        <v>589.6</v>
      </c>
      <c r="C30" s="10">
        <v>-264.8</v>
      </c>
      <c r="D30" s="11">
        <v>34.700000000000003</v>
      </c>
      <c r="E30" s="10">
        <v>-230.10000000000002</v>
      </c>
      <c r="F30" s="11">
        <v>359.5</v>
      </c>
      <c r="G30" s="11">
        <v>1742.4</v>
      </c>
      <c r="H30" s="13">
        <v>971.6</v>
      </c>
      <c r="I30" s="11">
        <v>1405.4</v>
      </c>
      <c r="J30" s="14">
        <v>383.7</v>
      </c>
      <c r="K30" s="12">
        <v>-109.5</v>
      </c>
      <c r="L30" s="11">
        <v>-446.5</v>
      </c>
      <c r="M30" s="15">
        <v>-87</v>
      </c>
      <c r="N30" s="15">
        <v>416.5</v>
      </c>
      <c r="O30" s="16">
        <v>444.1</v>
      </c>
      <c r="P30" s="16">
        <v>134.5</v>
      </c>
      <c r="Q30" s="16">
        <v>26</v>
      </c>
      <c r="R30" s="16">
        <v>1021.1</v>
      </c>
      <c r="S30" s="16">
        <v>-55</v>
      </c>
      <c r="T30" s="28">
        <v>879.1</v>
      </c>
      <c r="U30" s="159"/>
      <c r="V30" s="160"/>
      <c r="W30" s="159"/>
      <c r="X30" s="159"/>
    </row>
    <row r="31" spans="1:24">
      <c r="A31" s="8">
        <v>1980</v>
      </c>
      <c r="B31" s="19">
        <v>1819.3</v>
      </c>
      <c r="C31" s="10">
        <v>-447.9</v>
      </c>
      <c r="D31" s="11">
        <v>4.8</v>
      </c>
      <c r="E31" s="10">
        <v>-443.09999999999997</v>
      </c>
      <c r="F31" s="11">
        <v>1376.2</v>
      </c>
      <c r="G31" s="11">
        <v>2124.6</v>
      </c>
      <c r="H31" s="13">
        <v>1064.9000000000001</v>
      </c>
      <c r="I31" s="11">
        <v>2009.4</v>
      </c>
      <c r="J31" s="14">
        <v>557.5</v>
      </c>
      <c r="K31" s="12">
        <v>-128.69999999999999</v>
      </c>
      <c r="L31" s="11">
        <v>-243.89999999999981</v>
      </c>
      <c r="M31" s="15">
        <v>1132.3000000000002</v>
      </c>
      <c r="N31" s="15">
        <v>344.2</v>
      </c>
      <c r="O31" s="16">
        <v>17.100000000000001</v>
      </c>
      <c r="P31" s="16">
        <v>6.8000000000000114</v>
      </c>
      <c r="Q31" s="16">
        <v>26</v>
      </c>
      <c r="R31" s="16">
        <v>394.1</v>
      </c>
      <c r="S31" s="16">
        <v>-53.9</v>
      </c>
      <c r="T31" s="28">
        <v>1472.4</v>
      </c>
      <c r="U31" s="159"/>
      <c r="V31" s="160"/>
      <c r="W31" s="159"/>
      <c r="X31" s="159"/>
    </row>
    <row r="32" spans="1:24">
      <c r="A32" s="8">
        <v>1981</v>
      </c>
      <c r="B32" s="19">
        <v>1604.8</v>
      </c>
      <c r="C32" s="10">
        <v>-272</v>
      </c>
      <c r="D32" s="11">
        <v>-1.9</v>
      </c>
      <c r="E32" s="10">
        <v>-273.89999999999998</v>
      </c>
      <c r="F32" s="11">
        <v>1330.9</v>
      </c>
      <c r="G32" s="11">
        <v>2295</v>
      </c>
      <c r="H32" s="13">
        <v>1050.5999999999999</v>
      </c>
      <c r="I32" s="11">
        <v>2111.6</v>
      </c>
      <c r="J32" s="14">
        <v>827.3</v>
      </c>
      <c r="K32" s="12">
        <v>-191.1</v>
      </c>
      <c r="L32" s="11">
        <v>-374.50000000000011</v>
      </c>
      <c r="M32" s="15">
        <v>956.4</v>
      </c>
      <c r="N32" s="15">
        <v>439.9</v>
      </c>
      <c r="O32" s="16">
        <v>254.2</v>
      </c>
      <c r="P32" s="16">
        <v>-193.39999999999986</v>
      </c>
      <c r="Q32" s="16">
        <v>26</v>
      </c>
      <c r="R32" s="16">
        <v>526.70000000000005</v>
      </c>
      <c r="S32" s="16">
        <v>-117.5</v>
      </c>
      <c r="T32" s="28">
        <v>1365.6</v>
      </c>
      <c r="U32" s="159"/>
      <c r="V32" s="160"/>
      <c r="W32" s="159"/>
      <c r="X32" s="159"/>
    </row>
    <row r="33" spans="1:24">
      <c r="A33" s="8">
        <v>1982</v>
      </c>
      <c r="B33" s="19">
        <v>-1121.9000000000001</v>
      </c>
      <c r="C33" s="10">
        <v>-212.9</v>
      </c>
      <c r="D33" s="11">
        <v>1.7</v>
      </c>
      <c r="E33" s="10">
        <v>-211.20000000000002</v>
      </c>
      <c r="F33" s="11">
        <v>-1333.1000000000001</v>
      </c>
      <c r="G33" s="11">
        <v>2160.1</v>
      </c>
      <c r="H33" s="13">
        <v>712.7</v>
      </c>
      <c r="I33" s="11">
        <v>2212.3000000000002</v>
      </c>
      <c r="J33" s="14">
        <v>856.8</v>
      </c>
      <c r="K33" s="12">
        <v>-334.8</v>
      </c>
      <c r="L33" s="11">
        <v>-282.59999999999974</v>
      </c>
      <c r="M33" s="15">
        <v>-1615.6999999999998</v>
      </c>
      <c r="N33" s="15">
        <v>506.4</v>
      </c>
      <c r="O33" s="16">
        <v>-162.5</v>
      </c>
      <c r="P33" s="16">
        <v>631.20000000000005</v>
      </c>
      <c r="Q33" s="17">
        <v>0</v>
      </c>
      <c r="R33" s="16">
        <v>975.1</v>
      </c>
      <c r="S33" s="16">
        <v>115.9</v>
      </c>
      <c r="T33" s="28">
        <v>-524.69999999999982</v>
      </c>
      <c r="U33" s="159"/>
      <c r="V33" s="160"/>
      <c r="W33" s="159"/>
      <c r="X33" s="159"/>
    </row>
    <row r="34" spans="1:24">
      <c r="A34" s="8">
        <v>1983</v>
      </c>
      <c r="B34" s="19">
        <v>-991.7</v>
      </c>
      <c r="C34" s="10">
        <v>-182.9</v>
      </c>
      <c r="D34" s="11">
        <v>3.5</v>
      </c>
      <c r="E34" s="10">
        <v>-179.4</v>
      </c>
      <c r="F34" s="11">
        <v>-1171.1000000000001</v>
      </c>
      <c r="G34" s="11">
        <v>2471.1</v>
      </c>
      <c r="H34" s="13">
        <v>848</v>
      </c>
      <c r="I34" s="11">
        <v>1453.2</v>
      </c>
      <c r="J34" s="14">
        <v>552.6</v>
      </c>
      <c r="K34" s="12">
        <v>-275.10000000000002</v>
      </c>
      <c r="L34" s="11">
        <v>-1292.9000000000001</v>
      </c>
      <c r="M34" s="15">
        <v>-2464</v>
      </c>
      <c r="N34" s="15">
        <v>195.6</v>
      </c>
      <c r="O34" s="16">
        <v>-53.2</v>
      </c>
      <c r="P34" s="16">
        <v>105.60000000000002</v>
      </c>
      <c r="Q34" s="17">
        <v>0</v>
      </c>
      <c r="R34" s="16">
        <v>248</v>
      </c>
      <c r="S34" s="16">
        <v>53.5</v>
      </c>
      <c r="T34" s="28">
        <v>-2162.5</v>
      </c>
      <c r="U34" s="159"/>
      <c r="V34" s="160"/>
      <c r="W34" s="159"/>
      <c r="X34" s="159"/>
    </row>
    <row r="35" spans="1:24">
      <c r="A35" s="8">
        <v>1984</v>
      </c>
      <c r="B35" s="19">
        <v>610.29999999999995</v>
      </c>
      <c r="C35" s="10">
        <v>-150.4</v>
      </c>
      <c r="D35" s="11">
        <v>2</v>
      </c>
      <c r="E35" s="10">
        <v>-148.4</v>
      </c>
      <c r="F35" s="11">
        <v>461.9</v>
      </c>
      <c r="G35" s="11">
        <v>2794.2</v>
      </c>
      <c r="H35" s="13">
        <v>1068.7</v>
      </c>
      <c r="I35" s="11">
        <v>1265.5999999999999</v>
      </c>
      <c r="J35" s="14">
        <v>339.6</v>
      </c>
      <c r="K35" s="12">
        <v>-270.2</v>
      </c>
      <c r="L35" s="11">
        <v>-1798.8</v>
      </c>
      <c r="M35" s="15">
        <v>-1336.9</v>
      </c>
      <c r="N35" s="15">
        <v>271.7</v>
      </c>
      <c r="O35" s="16">
        <v>-411.8</v>
      </c>
      <c r="P35" s="16">
        <v>79.500000000000028</v>
      </c>
      <c r="Q35" s="17">
        <v>0</v>
      </c>
      <c r="R35" s="16">
        <v>-60.6</v>
      </c>
      <c r="S35" s="16">
        <v>-351.5</v>
      </c>
      <c r="T35" s="28">
        <v>-1749</v>
      </c>
      <c r="U35" s="159"/>
      <c r="V35" s="160"/>
      <c r="W35" s="159"/>
      <c r="X35" s="159"/>
    </row>
    <row r="36" spans="1:24">
      <c r="A36" s="8">
        <v>1985</v>
      </c>
      <c r="B36" s="161">
        <v>1508.1000000000004</v>
      </c>
      <c r="C36" s="103">
        <v>-75.900000000000006</v>
      </c>
      <c r="D36" s="50">
        <v>-2.3000000000000007</v>
      </c>
      <c r="E36" s="103">
        <v>-78.2</v>
      </c>
      <c r="F36" s="50">
        <v>1429.9000000000003</v>
      </c>
      <c r="G36" s="50">
        <v>2744.6</v>
      </c>
      <c r="H36" s="162">
        <v>1298</v>
      </c>
      <c r="I36" s="50">
        <v>1202.7</v>
      </c>
      <c r="J36" s="163">
        <v>479.7</v>
      </c>
      <c r="K36" s="29">
        <v>-151.4</v>
      </c>
      <c r="L36" s="50">
        <v>-1693.3</v>
      </c>
      <c r="M36" s="133">
        <v>-263.39999999999964</v>
      </c>
      <c r="N36" s="133">
        <v>121.7</v>
      </c>
      <c r="O36" s="132">
        <v>-273.2</v>
      </c>
      <c r="P36" s="132">
        <v>479.2</v>
      </c>
      <c r="Q36" s="18">
        <v>0</v>
      </c>
      <c r="R36" s="132">
        <v>327.7</v>
      </c>
      <c r="S36" s="132">
        <v>-325.89999999999998</v>
      </c>
      <c r="T36" s="164">
        <v>-261.59999999999962</v>
      </c>
      <c r="U36" s="159"/>
      <c r="V36" s="160"/>
      <c r="W36" s="159"/>
      <c r="X36" s="159"/>
    </row>
    <row r="37" spans="1:24" ht="19.5" customHeight="1">
      <c r="A37" s="357" t="s">
        <v>257</v>
      </c>
      <c r="B37" s="357"/>
      <c r="C37" s="357"/>
      <c r="D37" s="357"/>
      <c r="E37" s="357"/>
      <c r="F37" s="357"/>
      <c r="G37" s="357"/>
      <c r="H37" s="357"/>
      <c r="I37" s="357"/>
      <c r="J37" s="357"/>
      <c r="K37" s="357"/>
      <c r="L37" s="357"/>
      <c r="M37" s="357"/>
      <c r="N37" s="357"/>
      <c r="O37" s="357"/>
      <c r="P37" s="357"/>
      <c r="Q37" s="357"/>
      <c r="V37" s="34"/>
    </row>
    <row r="38" spans="1:24">
      <c r="B38" s="58"/>
      <c r="C38" s="73"/>
      <c r="D38" s="73"/>
      <c r="E38" s="73"/>
      <c r="F38" s="73"/>
      <c r="G38" s="73"/>
      <c r="H38" s="165"/>
      <c r="I38" s="73"/>
      <c r="J38" s="165"/>
      <c r="K38" s="73"/>
      <c r="Q38" s="6"/>
    </row>
    <row r="65" spans="1:11">
      <c r="A65" s="8"/>
      <c r="B65" s="73"/>
      <c r="C65" s="73"/>
      <c r="D65" s="73"/>
      <c r="E65" s="73"/>
      <c r="F65" s="73"/>
      <c r="G65" s="73"/>
      <c r="H65" s="165"/>
      <c r="I65" s="73"/>
      <c r="J65" s="165"/>
      <c r="K65" s="73"/>
    </row>
    <row r="66" spans="1:11">
      <c r="A66" s="8"/>
      <c r="B66" s="73"/>
      <c r="C66" s="73"/>
      <c r="D66" s="73"/>
      <c r="E66" s="73"/>
      <c r="F66" s="73"/>
      <c r="G66" s="73"/>
      <c r="H66" s="165"/>
      <c r="I66" s="73"/>
      <c r="J66" s="165"/>
      <c r="K66" s="73"/>
    </row>
  </sheetData>
  <customSheetViews>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2"/>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3"/>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4"/>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5"/>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6"/>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7"/>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8"/>
    </customSheetView>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9"/>
    </customSheetView>
    <customSheetView guid="{2D94A871-EE3A-476B-9EB3-7E292F91BDEE}" showPageBreaks="1" printArea="1">
      <pane xSplit="1" ySplit="5" topLeftCell="B6" activePane="bottomRight" state="frozen"/>
      <selection pane="bottomRight" activeCell="N42" sqref="N42"/>
      <pageMargins left="0.28000000000000003" right="0.17" top="0.75" bottom="0.75" header="0.3" footer="0.3"/>
      <pageSetup paperSize="9"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0"/>
  <sheetViews>
    <sheetView zoomScaleNormal="100" workbookViewId="0">
      <pane xSplit="1" ySplit="6" topLeftCell="B7" activePane="bottomRight" state="frozen"/>
      <selection pane="topRight" activeCell="B1" sqref="B1"/>
      <selection pane="bottomLeft" activeCell="A7" sqref="A7"/>
      <selection pane="bottomRight" activeCell="I40" sqref="I40"/>
    </sheetView>
  </sheetViews>
  <sheetFormatPr defaultColWidth="9.140625" defaultRowHeight="12.75"/>
  <cols>
    <col min="1" max="1" width="11" style="27" customWidth="1"/>
    <col min="2" max="2" width="13" style="27" customWidth="1"/>
    <col min="3" max="3" width="7.85546875" style="27" customWidth="1"/>
    <col min="4" max="4" width="7.42578125" style="27" customWidth="1"/>
    <col min="5" max="5" width="8.85546875" style="27" customWidth="1"/>
    <col min="6" max="6" width="9.5703125" style="27" customWidth="1"/>
    <col min="7" max="7" width="7.7109375" style="27" customWidth="1"/>
    <col min="8" max="8" width="14.5703125" style="27" customWidth="1"/>
    <col min="9" max="9" width="12.5703125" style="27" customWidth="1"/>
    <col min="10" max="10" width="8.42578125" style="27" customWidth="1"/>
    <col min="11" max="11" width="12.140625" style="27" customWidth="1"/>
    <col min="12" max="12" width="9.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7">
      <c r="A1" s="345" t="s">
        <v>66</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row>
    <row r="2" spans="1:37">
      <c r="A2" s="345" t="s">
        <v>161</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row>
    <row r="3" spans="1:37">
      <c r="A3" s="345" t="s">
        <v>255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row>
    <row r="4" spans="1:37">
      <c r="A4" s="166"/>
      <c r="B4" s="58"/>
      <c r="C4" s="58"/>
      <c r="D4" s="58"/>
      <c r="E4" s="58"/>
      <c r="F4" s="58"/>
      <c r="G4" s="58"/>
      <c r="H4" s="58"/>
      <c r="I4" s="58"/>
      <c r="J4" s="58"/>
      <c r="K4" s="58"/>
      <c r="L4" s="58"/>
      <c r="M4" s="58"/>
      <c r="N4" s="58"/>
      <c r="O4" s="58"/>
      <c r="P4" s="58"/>
      <c r="Q4" s="58"/>
      <c r="R4" s="58"/>
      <c r="S4" s="58"/>
      <c r="T4" s="58"/>
      <c r="U4" s="58"/>
      <c r="V4" s="58"/>
      <c r="W4" s="58"/>
      <c r="X4" s="58"/>
    </row>
    <row r="5" spans="1:37" s="117" customFormat="1" ht="21" customHeight="1">
      <c r="A5" s="343" t="s">
        <v>21</v>
      </c>
      <c r="B5" s="361" t="s">
        <v>154</v>
      </c>
      <c r="C5" s="361"/>
      <c r="D5" s="362"/>
      <c r="E5" s="363" t="s">
        <v>67</v>
      </c>
      <c r="F5" s="361"/>
      <c r="G5" s="361"/>
      <c r="H5" s="361"/>
      <c r="I5" s="361"/>
      <c r="J5" s="361"/>
      <c r="K5" s="362"/>
      <c r="L5" s="361" t="s">
        <v>73</v>
      </c>
      <c r="M5" s="361"/>
      <c r="N5" s="362"/>
      <c r="O5" s="361" t="s">
        <v>74</v>
      </c>
      <c r="P5" s="361"/>
      <c r="Q5" s="361"/>
      <c r="R5" s="364" t="s">
        <v>75</v>
      </c>
      <c r="S5" s="352" t="s">
        <v>76</v>
      </c>
      <c r="T5" s="353"/>
      <c r="U5" s="353"/>
      <c r="V5" s="353"/>
      <c r="W5" s="353"/>
      <c r="X5" s="353"/>
      <c r="Y5" s="354"/>
      <c r="Z5" s="352" t="s">
        <v>77</v>
      </c>
      <c r="AA5" s="353"/>
      <c r="AB5" s="353"/>
      <c r="AC5" s="353"/>
      <c r="AD5" s="353"/>
      <c r="AE5" s="353"/>
      <c r="AF5" s="353"/>
      <c r="AG5" s="353"/>
      <c r="AH5" s="354"/>
      <c r="AI5" s="167"/>
      <c r="AJ5" s="167"/>
      <c r="AK5" s="168"/>
    </row>
    <row r="6" spans="1:37" s="117" customFormat="1" ht="44.25" customHeight="1">
      <c r="A6" s="344"/>
      <c r="B6" s="169" t="s">
        <v>68</v>
      </c>
      <c r="C6" s="169" t="s">
        <v>31</v>
      </c>
      <c r="D6" s="170" t="s">
        <v>32</v>
      </c>
      <c r="E6" s="171" t="s">
        <v>78</v>
      </c>
      <c r="F6" s="169" t="s">
        <v>79</v>
      </c>
      <c r="G6" s="169" t="s">
        <v>69</v>
      </c>
      <c r="H6" s="169" t="s">
        <v>80</v>
      </c>
      <c r="I6" s="169" t="s">
        <v>81</v>
      </c>
      <c r="J6" s="169" t="s">
        <v>82</v>
      </c>
      <c r="K6" s="170" t="s">
        <v>141</v>
      </c>
      <c r="L6" s="169" t="s">
        <v>83</v>
      </c>
      <c r="M6" s="169" t="s">
        <v>84</v>
      </c>
      <c r="N6" s="172" t="s">
        <v>85</v>
      </c>
      <c r="O6" s="169" t="s">
        <v>86</v>
      </c>
      <c r="P6" s="169" t="s">
        <v>87</v>
      </c>
      <c r="Q6" s="169" t="s">
        <v>88</v>
      </c>
      <c r="R6" s="365"/>
      <c r="S6" s="173" t="s">
        <v>89</v>
      </c>
      <c r="T6" s="174" t="s">
        <v>70</v>
      </c>
      <c r="U6" s="174" t="s">
        <v>71</v>
      </c>
      <c r="V6" s="174" t="s">
        <v>90</v>
      </c>
      <c r="W6" s="174" t="s">
        <v>61</v>
      </c>
      <c r="X6" s="174" t="s">
        <v>155</v>
      </c>
      <c r="Y6" s="156" t="s">
        <v>92</v>
      </c>
      <c r="Z6" s="174" t="s">
        <v>72</v>
      </c>
      <c r="AA6" s="174" t="s">
        <v>93</v>
      </c>
      <c r="AB6" s="174" t="s">
        <v>152</v>
      </c>
      <c r="AC6" s="174" t="s">
        <v>88</v>
      </c>
      <c r="AD6" s="174" t="s">
        <v>94</v>
      </c>
      <c r="AE6" s="174" t="s">
        <v>95</v>
      </c>
      <c r="AF6" s="174" t="s">
        <v>96</v>
      </c>
      <c r="AG6" s="174" t="s">
        <v>97</v>
      </c>
      <c r="AH6" s="175" t="s">
        <v>98</v>
      </c>
      <c r="AI6" s="168"/>
      <c r="AJ6" s="168"/>
      <c r="AK6" s="168"/>
    </row>
    <row r="7" spans="1:37" s="117" customFormat="1" ht="15" customHeight="1">
      <c r="A7" s="176">
        <v>1986</v>
      </c>
      <c r="B7" s="45">
        <f t="shared" ref="B7:B31" si="0">C7-D7</f>
        <v>-107.39999999999986</v>
      </c>
      <c r="C7" s="45">
        <v>1357.7</v>
      </c>
      <c r="D7" s="49">
        <v>1465.1</v>
      </c>
      <c r="E7" s="46">
        <f t="shared" ref="E7:E31" si="1">SUM(F7:K7)</f>
        <v>-247</v>
      </c>
      <c r="F7" s="43">
        <f>16.8+8.2</f>
        <v>25</v>
      </c>
      <c r="G7" s="42">
        <v>-81.900000000000006</v>
      </c>
      <c r="H7" s="36">
        <v>0</v>
      </c>
      <c r="I7" s="37">
        <v>0</v>
      </c>
      <c r="J7" s="43">
        <v>2.8</v>
      </c>
      <c r="K7" s="19">
        <v>-192.9</v>
      </c>
      <c r="L7" s="42">
        <f t="shared" ref="L7:L31" si="2">M7+N7</f>
        <v>-239.6</v>
      </c>
      <c r="M7" s="42">
        <v>-239.6</v>
      </c>
      <c r="N7" s="45">
        <v>0</v>
      </c>
      <c r="O7" s="177">
        <f t="shared" ref="O7:O13" si="3">P7+Q7</f>
        <v>-38.1</v>
      </c>
      <c r="P7" s="40">
        <v>-30.3</v>
      </c>
      <c r="Q7" s="178">
        <v>-7.8</v>
      </c>
      <c r="R7" s="42">
        <f t="shared" ref="R7:R31" si="4">B7+E7+L7+O7</f>
        <v>-632.09999999999991</v>
      </c>
      <c r="S7" s="179">
        <f t="shared" ref="S7:S31" si="5">Z7-R7</f>
        <v>-38.400000000000205</v>
      </c>
      <c r="T7" s="39">
        <v>-72.7</v>
      </c>
      <c r="U7" s="180">
        <v>14.5</v>
      </c>
      <c r="V7" s="40">
        <v>118.4</v>
      </c>
      <c r="W7" s="180">
        <v>19.899999999999999</v>
      </c>
      <c r="X7" s="40">
        <v>0</v>
      </c>
      <c r="Y7" s="181">
        <f t="shared" ref="Y7:Y12" si="6">S7-SUM(T7:X7)</f>
        <v>-118.5000000000002</v>
      </c>
      <c r="Z7" s="179">
        <f>-AA7</f>
        <v>-670.50000000000011</v>
      </c>
      <c r="AA7" s="39">
        <f t="shared" ref="AA7:AA12" si="7">AD7+AC7+AH7+AB7</f>
        <v>670.50000000000011</v>
      </c>
      <c r="AB7" s="38">
        <v>-34.5</v>
      </c>
      <c r="AC7" s="39">
        <v>1.2</v>
      </c>
      <c r="AD7" s="39">
        <f>AE7+AF7+AG7</f>
        <v>703.80000000000007</v>
      </c>
      <c r="AE7" s="39">
        <v>673.6</v>
      </c>
      <c r="AF7" s="40">
        <v>47.1</v>
      </c>
      <c r="AG7" s="40">
        <v>-16.899999999999999</v>
      </c>
      <c r="AH7" s="41">
        <v>0</v>
      </c>
      <c r="AI7" s="182"/>
      <c r="AJ7" s="182"/>
      <c r="AK7" s="168"/>
    </row>
    <row r="8" spans="1:37" s="117" customFormat="1" ht="15" customHeight="1">
      <c r="A8" s="52">
        <v>1987</v>
      </c>
      <c r="B8" s="45">
        <f t="shared" si="0"/>
        <v>222.40000000000009</v>
      </c>
      <c r="C8" s="45">
        <v>1396.9</v>
      </c>
      <c r="D8" s="49">
        <v>1174.5</v>
      </c>
      <c r="E8" s="46">
        <f t="shared" si="1"/>
        <v>-163.1</v>
      </c>
      <c r="F8" s="43">
        <f>8.2-3</f>
        <v>5.1999999999999993</v>
      </c>
      <c r="G8" s="42">
        <v>-63.9</v>
      </c>
      <c r="H8" s="36">
        <v>0</v>
      </c>
      <c r="I8" s="37">
        <v>0</v>
      </c>
      <c r="J8" s="43">
        <v>1.2</v>
      </c>
      <c r="K8" s="19">
        <v>-105.6</v>
      </c>
      <c r="L8" s="42">
        <f t="shared" si="2"/>
        <v>-269.89999999999998</v>
      </c>
      <c r="M8" s="42">
        <v>-269.89999999999998</v>
      </c>
      <c r="N8" s="45">
        <v>0</v>
      </c>
      <c r="O8" s="47">
        <f t="shared" si="3"/>
        <v>-36.700000000000003</v>
      </c>
      <c r="P8" s="43">
        <v>-20.399999999999999</v>
      </c>
      <c r="Q8" s="19">
        <v>-16.3</v>
      </c>
      <c r="R8" s="42">
        <f t="shared" si="4"/>
        <v>-247.2999999999999</v>
      </c>
      <c r="S8" s="46">
        <f t="shared" si="5"/>
        <v>-2.6000000000000796</v>
      </c>
      <c r="T8" s="42">
        <v>-1.7</v>
      </c>
      <c r="U8" s="45">
        <v>32.1</v>
      </c>
      <c r="V8" s="43">
        <v>-22.2</v>
      </c>
      <c r="W8" s="42">
        <v>33.1</v>
      </c>
      <c r="X8" s="43">
        <v>0</v>
      </c>
      <c r="Y8" s="48">
        <f t="shared" si="6"/>
        <v>-43.900000000000084</v>
      </c>
      <c r="Z8" s="46">
        <f>-AA8</f>
        <v>-249.89999999999998</v>
      </c>
      <c r="AA8" s="42">
        <f t="shared" si="7"/>
        <v>249.89999999999998</v>
      </c>
      <c r="AB8" s="37">
        <v>21.7</v>
      </c>
      <c r="AC8" s="42">
        <v>-4.8</v>
      </c>
      <c r="AD8" s="42">
        <f>AE8+AF8+AG8</f>
        <v>233</v>
      </c>
      <c r="AE8" s="42">
        <v>78.5</v>
      </c>
      <c r="AF8" s="43">
        <v>20</v>
      </c>
      <c r="AG8" s="43">
        <v>134.5</v>
      </c>
      <c r="AH8" s="44">
        <v>0</v>
      </c>
      <c r="AI8" s="182"/>
      <c r="AJ8" s="182"/>
      <c r="AK8" s="168"/>
    </row>
    <row r="9" spans="1:37" s="117" customFormat="1" ht="15" customHeight="1">
      <c r="A9" s="52">
        <v>1988</v>
      </c>
      <c r="B9" s="45">
        <f t="shared" si="0"/>
        <v>281</v>
      </c>
      <c r="C9" s="45">
        <v>1454.8</v>
      </c>
      <c r="D9" s="49">
        <v>1173.8</v>
      </c>
      <c r="E9" s="46">
        <f t="shared" si="1"/>
        <v>-70.899999999999991</v>
      </c>
      <c r="F9" s="43">
        <f>29.3+8.7</f>
        <v>38</v>
      </c>
      <c r="G9" s="42">
        <v>-76.599999999999994</v>
      </c>
      <c r="H9" s="36">
        <v>0</v>
      </c>
      <c r="I9" s="37">
        <v>0</v>
      </c>
      <c r="J9" s="43">
        <v>2.2000000000000002</v>
      </c>
      <c r="K9" s="19">
        <v>-34.5</v>
      </c>
      <c r="L9" s="42">
        <f t="shared" si="2"/>
        <v>-298.2</v>
      </c>
      <c r="M9" s="42">
        <v>-298.2</v>
      </c>
      <c r="N9" s="45">
        <v>0</v>
      </c>
      <c r="O9" s="47">
        <f t="shared" si="3"/>
        <v>-29.7</v>
      </c>
      <c r="P9" s="43">
        <v>-23.4</v>
      </c>
      <c r="Q9" s="19">
        <v>-6.3</v>
      </c>
      <c r="R9" s="42">
        <f>B9+E9+L9+O9</f>
        <v>-117.79999999999997</v>
      </c>
      <c r="S9" s="46">
        <f t="shared" si="5"/>
        <v>-54.000000000000043</v>
      </c>
      <c r="T9" s="42">
        <v>56.7</v>
      </c>
      <c r="U9" s="45">
        <v>27.3</v>
      </c>
      <c r="V9" s="43">
        <v>-100</v>
      </c>
      <c r="W9" s="42">
        <v>63</v>
      </c>
      <c r="X9" s="43">
        <v>0</v>
      </c>
      <c r="Y9" s="48">
        <f t="shared" si="6"/>
        <v>-101.00000000000004</v>
      </c>
      <c r="Z9" s="46">
        <f>-AA9</f>
        <v>-171.8</v>
      </c>
      <c r="AA9" s="42">
        <f t="shared" si="7"/>
        <v>171.8</v>
      </c>
      <c r="AB9" s="37">
        <v>-71.7</v>
      </c>
      <c r="AC9" s="42">
        <v>17.8</v>
      </c>
      <c r="AD9" s="42">
        <f>AE9+AF9+AG9</f>
        <v>138.60000000000002</v>
      </c>
      <c r="AE9" s="42">
        <v>65.900000000000006</v>
      </c>
      <c r="AF9" s="43">
        <v>72.7</v>
      </c>
      <c r="AG9" s="43">
        <v>0</v>
      </c>
      <c r="AH9" s="44">
        <v>87.1</v>
      </c>
      <c r="AI9" s="182"/>
      <c r="AJ9" s="182"/>
      <c r="AK9" s="168"/>
    </row>
    <row r="10" spans="1:37" s="117" customFormat="1" ht="15" customHeight="1">
      <c r="A10" s="52">
        <v>1989</v>
      </c>
      <c r="B10" s="45">
        <f t="shared" si="0"/>
        <v>357</v>
      </c>
      <c r="C10" s="45">
        <v>1578.3</v>
      </c>
      <c r="D10" s="49">
        <v>1221.3</v>
      </c>
      <c r="E10" s="46">
        <f t="shared" si="1"/>
        <v>-17.399999999999999</v>
      </c>
      <c r="F10" s="43">
        <v>28</v>
      </c>
      <c r="G10" s="42">
        <v>-34.1</v>
      </c>
      <c r="H10" s="36">
        <v>0</v>
      </c>
      <c r="I10" s="37">
        <v>-13.5</v>
      </c>
      <c r="J10" s="43">
        <v>-3.9</v>
      </c>
      <c r="K10" s="19">
        <v>6.1</v>
      </c>
      <c r="L10" s="42">
        <f t="shared" si="2"/>
        <v>-375.7</v>
      </c>
      <c r="M10" s="42">
        <v>-375.7</v>
      </c>
      <c r="N10" s="45">
        <v>0</v>
      </c>
      <c r="O10" s="47">
        <f t="shared" si="3"/>
        <v>-24.599999999999998</v>
      </c>
      <c r="P10" s="43">
        <v>-19.399999999999999</v>
      </c>
      <c r="Q10" s="19">
        <v>-5.2</v>
      </c>
      <c r="R10" s="42">
        <f t="shared" si="4"/>
        <v>-60.69999999999996</v>
      </c>
      <c r="S10" s="46">
        <f t="shared" si="5"/>
        <v>-75.300000000000068</v>
      </c>
      <c r="T10" s="42">
        <v>-153.80000000000001</v>
      </c>
      <c r="U10" s="45">
        <v>8.1</v>
      </c>
      <c r="V10" s="43">
        <v>-16</v>
      </c>
      <c r="W10" s="42">
        <v>148.9</v>
      </c>
      <c r="X10" s="43">
        <v>0</v>
      </c>
      <c r="Y10" s="48">
        <f t="shared" si="6"/>
        <v>-62.500000000000057</v>
      </c>
      <c r="Z10" s="46">
        <f>-AA10</f>
        <v>-136.00000000000003</v>
      </c>
      <c r="AA10" s="42">
        <f t="shared" si="7"/>
        <v>136.00000000000003</v>
      </c>
      <c r="AB10" s="37">
        <v>-22.6</v>
      </c>
      <c r="AC10" s="42">
        <v>-0.3</v>
      </c>
      <c r="AD10" s="42">
        <f>AE10+AF10+AG10</f>
        <v>-84.9</v>
      </c>
      <c r="AE10" s="42">
        <v>-76</v>
      </c>
      <c r="AF10" s="43">
        <v>0</v>
      </c>
      <c r="AG10" s="43">
        <v>-8.9</v>
      </c>
      <c r="AH10" s="44">
        <v>243.8</v>
      </c>
      <c r="AI10" s="182"/>
      <c r="AJ10" s="182"/>
      <c r="AK10" s="168"/>
    </row>
    <row r="11" spans="1:37" s="117" customFormat="1" ht="15" customHeight="1">
      <c r="A11" s="52">
        <v>1990</v>
      </c>
      <c r="B11" s="45">
        <f t="shared" si="0"/>
        <v>819.40000000000009</v>
      </c>
      <c r="C11" s="45">
        <v>2081</v>
      </c>
      <c r="D11" s="49">
        <v>1261.5999999999999</v>
      </c>
      <c r="E11" s="46">
        <f t="shared" si="1"/>
        <v>-3.1999999999999984</v>
      </c>
      <c r="F11" s="43">
        <v>54.7</v>
      </c>
      <c r="G11" s="42">
        <v>-27.6</v>
      </c>
      <c r="H11" s="36">
        <v>0</v>
      </c>
      <c r="I11" s="37">
        <v>-10.3</v>
      </c>
      <c r="J11" s="43">
        <v>-12.2</v>
      </c>
      <c r="K11" s="19">
        <v>-7.8</v>
      </c>
      <c r="L11" s="42">
        <f t="shared" si="2"/>
        <v>-394.8</v>
      </c>
      <c r="M11" s="42">
        <v>-394.8</v>
      </c>
      <c r="N11" s="45">
        <v>0</v>
      </c>
      <c r="O11" s="47">
        <f t="shared" si="3"/>
        <v>-25.3</v>
      </c>
      <c r="P11" s="43">
        <v>-21.3</v>
      </c>
      <c r="Q11" s="19">
        <v>-4</v>
      </c>
      <c r="R11" s="42">
        <f t="shared" si="4"/>
        <v>396.1</v>
      </c>
      <c r="S11" s="46">
        <f t="shared" si="5"/>
        <v>-586.1</v>
      </c>
      <c r="T11" s="42">
        <v>-244.5</v>
      </c>
      <c r="U11" s="45">
        <v>0.9</v>
      </c>
      <c r="V11" s="43">
        <v>-130.4</v>
      </c>
      <c r="W11" s="42">
        <v>109.4</v>
      </c>
      <c r="X11" s="183">
        <v>0</v>
      </c>
      <c r="Y11" s="48">
        <f t="shared" si="6"/>
        <v>-321.5</v>
      </c>
      <c r="Z11" s="46">
        <f>-AA11</f>
        <v>-190</v>
      </c>
      <c r="AA11" s="42">
        <f t="shared" si="7"/>
        <v>190</v>
      </c>
      <c r="AB11" s="37">
        <v>14.2</v>
      </c>
      <c r="AC11" s="42">
        <v>0</v>
      </c>
      <c r="AD11" s="42">
        <f>AE11+AF11+AG11</f>
        <v>-99.5</v>
      </c>
      <c r="AE11" s="42">
        <v>-107.4</v>
      </c>
      <c r="AF11" s="43">
        <v>0</v>
      </c>
      <c r="AG11" s="43">
        <v>7.9</v>
      </c>
      <c r="AH11" s="44">
        <v>275.3</v>
      </c>
      <c r="AI11" s="182"/>
      <c r="AJ11" s="182"/>
      <c r="AK11" s="168"/>
    </row>
    <row r="12" spans="1:37" s="117" customFormat="1" ht="15" customHeight="1">
      <c r="A12" s="52">
        <v>1991</v>
      </c>
      <c r="B12" s="45">
        <f t="shared" si="0"/>
        <v>319</v>
      </c>
      <c r="C12" s="45">
        <v>1986</v>
      </c>
      <c r="D12" s="49">
        <v>1667</v>
      </c>
      <c r="E12" s="46">
        <f t="shared" si="1"/>
        <v>67.3</v>
      </c>
      <c r="F12" s="43">
        <v>63</v>
      </c>
      <c r="G12" s="42">
        <v>-9.1999999999999993</v>
      </c>
      <c r="H12" s="36">
        <v>0</v>
      </c>
      <c r="I12" s="37">
        <v>-23.4</v>
      </c>
      <c r="J12" s="43">
        <v>-14.5</v>
      </c>
      <c r="K12" s="19">
        <v>51.4</v>
      </c>
      <c r="L12" s="42">
        <f t="shared" si="2"/>
        <v>-439.3</v>
      </c>
      <c r="M12" s="42">
        <v>-439.3</v>
      </c>
      <c r="N12" s="45">
        <v>0</v>
      </c>
      <c r="O12" s="47">
        <f t="shared" si="3"/>
        <v>-13.700000000000001</v>
      </c>
      <c r="P12" s="43">
        <v>-16.3</v>
      </c>
      <c r="Q12" s="19">
        <v>2.6</v>
      </c>
      <c r="R12" s="42">
        <f t="shared" si="4"/>
        <v>-66.7</v>
      </c>
      <c r="S12" s="46">
        <f t="shared" si="5"/>
        <v>-266.5</v>
      </c>
      <c r="T12" s="42">
        <v>-166.1</v>
      </c>
      <c r="U12" s="45">
        <v>-5.2</v>
      </c>
      <c r="V12" s="43">
        <v>-145.30000000000001</v>
      </c>
      <c r="W12" s="42">
        <v>144.1</v>
      </c>
      <c r="X12" s="183">
        <v>0</v>
      </c>
      <c r="Y12" s="48">
        <f t="shared" si="6"/>
        <v>-93.999999999999972</v>
      </c>
      <c r="Z12" s="46">
        <f t="shared" ref="Z12:Z31" si="8">-AA12</f>
        <v>-333.2</v>
      </c>
      <c r="AA12" s="42">
        <f t="shared" si="7"/>
        <v>333.2</v>
      </c>
      <c r="AB12" s="37">
        <v>9.8000000000000007</v>
      </c>
      <c r="AC12" s="42">
        <v>-0.3</v>
      </c>
      <c r="AD12" s="42">
        <v>175.6</v>
      </c>
      <c r="AE12" s="42">
        <v>175.6</v>
      </c>
      <c r="AF12" s="43">
        <v>0</v>
      </c>
      <c r="AG12" s="43">
        <v>-1</v>
      </c>
      <c r="AH12" s="44">
        <v>148.1</v>
      </c>
      <c r="AI12" s="182"/>
      <c r="AJ12" s="168"/>
      <c r="AK12" s="168"/>
    </row>
    <row r="13" spans="1:37" ht="15" customHeight="1">
      <c r="A13" s="52">
        <v>1992</v>
      </c>
      <c r="B13" s="45">
        <f t="shared" si="0"/>
        <v>434</v>
      </c>
      <c r="C13" s="45">
        <v>1869.6</v>
      </c>
      <c r="D13" s="49">
        <v>1435.6</v>
      </c>
      <c r="E13" s="46">
        <f t="shared" si="1"/>
        <v>58.8</v>
      </c>
      <c r="F13" s="43">
        <v>83</v>
      </c>
      <c r="G13" s="42">
        <v>-3.7</v>
      </c>
      <c r="H13" s="36">
        <v>0</v>
      </c>
      <c r="I13" s="37">
        <v>-24.5</v>
      </c>
      <c r="J13" s="43">
        <v>-8.6</v>
      </c>
      <c r="K13" s="19">
        <v>12.6</v>
      </c>
      <c r="L13" s="42">
        <f t="shared" si="2"/>
        <v>-444.3</v>
      </c>
      <c r="M13" s="42">
        <v>-444.3</v>
      </c>
      <c r="N13" s="45">
        <v>0</v>
      </c>
      <c r="O13" s="47">
        <f t="shared" si="3"/>
        <v>-16</v>
      </c>
      <c r="P13" s="43">
        <v>-15.9</v>
      </c>
      <c r="Q13" s="19">
        <v>-0.1</v>
      </c>
      <c r="R13" s="42">
        <f t="shared" si="4"/>
        <v>32.5</v>
      </c>
      <c r="S13" s="46">
        <f t="shared" si="5"/>
        <v>-149.30000000000001</v>
      </c>
      <c r="T13" s="42">
        <v>-101.9</v>
      </c>
      <c r="U13" s="45">
        <v>0</v>
      </c>
      <c r="V13" s="43">
        <v>-105.2</v>
      </c>
      <c r="W13" s="42">
        <v>171</v>
      </c>
      <c r="X13" s="43">
        <v>0</v>
      </c>
      <c r="Y13" s="48">
        <f t="shared" ref="Y13:Y31" si="9">S13-SUM(T13:X13)</f>
        <v>-113.19999999999999</v>
      </c>
      <c r="Z13" s="46">
        <f t="shared" si="8"/>
        <v>-116.80000000000001</v>
      </c>
      <c r="AA13" s="42">
        <f>AD13+AC13+AH13</f>
        <v>116.80000000000001</v>
      </c>
      <c r="AB13" s="37">
        <v>0</v>
      </c>
      <c r="AC13" s="42">
        <v>6.9</v>
      </c>
      <c r="AD13" s="42">
        <f>AE13+AF13+AG13</f>
        <v>33.200000000000003</v>
      </c>
      <c r="AE13" s="42">
        <v>31.5</v>
      </c>
      <c r="AF13" s="43">
        <v>0</v>
      </c>
      <c r="AG13" s="43">
        <v>1.7</v>
      </c>
      <c r="AH13" s="44">
        <v>76.7</v>
      </c>
      <c r="AI13" s="32"/>
      <c r="AJ13" s="3"/>
      <c r="AK13" s="32"/>
    </row>
    <row r="14" spans="1:37" ht="15" customHeight="1">
      <c r="A14" s="52">
        <v>1993</v>
      </c>
      <c r="B14" s="45">
        <f t="shared" si="0"/>
        <v>163.40000000000009</v>
      </c>
      <c r="C14" s="45">
        <v>1662.2</v>
      </c>
      <c r="D14" s="49">
        <v>1498.8</v>
      </c>
      <c r="E14" s="46">
        <f t="shared" si="1"/>
        <v>60.6</v>
      </c>
      <c r="F14" s="43">
        <v>102</v>
      </c>
      <c r="G14" s="42">
        <v>-25.5</v>
      </c>
      <c r="H14" s="36">
        <v>0</v>
      </c>
      <c r="I14" s="37">
        <v>-7.8</v>
      </c>
      <c r="J14" s="43">
        <v>-1.5</v>
      </c>
      <c r="K14" s="19">
        <v>-6.6</v>
      </c>
      <c r="L14" s="42">
        <f t="shared" si="2"/>
        <v>-325.10000000000002</v>
      </c>
      <c r="M14" s="42">
        <v>-325.10000000000002</v>
      </c>
      <c r="N14" s="45">
        <v>0</v>
      </c>
      <c r="O14" s="47">
        <f t="shared" ref="O14:O31" si="10">P14+Q14</f>
        <v>-6.7</v>
      </c>
      <c r="P14" s="43">
        <v>-7.2</v>
      </c>
      <c r="Q14" s="19">
        <v>0.5</v>
      </c>
      <c r="R14" s="42">
        <f t="shared" si="4"/>
        <v>-107.79999999999994</v>
      </c>
      <c r="S14" s="46">
        <f t="shared" si="5"/>
        <v>259.09999999999997</v>
      </c>
      <c r="T14" s="42">
        <v>19.8</v>
      </c>
      <c r="U14" s="45">
        <v>0</v>
      </c>
      <c r="V14" s="43">
        <v>-83.3</v>
      </c>
      <c r="W14" s="42">
        <v>372.6</v>
      </c>
      <c r="X14" s="43">
        <v>-85.4</v>
      </c>
      <c r="Y14" s="48">
        <f t="shared" si="9"/>
        <v>35.399999999999949</v>
      </c>
      <c r="Z14" s="46">
        <f t="shared" si="8"/>
        <v>151.30000000000001</v>
      </c>
      <c r="AA14" s="42">
        <f>AD14+AC14+AH14</f>
        <v>-151.30000000000001</v>
      </c>
      <c r="AB14" s="37">
        <v>0</v>
      </c>
      <c r="AC14" s="42">
        <v>1.6</v>
      </c>
      <c r="AD14" s="42">
        <f t="shared" ref="AD14:AD31" si="11">AE14+AF14+AG14</f>
        <v>-160.30000000000001</v>
      </c>
      <c r="AE14" s="42">
        <v>-160.30000000000001</v>
      </c>
      <c r="AF14" s="43">
        <v>0</v>
      </c>
      <c r="AG14" s="43">
        <v>0</v>
      </c>
      <c r="AH14" s="44">
        <v>7.4</v>
      </c>
      <c r="AI14" s="32"/>
      <c r="AJ14" s="3"/>
      <c r="AK14" s="32"/>
    </row>
    <row r="15" spans="1:37" ht="15" customHeight="1">
      <c r="A15" s="52">
        <v>1994</v>
      </c>
      <c r="B15" s="45">
        <f t="shared" si="0"/>
        <v>597.70000000000005</v>
      </c>
      <c r="C15" s="45">
        <v>1971.9</v>
      </c>
      <c r="D15" s="49">
        <v>1374.2</v>
      </c>
      <c r="E15" s="46">
        <f t="shared" si="1"/>
        <v>43.099999999999994</v>
      </c>
      <c r="F15" s="43">
        <v>81.5</v>
      </c>
      <c r="G15" s="42">
        <v>-2.9</v>
      </c>
      <c r="H15" s="36">
        <v>0</v>
      </c>
      <c r="I15" s="37">
        <v>7.2</v>
      </c>
      <c r="J15" s="43">
        <v>-5</v>
      </c>
      <c r="K15" s="19">
        <v>-37.700000000000003</v>
      </c>
      <c r="L15" s="42">
        <f t="shared" si="2"/>
        <v>-413.3</v>
      </c>
      <c r="M15" s="42">
        <v>-413.3</v>
      </c>
      <c r="N15" s="45">
        <v>0</v>
      </c>
      <c r="O15" s="47">
        <f t="shared" si="10"/>
        <v>-6.1000000000000005</v>
      </c>
      <c r="P15" s="43">
        <v>-4.4000000000000004</v>
      </c>
      <c r="Q15" s="19">
        <v>-1.7</v>
      </c>
      <c r="R15" s="42">
        <f t="shared" si="4"/>
        <v>221.40000000000006</v>
      </c>
      <c r="S15" s="46">
        <f t="shared" si="5"/>
        <v>-40.400000000000091</v>
      </c>
      <c r="T15" s="42">
        <v>-7.3</v>
      </c>
      <c r="U15" s="45">
        <v>0</v>
      </c>
      <c r="V15" s="43">
        <v>-107.6</v>
      </c>
      <c r="W15" s="42">
        <v>521</v>
      </c>
      <c r="X15" s="43">
        <v>-120.6</v>
      </c>
      <c r="Y15" s="48">
        <f t="shared" si="9"/>
        <v>-325.90000000000009</v>
      </c>
      <c r="Z15" s="46">
        <f t="shared" si="8"/>
        <v>180.99999999999997</v>
      </c>
      <c r="AA15" s="42">
        <f t="shared" ref="AA15:AA31" si="12">AD15+AC15+AH15</f>
        <v>-180.99999999999997</v>
      </c>
      <c r="AB15" s="37">
        <v>0</v>
      </c>
      <c r="AC15" s="42">
        <v>-0.2</v>
      </c>
      <c r="AD15" s="42">
        <f t="shared" si="11"/>
        <v>-186.29999999999998</v>
      </c>
      <c r="AE15" s="42">
        <v>-186.6</v>
      </c>
      <c r="AF15" s="43">
        <v>0</v>
      </c>
      <c r="AG15" s="43">
        <v>0.3</v>
      </c>
      <c r="AH15" s="44">
        <v>5.5</v>
      </c>
      <c r="AI15" s="32"/>
      <c r="AJ15" s="3"/>
      <c r="AK15" s="32"/>
    </row>
    <row r="16" spans="1:37" ht="15" customHeight="1">
      <c r="A16" s="52">
        <v>1995</v>
      </c>
      <c r="B16" s="45">
        <f t="shared" si="0"/>
        <v>592.20000000000005</v>
      </c>
      <c r="C16" s="45">
        <v>2477.4</v>
      </c>
      <c r="D16" s="49">
        <v>1885.2</v>
      </c>
      <c r="E16" s="46">
        <f t="shared" si="1"/>
        <v>159.4</v>
      </c>
      <c r="F16" s="43">
        <v>100.4</v>
      </c>
      <c r="G16" s="42">
        <v>-5.9</v>
      </c>
      <c r="H16" s="36">
        <v>73.099999999999994</v>
      </c>
      <c r="I16" s="37">
        <v>12.8</v>
      </c>
      <c r="J16" s="43">
        <v>-6.8</v>
      </c>
      <c r="K16" s="19">
        <v>-14.2</v>
      </c>
      <c r="L16" s="42">
        <f t="shared" si="2"/>
        <v>-465.4</v>
      </c>
      <c r="M16" s="42">
        <v>-465.4</v>
      </c>
      <c r="N16" s="45">
        <v>0</v>
      </c>
      <c r="O16" s="47">
        <f t="shared" si="10"/>
        <v>-16.3</v>
      </c>
      <c r="P16" s="43">
        <v>-13.2</v>
      </c>
      <c r="Q16" s="19">
        <v>-3.1</v>
      </c>
      <c r="R16" s="42">
        <f t="shared" si="4"/>
        <v>269.90000000000003</v>
      </c>
      <c r="S16" s="46">
        <f t="shared" si="5"/>
        <v>-237.40000000000003</v>
      </c>
      <c r="T16" s="42">
        <v>-97.6</v>
      </c>
      <c r="U16" s="45">
        <v>0</v>
      </c>
      <c r="V16" s="43">
        <v>-69.3</v>
      </c>
      <c r="W16" s="42">
        <v>295.7</v>
      </c>
      <c r="X16" s="43">
        <v>88.5</v>
      </c>
      <c r="Y16" s="48">
        <f t="shared" si="9"/>
        <v>-454.70000000000005</v>
      </c>
      <c r="Z16" s="46">
        <f t="shared" si="8"/>
        <v>32.5</v>
      </c>
      <c r="AA16" s="42">
        <f t="shared" si="12"/>
        <v>-32.5</v>
      </c>
      <c r="AB16" s="37">
        <v>0</v>
      </c>
      <c r="AC16" s="42">
        <v>0</v>
      </c>
      <c r="AD16" s="42">
        <f t="shared" si="11"/>
        <v>-40.5</v>
      </c>
      <c r="AE16" s="42">
        <v>-40.4</v>
      </c>
      <c r="AF16" s="43">
        <v>0</v>
      </c>
      <c r="AG16" s="43">
        <v>-0.1</v>
      </c>
      <c r="AH16" s="44">
        <v>8</v>
      </c>
      <c r="AI16" s="32"/>
      <c r="AJ16" s="3"/>
      <c r="AK16" s="32"/>
    </row>
    <row r="17" spans="1:37" ht="15" customHeight="1">
      <c r="A17" s="52">
        <v>1996</v>
      </c>
      <c r="B17" s="45">
        <f t="shared" si="0"/>
        <v>346.5</v>
      </c>
      <c r="C17" s="45">
        <v>2505.8000000000002</v>
      </c>
      <c r="D17" s="49">
        <v>2159.3000000000002</v>
      </c>
      <c r="E17" s="46">
        <f t="shared" si="1"/>
        <v>244.10000000000002</v>
      </c>
      <c r="F17" s="43">
        <v>103.2</v>
      </c>
      <c r="G17" s="42">
        <v>32.200000000000003</v>
      </c>
      <c r="H17" s="36">
        <v>84.5</v>
      </c>
      <c r="I17" s="37">
        <v>25.4</v>
      </c>
      <c r="J17" s="43">
        <v>-5</v>
      </c>
      <c r="K17" s="19">
        <v>3.8</v>
      </c>
      <c r="L17" s="42">
        <f t="shared" si="2"/>
        <v>-515.29999999999995</v>
      </c>
      <c r="M17" s="42">
        <v>-515.29999999999995</v>
      </c>
      <c r="N17" s="45">
        <v>0</v>
      </c>
      <c r="O17" s="47">
        <f t="shared" si="10"/>
        <v>-7.1</v>
      </c>
      <c r="P17" s="43">
        <v>-6.3</v>
      </c>
      <c r="Q17" s="19">
        <v>-0.8</v>
      </c>
      <c r="R17" s="42">
        <f t="shared" si="4"/>
        <v>68.200000000000074</v>
      </c>
      <c r="S17" s="46">
        <f t="shared" si="5"/>
        <v>145.29999999999995</v>
      </c>
      <c r="T17" s="42">
        <v>47.4</v>
      </c>
      <c r="U17" s="45">
        <v>0</v>
      </c>
      <c r="V17" s="43">
        <v>-24.3</v>
      </c>
      <c r="W17" s="42">
        <v>356.3</v>
      </c>
      <c r="X17" s="43">
        <v>-27.4</v>
      </c>
      <c r="Y17" s="48">
        <f t="shared" si="9"/>
        <v>-206.7000000000001</v>
      </c>
      <c r="Z17" s="46">
        <f t="shared" si="8"/>
        <v>213.50000000000003</v>
      </c>
      <c r="AA17" s="42">
        <f t="shared" si="12"/>
        <v>-213.50000000000003</v>
      </c>
      <c r="AB17" s="37">
        <v>0</v>
      </c>
      <c r="AC17" s="42">
        <v>-0.3</v>
      </c>
      <c r="AD17" s="42">
        <f t="shared" si="11"/>
        <v>-213.20000000000002</v>
      </c>
      <c r="AE17" s="42">
        <v>-213.4</v>
      </c>
      <c r="AF17" s="43">
        <v>0</v>
      </c>
      <c r="AG17" s="43">
        <v>0.2</v>
      </c>
      <c r="AH17" s="44">
        <v>0</v>
      </c>
      <c r="AI17" s="32"/>
      <c r="AJ17" s="3"/>
      <c r="AK17" s="32"/>
    </row>
    <row r="18" spans="1:37" ht="15" customHeight="1">
      <c r="A18" s="52">
        <v>1997</v>
      </c>
      <c r="B18" s="45">
        <f t="shared" si="0"/>
        <v>-493.89999999999964</v>
      </c>
      <c r="C18" s="45">
        <v>2542.3000000000002</v>
      </c>
      <c r="D18" s="49">
        <v>3036.2</v>
      </c>
      <c r="E18" s="46">
        <f t="shared" si="1"/>
        <v>292.5</v>
      </c>
      <c r="F18" s="43">
        <v>88.2</v>
      </c>
      <c r="G18" s="42">
        <v>121</v>
      </c>
      <c r="H18" s="36">
        <v>79.8</v>
      </c>
      <c r="I18" s="37">
        <v>35.5</v>
      </c>
      <c r="J18" s="43">
        <v>-11.3</v>
      </c>
      <c r="K18" s="19">
        <v>-20.7</v>
      </c>
      <c r="L18" s="42">
        <f t="shared" si="2"/>
        <v>-381.3</v>
      </c>
      <c r="M18" s="42">
        <v>-381.3</v>
      </c>
      <c r="N18" s="45">
        <v>0</v>
      </c>
      <c r="O18" s="47">
        <f t="shared" si="10"/>
        <v>3.8</v>
      </c>
      <c r="P18" s="43">
        <v>3.5</v>
      </c>
      <c r="Q18" s="19">
        <v>0.3</v>
      </c>
      <c r="R18" s="42">
        <f t="shared" si="4"/>
        <v>-578.89999999999964</v>
      </c>
      <c r="S18" s="46">
        <f t="shared" si="5"/>
        <v>754.19999999999959</v>
      </c>
      <c r="T18" s="42">
        <v>-245.5</v>
      </c>
      <c r="U18" s="45">
        <v>0</v>
      </c>
      <c r="V18" s="43">
        <v>-13</v>
      </c>
      <c r="W18" s="42">
        <v>999.6</v>
      </c>
      <c r="X18" s="43">
        <v>21.9</v>
      </c>
      <c r="Y18" s="48">
        <f t="shared" si="9"/>
        <v>-8.8000000000004093</v>
      </c>
      <c r="Z18" s="46">
        <f t="shared" si="8"/>
        <v>175.3</v>
      </c>
      <c r="AA18" s="42">
        <f t="shared" si="12"/>
        <v>-175.3</v>
      </c>
      <c r="AB18" s="37">
        <v>0</v>
      </c>
      <c r="AC18" s="42">
        <v>-0.4</v>
      </c>
      <c r="AD18" s="42">
        <f t="shared" si="11"/>
        <v>-174.9</v>
      </c>
      <c r="AE18" s="42">
        <v>-174.8</v>
      </c>
      <c r="AF18" s="43">
        <v>0</v>
      </c>
      <c r="AG18" s="43">
        <v>-0.1</v>
      </c>
      <c r="AH18" s="44">
        <v>0</v>
      </c>
      <c r="AI18" s="32"/>
      <c r="AJ18" s="3"/>
      <c r="AK18" s="32"/>
    </row>
    <row r="19" spans="1:37" ht="15" customHeight="1">
      <c r="A19" s="52">
        <v>1998</v>
      </c>
      <c r="B19" s="45">
        <f t="shared" si="0"/>
        <v>-743</v>
      </c>
      <c r="C19" s="45">
        <v>2264.6</v>
      </c>
      <c r="D19" s="49">
        <v>3007.6</v>
      </c>
      <c r="E19" s="46">
        <f t="shared" si="1"/>
        <v>417.6</v>
      </c>
      <c r="F19" s="43">
        <v>78.2</v>
      </c>
      <c r="G19" s="42">
        <v>134</v>
      </c>
      <c r="H19" s="36">
        <v>91.9</v>
      </c>
      <c r="I19" s="37">
        <v>30.1</v>
      </c>
      <c r="J19" s="43">
        <v>77.5</v>
      </c>
      <c r="K19" s="19">
        <v>5.9</v>
      </c>
      <c r="L19" s="42">
        <f t="shared" si="2"/>
        <v>-342.3</v>
      </c>
      <c r="M19" s="42">
        <v>-342.3</v>
      </c>
      <c r="N19" s="45">
        <v>0</v>
      </c>
      <c r="O19" s="47">
        <f t="shared" si="10"/>
        <v>22.3</v>
      </c>
      <c r="P19" s="43">
        <v>15.9</v>
      </c>
      <c r="Q19" s="19">
        <v>6.4</v>
      </c>
      <c r="R19" s="42">
        <f t="shared" si="4"/>
        <v>-645.40000000000009</v>
      </c>
      <c r="S19" s="46">
        <f>Z19-R19</f>
        <v>726.00000000000011</v>
      </c>
      <c r="T19" s="42">
        <v>-105.7</v>
      </c>
      <c r="U19" s="45">
        <v>0</v>
      </c>
      <c r="V19" s="43">
        <v>-5.7</v>
      </c>
      <c r="W19" s="42">
        <v>731.9</v>
      </c>
      <c r="X19" s="43">
        <v>-49.7</v>
      </c>
      <c r="Y19" s="48">
        <f t="shared" si="9"/>
        <v>155.20000000000016</v>
      </c>
      <c r="Z19" s="46">
        <f>-AA19</f>
        <v>80.599999999999994</v>
      </c>
      <c r="AA19" s="42">
        <f t="shared" si="12"/>
        <v>-80.599999999999994</v>
      </c>
      <c r="AB19" s="37">
        <v>0</v>
      </c>
      <c r="AC19" s="42">
        <v>-0.3</v>
      </c>
      <c r="AD19" s="42">
        <f t="shared" si="11"/>
        <v>-80.3</v>
      </c>
      <c r="AE19" s="42">
        <v>-80.3</v>
      </c>
      <c r="AF19" s="43">
        <v>0</v>
      </c>
      <c r="AG19" s="43">
        <v>0</v>
      </c>
      <c r="AH19" s="44">
        <v>0</v>
      </c>
      <c r="AI19" s="32"/>
      <c r="AJ19" s="3"/>
      <c r="AK19" s="32"/>
    </row>
    <row r="20" spans="1:37" ht="15" customHeight="1">
      <c r="A20" s="52">
        <v>1999</v>
      </c>
      <c r="B20" s="45">
        <f t="shared" si="0"/>
        <v>63.600000000000364</v>
      </c>
      <c r="C20" s="45">
        <v>2815.8</v>
      </c>
      <c r="D20" s="49">
        <v>2752.2</v>
      </c>
      <c r="E20" s="46">
        <f t="shared" si="1"/>
        <v>329.09999999999991</v>
      </c>
      <c r="F20" s="43">
        <v>80.8</v>
      </c>
      <c r="G20" s="42">
        <v>126.8</v>
      </c>
      <c r="H20" s="36">
        <v>102.8</v>
      </c>
      <c r="I20" s="37">
        <v>23.9</v>
      </c>
      <c r="J20" s="43">
        <v>-10.1</v>
      </c>
      <c r="K20" s="19">
        <v>4.9000000000000004</v>
      </c>
      <c r="L20" s="42">
        <f t="shared" si="2"/>
        <v>-399.9</v>
      </c>
      <c r="M20" s="42">
        <v>-399.9</v>
      </c>
      <c r="N20" s="45">
        <v>0</v>
      </c>
      <c r="O20" s="47">
        <f t="shared" si="10"/>
        <v>37.799999999999997</v>
      </c>
      <c r="P20" s="43">
        <v>27.6</v>
      </c>
      <c r="Q20" s="19">
        <v>10.199999999999999</v>
      </c>
      <c r="R20" s="42">
        <f t="shared" si="4"/>
        <v>30.600000000000293</v>
      </c>
      <c r="S20" s="46">
        <f t="shared" si="5"/>
        <v>131.59999999999974</v>
      </c>
      <c r="T20" s="42">
        <v>124.4</v>
      </c>
      <c r="U20" s="45">
        <v>0</v>
      </c>
      <c r="V20" s="43">
        <v>-14.5</v>
      </c>
      <c r="W20" s="42">
        <v>379.2</v>
      </c>
      <c r="X20" s="43">
        <v>73.7</v>
      </c>
      <c r="Y20" s="48">
        <f t="shared" si="9"/>
        <v>-431.20000000000033</v>
      </c>
      <c r="Z20" s="46">
        <f t="shared" si="8"/>
        <v>162.20000000000002</v>
      </c>
      <c r="AA20" s="42">
        <f t="shared" si="12"/>
        <v>-162.20000000000002</v>
      </c>
      <c r="AB20" s="37">
        <v>0</v>
      </c>
      <c r="AC20" s="42">
        <v>0</v>
      </c>
      <c r="AD20" s="42">
        <f t="shared" si="11"/>
        <v>-162.20000000000002</v>
      </c>
      <c r="AE20" s="42">
        <v>-162.30000000000001</v>
      </c>
      <c r="AF20" s="43">
        <v>0</v>
      </c>
      <c r="AG20" s="43">
        <v>0.1</v>
      </c>
      <c r="AH20" s="44">
        <v>0</v>
      </c>
      <c r="AJ20" s="3"/>
      <c r="AK20" s="32"/>
    </row>
    <row r="21" spans="1:37" ht="15" customHeight="1">
      <c r="A21" s="52">
        <v>2000</v>
      </c>
      <c r="B21" s="45">
        <f t="shared" si="0"/>
        <v>968.80000000000018</v>
      </c>
      <c r="C21" s="45">
        <v>4290.3</v>
      </c>
      <c r="D21" s="49">
        <v>3321.5</v>
      </c>
      <c r="E21" s="46">
        <f t="shared" si="1"/>
        <v>166.10000000000002</v>
      </c>
      <c r="F21" s="43">
        <v>34.4</v>
      </c>
      <c r="G21" s="42">
        <v>65.7</v>
      </c>
      <c r="H21" s="36">
        <v>30.8</v>
      </c>
      <c r="I21" s="37">
        <v>45.7</v>
      </c>
      <c r="J21" s="43">
        <v>-13.9</v>
      </c>
      <c r="K21" s="19">
        <v>3.4</v>
      </c>
      <c r="L21" s="42">
        <f t="shared" si="2"/>
        <v>-628.5</v>
      </c>
      <c r="M21" s="42">
        <v>-628.5</v>
      </c>
      <c r="N21" s="45">
        <v>0</v>
      </c>
      <c r="O21" s="47">
        <f t="shared" si="10"/>
        <v>37.900000000000006</v>
      </c>
      <c r="P21" s="43">
        <v>18.3</v>
      </c>
      <c r="Q21" s="19">
        <v>19.600000000000001</v>
      </c>
      <c r="R21" s="42">
        <f t="shared" si="4"/>
        <v>544.30000000000007</v>
      </c>
      <c r="S21" s="46">
        <f t="shared" si="5"/>
        <v>-172.10000000000002</v>
      </c>
      <c r="T21" s="42">
        <v>114.9</v>
      </c>
      <c r="U21" s="45">
        <v>0</v>
      </c>
      <c r="V21" s="43">
        <v>-61</v>
      </c>
      <c r="W21" s="42">
        <v>654.29999999999995</v>
      </c>
      <c r="X21" s="43">
        <v>-86.1</v>
      </c>
      <c r="Y21" s="48">
        <f t="shared" si="9"/>
        <v>-794.19999999999993</v>
      </c>
      <c r="Z21" s="46">
        <f t="shared" si="8"/>
        <v>372.20000000000005</v>
      </c>
      <c r="AA21" s="42">
        <f t="shared" si="12"/>
        <v>-372.20000000000005</v>
      </c>
      <c r="AB21" s="37">
        <v>0</v>
      </c>
      <c r="AC21" s="42">
        <v>0</v>
      </c>
      <c r="AD21" s="42">
        <f t="shared" si="11"/>
        <v>-372.20000000000005</v>
      </c>
      <c r="AE21" s="42">
        <v>-372.1</v>
      </c>
      <c r="AF21" s="43">
        <v>0</v>
      </c>
      <c r="AG21" s="43">
        <v>-0.1</v>
      </c>
      <c r="AH21" s="44">
        <v>0</v>
      </c>
      <c r="AJ21" s="3"/>
      <c r="AK21" s="32"/>
    </row>
    <row r="22" spans="1:37" ht="15" customHeight="1">
      <c r="A22" s="52">
        <v>2001</v>
      </c>
      <c r="B22" s="45">
        <f t="shared" si="0"/>
        <v>718.09999999999991</v>
      </c>
      <c r="C22" s="45">
        <v>4304.2</v>
      </c>
      <c r="D22" s="49">
        <v>3586.1</v>
      </c>
      <c r="E22" s="46">
        <f t="shared" si="1"/>
        <v>233.6</v>
      </c>
      <c r="F22" s="43">
        <v>90.7</v>
      </c>
      <c r="G22" s="42">
        <v>49.9</v>
      </c>
      <c r="H22" s="36">
        <v>24.2</v>
      </c>
      <c r="I22" s="37">
        <v>70.5</v>
      </c>
      <c r="J22" s="43">
        <v>9.5</v>
      </c>
      <c r="K22" s="19">
        <v>-11.2</v>
      </c>
      <c r="L22" s="42">
        <f t="shared" si="2"/>
        <v>-539.29999999999995</v>
      </c>
      <c r="M22" s="42">
        <v>-539.29999999999995</v>
      </c>
      <c r="N22" s="45">
        <v>0</v>
      </c>
      <c r="O22" s="47">
        <f t="shared" si="10"/>
        <v>33.4</v>
      </c>
      <c r="P22" s="43">
        <v>23.8</v>
      </c>
      <c r="Q22" s="19">
        <v>9.6</v>
      </c>
      <c r="R22" s="42">
        <f t="shared" si="4"/>
        <v>445.79999999999995</v>
      </c>
      <c r="S22" s="46">
        <f t="shared" si="5"/>
        <v>-72.999999999999943</v>
      </c>
      <c r="T22" s="42">
        <v>-5.9</v>
      </c>
      <c r="U22" s="45">
        <v>0</v>
      </c>
      <c r="V22" s="43">
        <v>-14.7</v>
      </c>
      <c r="W22" s="42">
        <v>776.8</v>
      </c>
      <c r="X22" s="43">
        <v>257.10000000000002</v>
      </c>
      <c r="Y22" s="48">
        <f t="shared" si="9"/>
        <v>-1086.3</v>
      </c>
      <c r="Z22" s="46">
        <f t="shared" si="8"/>
        <v>372.8</v>
      </c>
      <c r="AA22" s="42">
        <f t="shared" si="12"/>
        <v>-372.8</v>
      </c>
      <c r="AB22" s="37">
        <v>0</v>
      </c>
      <c r="AC22" s="42">
        <v>0</v>
      </c>
      <c r="AD22" s="42">
        <f t="shared" si="11"/>
        <v>-372.8</v>
      </c>
      <c r="AE22" s="42">
        <v>-372.7</v>
      </c>
      <c r="AF22" s="43">
        <v>0</v>
      </c>
      <c r="AG22" s="43">
        <v>-0.1</v>
      </c>
      <c r="AH22" s="44">
        <v>0</v>
      </c>
      <c r="AJ22" s="3"/>
      <c r="AK22" s="32"/>
    </row>
    <row r="23" spans="1:37" ht="15" customHeight="1">
      <c r="A23" s="52">
        <v>2002</v>
      </c>
      <c r="B23" s="45">
        <f t="shared" si="0"/>
        <v>237.80000000000018</v>
      </c>
      <c r="C23" s="45">
        <v>3920</v>
      </c>
      <c r="D23" s="49">
        <v>3682.2</v>
      </c>
      <c r="E23" s="46">
        <f t="shared" si="1"/>
        <v>263.99999999999994</v>
      </c>
      <c r="F23" s="43">
        <v>85.1</v>
      </c>
      <c r="G23" s="42">
        <v>55.7</v>
      </c>
      <c r="H23" s="36">
        <v>24.5</v>
      </c>
      <c r="I23" s="37">
        <v>99.6</v>
      </c>
      <c r="J23" s="43">
        <v>6.2</v>
      </c>
      <c r="K23" s="19">
        <v>-7.1</v>
      </c>
      <c r="L23" s="42">
        <f t="shared" si="2"/>
        <v>-479.8</v>
      </c>
      <c r="M23" s="42">
        <v>-479.8</v>
      </c>
      <c r="N23" s="45">
        <v>0</v>
      </c>
      <c r="O23" s="47">
        <f t="shared" si="10"/>
        <v>54.5</v>
      </c>
      <c r="P23" s="43">
        <v>44.4</v>
      </c>
      <c r="Q23" s="19">
        <v>10.1</v>
      </c>
      <c r="R23" s="42">
        <f t="shared" si="4"/>
        <v>76.500000000000114</v>
      </c>
      <c r="S23" s="46">
        <f t="shared" si="5"/>
        <v>-27.400000000000119</v>
      </c>
      <c r="T23" s="42">
        <v>-26.1</v>
      </c>
      <c r="U23" s="45">
        <v>0</v>
      </c>
      <c r="V23" s="43">
        <v>-10.199999999999999</v>
      </c>
      <c r="W23" s="42">
        <v>684.3</v>
      </c>
      <c r="X23" s="43">
        <v>-79.3</v>
      </c>
      <c r="Y23" s="48">
        <f t="shared" si="9"/>
        <v>-596.10000000000014</v>
      </c>
      <c r="Z23" s="46">
        <f t="shared" si="8"/>
        <v>49.099999999999994</v>
      </c>
      <c r="AA23" s="42">
        <f t="shared" si="12"/>
        <v>-49.099999999999994</v>
      </c>
      <c r="AB23" s="37">
        <v>0</v>
      </c>
      <c r="AC23" s="42">
        <v>0</v>
      </c>
      <c r="AD23" s="42">
        <f t="shared" si="11"/>
        <v>-49.099999999999994</v>
      </c>
      <c r="AE23" s="42">
        <v>-48.8</v>
      </c>
      <c r="AF23" s="43">
        <v>0</v>
      </c>
      <c r="AG23" s="43">
        <v>-0.3</v>
      </c>
      <c r="AH23" s="44">
        <v>0</v>
      </c>
      <c r="AJ23" s="3"/>
      <c r="AK23" s="32"/>
    </row>
    <row r="24" spans="1:37" ht="15" customHeight="1">
      <c r="A24" s="52">
        <v>2003</v>
      </c>
      <c r="B24" s="45">
        <f t="shared" si="0"/>
        <v>1293.1999999999998</v>
      </c>
      <c r="C24" s="45">
        <v>5204.8999999999996</v>
      </c>
      <c r="D24" s="49">
        <v>3911.7</v>
      </c>
      <c r="E24" s="46">
        <f t="shared" si="1"/>
        <v>313.79999999999995</v>
      </c>
      <c r="F24" s="43">
        <v>85.2</v>
      </c>
      <c r="G24" s="42">
        <v>141.69999999999999</v>
      </c>
      <c r="H24" s="36">
        <v>36</v>
      </c>
      <c r="I24" s="37">
        <v>108.1</v>
      </c>
      <c r="J24" s="43">
        <v>-23.1</v>
      </c>
      <c r="K24" s="19">
        <v>-34.1</v>
      </c>
      <c r="L24" s="42">
        <f t="shared" si="2"/>
        <v>-680.9</v>
      </c>
      <c r="M24" s="42">
        <v>-680.9</v>
      </c>
      <c r="N24" s="45">
        <v>0</v>
      </c>
      <c r="O24" s="47">
        <f t="shared" si="10"/>
        <v>58.6</v>
      </c>
      <c r="P24" s="43">
        <v>50.2</v>
      </c>
      <c r="Q24" s="19">
        <v>8.4</v>
      </c>
      <c r="R24" s="42">
        <f t="shared" si="4"/>
        <v>984.69999999999982</v>
      </c>
      <c r="S24" s="46">
        <f t="shared" si="5"/>
        <v>-737.19999999999982</v>
      </c>
      <c r="T24" s="42">
        <v>-3.1</v>
      </c>
      <c r="U24" s="45">
        <v>0</v>
      </c>
      <c r="V24" s="43">
        <v>-10.199999999999999</v>
      </c>
      <c r="W24" s="42">
        <v>583.1</v>
      </c>
      <c r="X24" s="43">
        <v>93.9</v>
      </c>
      <c r="Y24" s="48">
        <f t="shared" si="9"/>
        <v>-1400.8999999999999</v>
      </c>
      <c r="Z24" s="46">
        <f t="shared" si="8"/>
        <v>247.5</v>
      </c>
      <c r="AA24" s="42">
        <f t="shared" si="12"/>
        <v>-247.5</v>
      </c>
      <c r="AB24" s="37">
        <v>0</v>
      </c>
      <c r="AC24" s="42">
        <v>0</v>
      </c>
      <c r="AD24" s="42">
        <f t="shared" si="11"/>
        <v>-247.5</v>
      </c>
      <c r="AE24" s="42">
        <v>-246.8</v>
      </c>
      <c r="AF24" s="43">
        <v>0</v>
      </c>
      <c r="AG24" s="43">
        <v>-0.7</v>
      </c>
      <c r="AH24" s="44">
        <v>0</v>
      </c>
      <c r="AJ24" s="3"/>
      <c r="AK24" s="32"/>
    </row>
    <row r="25" spans="1:37" ht="15" customHeight="1">
      <c r="A25" s="52">
        <v>2004</v>
      </c>
      <c r="B25" s="45">
        <f t="shared" si="0"/>
        <v>1654.5</v>
      </c>
      <c r="C25" s="45">
        <v>6545.4</v>
      </c>
      <c r="D25" s="49">
        <v>4890.8999999999996</v>
      </c>
      <c r="E25" s="46">
        <f t="shared" si="1"/>
        <v>479.5</v>
      </c>
      <c r="F25" s="43">
        <v>132.4</v>
      </c>
      <c r="G25" s="42">
        <v>245.6</v>
      </c>
      <c r="H25" s="36">
        <v>39.5</v>
      </c>
      <c r="I25" s="37">
        <v>113</v>
      </c>
      <c r="J25" s="43">
        <v>-44</v>
      </c>
      <c r="K25" s="19">
        <v>-7</v>
      </c>
      <c r="L25" s="42">
        <f t="shared" si="2"/>
        <v>-397.3</v>
      </c>
      <c r="M25" s="42">
        <v>-397.3</v>
      </c>
      <c r="N25" s="45">
        <v>0</v>
      </c>
      <c r="O25" s="47">
        <f t="shared" si="10"/>
        <v>56.199999999999996</v>
      </c>
      <c r="P25" s="43">
        <v>51.3</v>
      </c>
      <c r="Q25" s="19">
        <v>4.9000000000000004</v>
      </c>
      <c r="R25" s="42">
        <f t="shared" si="4"/>
        <v>1792.9</v>
      </c>
      <c r="S25" s="46">
        <f t="shared" si="5"/>
        <v>-1261.3000000000002</v>
      </c>
      <c r="T25" s="42">
        <v>-185.8</v>
      </c>
      <c r="U25" s="45">
        <v>0</v>
      </c>
      <c r="V25" s="43">
        <v>-10.7</v>
      </c>
      <c r="W25" s="42">
        <v>972.8</v>
      </c>
      <c r="X25" s="43">
        <v>-261.5</v>
      </c>
      <c r="Y25" s="48">
        <f t="shared" si="9"/>
        <v>-1776.1000000000001</v>
      </c>
      <c r="Z25" s="46">
        <f t="shared" si="8"/>
        <v>531.6</v>
      </c>
      <c r="AA25" s="42">
        <f t="shared" si="12"/>
        <v>-531.6</v>
      </c>
      <c r="AB25" s="37">
        <v>0</v>
      </c>
      <c r="AC25" s="42">
        <v>0</v>
      </c>
      <c r="AD25" s="42">
        <f t="shared" si="11"/>
        <v>-531.6</v>
      </c>
      <c r="AE25" s="42">
        <v>-531.5</v>
      </c>
      <c r="AF25" s="43">
        <v>0</v>
      </c>
      <c r="AG25" s="43">
        <v>-0.1</v>
      </c>
      <c r="AH25" s="44">
        <v>0</v>
      </c>
      <c r="AJ25" s="3"/>
      <c r="AK25" s="32"/>
    </row>
    <row r="26" spans="1:37" ht="15" customHeight="1">
      <c r="A26" s="52">
        <v>2005</v>
      </c>
      <c r="B26" s="45">
        <f t="shared" si="0"/>
        <v>4267.8999999999996</v>
      </c>
      <c r="C26" s="45">
        <v>9995.5</v>
      </c>
      <c r="D26" s="49">
        <v>5727.6</v>
      </c>
      <c r="E26" s="46">
        <f t="shared" si="1"/>
        <v>356.2</v>
      </c>
      <c r="F26" s="43">
        <v>23.8</v>
      </c>
      <c r="G26" s="42">
        <v>273</v>
      </c>
      <c r="H26" s="36">
        <v>21.2</v>
      </c>
      <c r="I26" s="37">
        <v>104.7</v>
      </c>
      <c r="J26" s="43">
        <v>-55.9</v>
      </c>
      <c r="K26" s="19">
        <v>-10.6</v>
      </c>
      <c r="L26" s="42">
        <f t="shared" si="2"/>
        <v>-793</v>
      </c>
      <c r="M26" s="42">
        <v>-793</v>
      </c>
      <c r="N26" s="45">
        <v>0</v>
      </c>
      <c r="O26" s="47">
        <f t="shared" si="10"/>
        <v>50.1</v>
      </c>
      <c r="P26" s="43">
        <v>48.5</v>
      </c>
      <c r="Q26" s="19">
        <v>1.6</v>
      </c>
      <c r="R26" s="42">
        <f t="shared" si="4"/>
        <v>3881.1999999999994</v>
      </c>
      <c r="S26" s="46">
        <f t="shared" si="5"/>
        <v>-2406.4999999999991</v>
      </c>
      <c r="T26" s="42">
        <v>-20.7</v>
      </c>
      <c r="U26" s="45">
        <v>0</v>
      </c>
      <c r="V26" s="43">
        <v>-10.7</v>
      </c>
      <c r="W26" s="42">
        <v>598.70000000000005</v>
      </c>
      <c r="X26" s="43">
        <v>266</v>
      </c>
      <c r="Y26" s="48">
        <f t="shared" si="9"/>
        <v>-3239.7999999999993</v>
      </c>
      <c r="Z26" s="46">
        <f t="shared" si="8"/>
        <v>1474.7</v>
      </c>
      <c r="AA26" s="42">
        <f t="shared" si="12"/>
        <v>-1474.7</v>
      </c>
      <c r="AB26" s="37">
        <v>0</v>
      </c>
      <c r="AC26" s="42">
        <v>0</v>
      </c>
      <c r="AD26" s="42">
        <f t="shared" si="11"/>
        <v>-1474.7</v>
      </c>
      <c r="AE26" s="42">
        <v>-1474.7</v>
      </c>
      <c r="AF26" s="43">
        <v>0</v>
      </c>
      <c r="AG26" s="43">
        <v>0</v>
      </c>
      <c r="AH26" s="44">
        <v>0</v>
      </c>
      <c r="AJ26" s="3"/>
      <c r="AK26" s="32"/>
    </row>
    <row r="27" spans="1:37" ht="15" customHeight="1">
      <c r="A27" s="52">
        <v>2006</v>
      </c>
      <c r="B27" s="45">
        <f t="shared" si="0"/>
        <v>7574.9</v>
      </c>
      <c r="C27" s="45">
        <v>14085.5</v>
      </c>
      <c r="D27" s="49">
        <v>6510.6</v>
      </c>
      <c r="E27" s="46">
        <f t="shared" si="1"/>
        <v>450.9</v>
      </c>
      <c r="F27" s="43">
        <v>41.8</v>
      </c>
      <c r="G27" s="42">
        <v>289.39999999999998</v>
      </c>
      <c r="H27" s="36">
        <v>28.3</v>
      </c>
      <c r="I27" s="37">
        <v>133</v>
      </c>
      <c r="J27" s="43">
        <v>-38.799999999999997</v>
      </c>
      <c r="K27" s="19">
        <v>-2.8</v>
      </c>
      <c r="L27" s="42">
        <f t="shared" si="2"/>
        <v>-956.2</v>
      </c>
      <c r="M27" s="42">
        <v>-956.2</v>
      </c>
      <c r="N27" s="45">
        <v>0</v>
      </c>
      <c r="O27" s="47">
        <f t="shared" si="10"/>
        <v>55.2</v>
      </c>
      <c r="P27" s="43">
        <v>51.1</v>
      </c>
      <c r="Q27" s="19">
        <v>4.0999999999999996</v>
      </c>
      <c r="R27" s="42">
        <f t="shared" si="4"/>
        <v>7124.7999999999993</v>
      </c>
      <c r="S27" s="46">
        <f t="shared" si="5"/>
        <v>-6005.7999999999993</v>
      </c>
      <c r="T27" s="42">
        <v>-37.4</v>
      </c>
      <c r="U27" s="45">
        <v>0</v>
      </c>
      <c r="V27" s="43">
        <v>-10.7</v>
      </c>
      <c r="W27" s="42">
        <v>512.70000000000005</v>
      </c>
      <c r="X27" s="43">
        <v>-741.4</v>
      </c>
      <c r="Y27" s="48">
        <f t="shared" si="9"/>
        <v>-5728.9999999999991</v>
      </c>
      <c r="Z27" s="46">
        <f t="shared" si="8"/>
        <v>1119</v>
      </c>
      <c r="AA27" s="42">
        <f t="shared" si="12"/>
        <v>-1119</v>
      </c>
      <c r="AB27" s="37">
        <v>0</v>
      </c>
      <c r="AC27" s="42">
        <v>0</v>
      </c>
      <c r="AD27" s="42">
        <f t="shared" si="11"/>
        <v>-1119</v>
      </c>
      <c r="AE27" s="42">
        <v>-1119.5</v>
      </c>
      <c r="AF27" s="43">
        <v>0</v>
      </c>
      <c r="AG27" s="43">
        <v>0.5</v>
      </c>
      <c r="AH27" s="44">
        <v>0</v>
      </c>
      <c r="AJ27" s="3"/>
      <c r="AK27" s="32"/>
    </row>
    <row r="28" spans="1:37" ht="15" customHeight="1">
      <c r="A28" s="52">
        <v>2007</v>
      </c>
      <c r="B28" s="45">
        <f t="shared" si="0"/>
        <v>5528.7000000000007</v>
      </c>
      <c r="C28" s="45">
        <v>13215.2</v>
      </c>
      <c r="D28" s="49">
        <v>7686.5</v>
      </c>
      <c r="E28" s="46">
        <f t="shared" si="1"/>
        <v>546.40000000000009</v>
      </c>
      <c r="F28" s="43">
        <v>57.5</v>
      </c>
      <c r="G28" s="42">
        <v>369.4</v>
      </c>
      <c r="H28" s="36">
        <v>32.5</v>
      </c>
      <c r="I28" s="37">
        <v>139.6</v>
      </c>
      <c r="J28" s="43">
        <v>-43.3</v>
      </c>
      <c r="K28" s="19">
        <v>-9.3000000000000007</v>
      </c>
      <c r="L28" s="42">
        <f t="shared" si="2"/>
        <v>-968.8</v>
      </c>
      <c r="M28" s="42">
        <v>-968.8</v>
      </c>
      <c r="N28" s="45">
        <v>0</v>
      </c>
      <c r="O28" s="47">
        <f t="shared" si="10"/>
        <v>60.199999999999996</v>
      </c>
      <c r="P28" s="43">
        <v>56.9</v>
      </c>
      <c r="Q28" s="19">
        <v>3.3</v>
      </c>
      <c r="R28" s="42">
        <f t="shared" si="4"/>
        <v>5166.5</v>
      </c>
      <c r="S28" s="46">
        <f t="shared" si="5"/>
        <v>-3625.8</v>
      </c>
      <c r="T28" s="42">
        <v>121.2</v>
      </c>
      <c r="U28" s="45">
        <v>0</v>
      </c>
      <c r="V28" s="43">
        <v>-10.5</v>
      </c>
      <c r="W28" s="42">
        <v>830</v>
      </c>
      <c r="X28" s="43">
        <v>106.8</v>
      </c>
      <c r="Y28" s="48">
        <f t="shared" si="9"/>
        <v>-4673.3</v>
      </c>
      <c r="Z28" s="46">
        <f t="shared" si="8"/>
        <v>1540.7</v>
      </c>
      <c r="AA28" s="42">
        <f t="shared" si="12"/>
        <v>-1540.7</v>
      </c>
      <c r="AB28" s="37">
        <v>0</v>
      </c>
      <c r="AC28" s="42">
        <v>0</v>
      </c>
      <c r="AD28" s="42">
        <f t="shared" si="11"/>
        <v>-1540.7</v>
      </c>
      <c r="AE28" s="42">
        <v>-1540.9</v>
      </c>
      <c r="AF28" s="43">
        <v>0</v>
      </c>
      <c r="AG28" s="43">
        <v>0.2</v>
      </c>
      <c r="AH28" s="44">
        <v>0</v>
      </c>
      <c r="AJ28" s="3"/>
      <c r="AK28" s="32"/>
    </row>
    <row r="29" spans="1:37" ht="15" customHeight="1">
      <c r="A29" s="52">
        <v>2008</v>
      </c>
      <c r="B29" s="45">
        <f t="shared" si="0"/>
        <v>9070.3999999999978</v>
      </c>
      <c r="C29" s="45">
        <v>18647.099999999999</v>
      </c>
      <c r="D29" s="49">
        <v>9576.7000000000007</v>
      </c>
      <c r="E29" s="46">
        <f t="shared" si="1"/>
        <v>609.70000000000005</v>
      </c>
      <c r="F29" s="43">
        <v>89.3</v>
      </c>
      <c r="G29" s="42">
        <v>321.60000000000002</v>
      </c>
      <c r="H29" s="36">
        <v>24.4</v>
      </c>
      <c r="I29" s="37">
        <v>217.9</v>
      </c>
      <c r="J29" s="43">
        <v>-36.4</v>
      </c>
      <c r="K29" s="19">
        <v>-7.1</v>
      </c>
      <c r="L29" s="42">
        <f t="shared" si="2"/>
        <v>-1228</v>
      </c>
      <c r="M29" s="42">
        <v>-1228</v>
      </c>
      <c r="N29" s="45">
        <v>0</v>
      </c>
      <c r="O29" s="47">
        <f t="shared" si="10"/>
        <v>46.9</v>
      </c>
      <c r="P29" s="43">
        <v>40</v>
      </c>
      <c r="Q29" s="19">
        <v>6.9</v>
      </c>
      <c r="R29" s="42">
        <f t="shared" si="4"/>
        <v>8498.9999999999982</v>
      </c>
      <c r="S29" s="46">
        <f t="shared" si="5"/>
        <v>-5793.4999999999982</v>
      </c>
      <c r="T29" s="42">
        <v>114.7</v>
      </c>
      <c r="U29" s="45">
        <v>0</v>
      </c>
      <c r="V29" s="43">
        <v>-10.7</v>
      </c>
      <c r="W29" s="42">
        <v>2100.8000000000002</v>
      </c>
      <c r="X29" s="43">
        <v>-360.1</v>
      </c>
      <c r="Y29" s="48">
        <f t="shared" si="9"/>
        <v>-7638.1999999999989</v>
      </c>
      <c r="Z29" s="46">
        <f t="shared" si="8"/>
        <v>2705.5</v>
      </c>
      <c r="AA29" s="42">
        <f t="shared" si="12"/>
        <v>-2705.5</v>
      </c>
      <c r="AB29" s="37">
        <v>0</v>
      </c>
      <c r="AC29" s="42">
        <v>0</v>
      </c>
      <c r="AD29" s="42">
        <f t="shared" si="11"/>
        <v>-2705.5</v>
      </c>
      <c r="AE29" s="42">
        <v>-2705.3</v>
      </c>
      <c r="AF29" s="43">
        <v>0</v>
      </c>
      <c r="AG29" s="43">
        <v>-0.2</v>
      </c>
      <c r="AH29" s="44">
        <v>0</v>
      </c>
      <c r="AJ29" s="3"/>
      <c r="AK29" s="32"/>
    </row>
    <row r="30" spans="1:37" ht="15" customHeight="1">
      <c r="A30" s="52">
        <v>2009</v>
      </c>
      <c r="B30" s="45">
        <f t="shared" si="0"/>
        <v>2241.1999999999998</v>
      </c>
      <c r="C30" s="45">
        <v>9221.4</v>
      </c>
      <c r="D30" s="49">
        <v>6980.2</v>
      </c>
      <c r="E30" s="46">
        <f t="shared" si="1"/>
        <v>381.7</v>
      </c>
      <c r="F30" s="43">
        <v>85.3</v>
      </c>
      <c r="G30" s="42">
        <v>261.39999999999998</v>
      </c>
      <c r="H30" s="36">
        <v>18.2</v>
      </c>
      <c r="I30" s="37">
        <v>83.3</v>
      </c>
      <c r="J30" s="43">
        <v>-42.1</v>
      </c>
      <c r="K30" s="19">
        <v>-24.4</v>
      </c>
      <c r="L30" s="42">
        <f t="shared" si="2"/>
        <v>-1017.1</v>
      </c>
      <c r="M30" s="42">
        <v>-1017.1</v>
      </c>
      <c r="N30" s="45">
        <v>0</v>
      </c>
      <c r="O30" s="47">
        <f t="shared" si="10"/>
        <v>27</v>
      </c>
      <c r="P30" s="43">
        <v>19.7</v>
      </c>
      <c r="Q30" s="19">
        <v>7.3</v>
      </c>
      <c r="R30" s="42">
        <f t="shared" si="4"/>
        <v>1632.7999999999997</v>
      </c>
      <c r="S30" s="46">
        <f t="shared" si="5"/>
        <v>-2345.3999999999996</v>
      </c>
      <c r="T30" s="42">
        <v>-50.3</v>
      </c>
      <c r="U30" s="45">
        <v>0</v>
      </c>
      <c r="V30" s="43">
        <v>-10.7</v>
      </c>
      <c r="W30" s="42">
        <v>709.1</v>
      </c>
      <c r="X30" s="43">
        <v>-701.7</v>
      </c>
      <c r="Y30" s="48">
        <f t="shared" si="9"/>
        <v>-2291.7999999999997</v>
      </c>
      <c r="Z30" s="46">
        <f t="shared" si="8"/>
        <v>-712.60000000000014</v>
      </c>
      <c r="AA30" s="42">
        <f t="shared" si="12"/>
        <v>712.60000000000014</v>
      </c>
      <c r="AB30" s="37">
        <v>0</v>
      </c>
      <c r="AC30" s="42">
        <v>0</v>
      </c>
      <c r="AD30" s="42">
        <f t="shared" si="11"/>
        <v>712.60000000000014</v>
      </c>
      <c r="AE30" s="42">
        <v>1132.9000000000001</v>
      </c>
      <c r="AF30" s="43">
        <v>0</v>
      </c>
      <c r="AG30" s="43">
        <v>-420.3</v>
      </c>
      <c r="AH30" s="44">
        <v>0</v>
      </c>
      <c r="AJ30" s="3"/>
      <c r="AK30" s="32"/>
    </row>
    <row r="31" spans="1:37" ht="15" customHeight="1">
      <c r="A31" s="184">
        <v>2010</v>
      </c>
      <c r="B31" s="185">
        <f t="shared" si="0"/>
        <v>4735.3999999999996</v>
      </c>
      <c r="C31" s="185">
        <v>11238.9</v>
      </c>
      <c r="D31" s="186">
        <v>6503.5</v>
      </c>
      <c r="E31" s="187">
        <f t="shared" si="1"/>
        <v>487.59999999999997</v>
      </c>
      <c r="F31" s="188">
        <v>99.8</v>
      </c>
      <c r="G31" s="189">
        <v>379</v>
      </c>
      <c r="H31" s="190">
        <v>18.3</v>
      </c>
      <c r="I31" s="191">
        <v>64.400000000000006</v>
      </c>
      <c r="J31" s="188">
        <v>-12.7</v>
      </c>
      <c r="K31" s="161">
        <v>-61.2</v>
      </c>
      <c r="L31" s="189">
        <f t="shared" si="2"/>
        <v>-1079.5</v>
      </c>
      <c r="M31" s="189">
        <v>-1079.5</v>
      </c>
      <c r="N31" s="185">
        <v>0</v>
      </c>
      <c r="O31" s="192">
        <f t="shared" si="10"/>
        <v>28.799999999999997</v>
      </c>
      <c r="P31" s="188">
        <v>22.7</v>
      </c>
      <c r="Q31" s="161">
        <v>6.1</v>
      </c>
      <c r="R31" s="189">
        <f t="shared" si="4"/>
        <v>4172.3</v>
      </c>
      <c r="S31" s="187">
        <f t="shared" si="5"/>
        <v>-3753.9</v>
      </c>
      <c r="T31" s="189">
        <v>178.8</v>
      </c>
      <c r="U31" s="185">
        <v>0</v>
      </c>
      <c r="V31" s="188">
        <v>-10.5</v>
      </c>
      <c r="W31" s="189">
        <v>549.4</v>
      </c>
      <c r="X31" s="188">
        <v>493.9</v>
      </c>
      <c r="Y31" s="193">
        <f t="shared" si="9"/>
        <v>-4965.5</v>
      </c>
      <c r="Z31" s="187">
        <f t="shared" si="8"/>
        <v>418.4</v>
      </c>
      <c r="AA31" s="189">
        <f t="shared" si="12"/>
        <v>-418.4</v>
      </c>
      <c r="AB31" s="191">
        <v>0</v>
      </c>
      <c r="AC31" s="189">
        <v>-0.1</v>
      </c>
      <c r="AD31" s="189">
        <f t="shared" si="11"/>
        <v>-418.29999999999995</v>
      </c>
      <c r="AE31" s="189">
        <v>-415.4</v>
      </c>
      <c r="AF31" s="188">
        <v>0</v>
      </c>
      <c r="AG31" s="188">
        <v>-2.9</v>
      </c>
      <c r="AH31" s="194">
        <v>0</v>
      </c>
      <c r="AJ31" s="3"/>
      <c r="AK31" s="32"/>
    </row>
    <row r="32" spans="1:37" ht="15" customHeight="1">
      <c r="A32" s="195" t="s">
        <v>258</v>
      </c>
      <c r="B32" s="196"/>
      <c r="C32" s="197"/>
      <c r="D32" s="196"/>
      <c r="E32" s="197"/>
      <c r="F32" s="197"/>
      <c r="G32" s="197"/>
      <c r="H32" s="197"/>
      <c r="I32" s="197"/>
      <c r="J32" s="197"/>
      <c r="K32" s="197"/>
      <c r="L32" s="197"/>
      <c r="M32" s="197"/>
      <c r="N32" s="197"/>
      <c r="O32" s="197"/>
      <c r="P32" s="197"/>
      <c r="Q32" s="197"/>
      <c r="R32" s="76"/>
      <c r="S32" s="76"/>
      <c r="AA32" s="45"/>
      <c r="AB32" s="198"/>
    </row>
    <row r="33" spans="1:19" ht="27" customHeight="1">
      <c r="A33" s="359" t="s">
        <v>400</v>
      </c>
      <c r="B33" s="360"/>
      <c r="C33" s="360"/>
      <c r="D33" s="360"/>
      <c r="E33" s="360"/>
      <c r="F33" s="360"/>
      <c r="G33" s="360"/>
      <c r="H33" s="360"/>
      <c r="I33" s="360"/>
      <c r="J33" s="360"/>
      <c r="K33" s="360"/>
      <c r="L33" s="360"/>
      <c r="M33" s="360"/>
      <c r="N33" s="360"/>
      <c r="O33" s="360"/>
      <c r="P33" s="360"/>
      <c r="Q33" s="360"/>
      <c r="R33" s="360"/>
      <c r="S33" s="360"/>
    </row>
    <row r="34" spans="1:19">
      <c r="A34" s="358" t="s">
        <v>367</v>
      </c>
      <c r="B34" s="339"/>
      <c r="C34" s="339"/>
      <c r="D34" s="339"/>
      <c r="E34" s="339"/>
      <c r="F34" s="339"/>
      <c r="G34" s="339"/>
      <c r="H34" s="339"/>
      <c r="I34" s="339"/>
      <c r="J34" s="339"/>
      <c r="K34" s="339"/>
      <c r="L34" s="339"/>
      <c r="M34" s="339"/>
      <c r="N34" s="339"/>
      <c r="O34" s="339"/>
      <c r="P34" s="339"/>
      <c r="Q34" s="339"/>
      <c r="R34" s="339"/>
      <c r="S34" s="339"/>
    </row>
    <row r="35" spans="1:19">
      <c r="A35" s="32"/>
      <c r="B35" s="32"/>
      <c r="E35" s="34"/>
    </row>
    <row r="36" spans="1:19">
      <c r="A36" s="32"/>
      <c r="B36" s="32"/>
      <c r="E36" s="34"/>
    </row>
    <row r="37" spans="1:19">
      <c r="A37" s="32"/>
      <c r="B37" s="32"/>
      <c r="E37" s="34"/>
    </row>
    <row r="38" spans="1:19">
      <c r="A38" s="32"/>
      <c r="B38" s="32"/>
      <c r="E38" s="34"/>
    </row>
    <row r="39" spans="1:19">
      <c r="A39" s="32"/>
      <c r="B39" s="32"/>
    </row>
    <row r="40" spans="1:19">
      <c r="A40" s="32"/>
      <c r="B40" s="32"/>
    </row>
    <row r="41" spans="1:19">
      <c r="A41" s="32"/>
      <c r="B41" s="32"/>
    </row>
    <row r="42" spans="1:19">
      <c r="A42" s="32"/>
      <c r="B42" s="32"/>
    </row>
    <row r="61" spans="1:17">
      <c r="A61" s="58"/>
      <c r="B61" s="68"/>
      <c r="C61" s="68"/>
      <c r="D61" s="68"/>
      <c r="E61" s="68"/>
      <c r="F61" s="68"/>
      <c r="G61" s="68"/>
      <c r="H61" s="68"/>
      <c r="I61" s="68"/>
      <c r="J61" s="68"/>
      <c r="K61" s="68"/>
      <c r="L61" s="68"/>
      <c r="M61" s="68"/>
      <c r="N61" s="68"/>
      <c r="O61" s="68"/>
      <c r="P61" s="68"/>
      <c r="Q61" s="68"/>
    </row>
    <row r="62" spans="1:17">
      <c r="A62" s="58"/>
      <c r="B62" s="68"/>
      <c r="C62" s="68"/>
      <c r="D62" s="68"/>
      <c r="E62" s="68"/>
      <c r="F62" s="68"/>
      <c r="G62" s="68"/>
      <c r="H62" s="68"/>
      <c r="I62" s="68"/>
      <c r="J62" s="68"/>
      <c r="K62" s="68"/>
      <c r="L62" s="68"/>
      <c r="M62" s="68"/>
      <c r="N62" s="68"/>
      <c r="O62" s="68"/>
      <c r="P62" s="68"/>
      <c r="Q62" s="68"/>
    </row>
    <row r="63" spans="1:17">
      <c r="A63" s="58"/>
      <c r="B63" s="68"/>
      <c r="C63" s="68"/>
      <c r="D63" s="68"/>
      <c r="E63" s="68"/>
      <c r="F63" s="68"/>
      <c r="G63" s="68"/>
      <c r="H63" s="68"/>
      <c r="I63" s="68"/>
      <c r="J63" s="68"/>
      <c r="K63" s="68"/>
      <c r="L63" s="68"/>
      <c r="M63" s="68"/>
      <c r="N63" s="68"/>
      <c r="O63" s="68"/>
      <c r="P63" s="68"/>
      <c r="Q63" s="68"/>
    </row>
    <row r="64" spans="1:17">
      <c r="A64" s="58"/>
      <c r="B64" s="68"/>
      <c r="C64" s="68"/>
      <c r="D64" s="68"/>
      <c r="E64" s="68"/>
      <c r="F64" s="68"/>
      <c r="G64" s="68"/>
      <c r="H64" s="68"/>
      <c r="I64" s="68"/>
      <c r="J64" s="68"/>
      <c r="K64" s="68"/>
      <c r="L64" s="68"/>
      <c r="M64" s="68"/>
      <c r="N64" s="68"/>
      <c r="O64" s="68"/>
      <c r="P64" s="68"/>
      <c r="Q64" s="68"/>
    </row>
    <row r="65" spans="1:17">
      <c r="A65" s="199"/>
      <c r="B65" s="68"/>
      <c r="C65" s="68"/>
      <c r="D65" s="68"/>
      <c r="E65" s="68"/>
      <c r="F65" s="68"/>
      <c r="G65" s="68"/>
      <c r="H65" s="68"/>
      <c r="I65" s="68"/>
      <c r="J65" s="68"/>
      <c r="K65" s="68"/>
      <c r="L65" s="68"/>
      <c r="M65" s="68"/>
      <c r="N65" s="68"/>
      <c r="O65" s="68"/>
      <c r="P65" s="68"/>
      <c r="Q65" s="68"/>
    </row>
    <row r="66" spans="1:17">
      <c r="A66" s="199"/>
      <c r="B66" s="68"/>
      <c r="C66" s="68"/>
      <c r="D66" s="68"/>
      <c r="E66" s="68"/>
      <c r="F66" s="68"/>
      <c r="G66" s="68"/>
      <c r="H66" s="68"/>
      <c r="I66" s="68"/>
      <c r="J66" s="68"/>
      <c r="K66" s="68"/>
      <c r="L66" s="68"/>
      <c r="M66" s="68"/>
      <c r="N66" s="68"/>
      <c r="O66" s="68"/>
      <c r="P66" s="68"/>
      <c r="Q66" s="68"/>
    </row>
    <row r="67" spans="1:17">
      <c r="A67" s="58"/>
      <c r="B67" s="68"/>
      <c r="C67" s="68"/>
      <c r="D67" s="68"/>
      <c r="E67" s="68"/>
      <c r="F67" s="68"/>
      <c r="G67" s="68"/>
      <c r="H67" s="68"/>
      <c r="I67" s="68"/>
      <c r="J67" s="68"/>
      <c r="K67" s="68"/>
      <c r="L67" s="68"/>
      <c r="M67" s="68"/>
      <c r="N67" s="68"/>
      <c r="O67" s="68"/>
      <c r="P67" s="68"/>
      <c r="Q67" s="68"/>
    </row>
    <row r="68" spans="1:17">
      <c r="A68" s="58"/>
      <c r="B68" s="68"/>
      <c r="C68" s="68"/>
      <c r="D68" s="68"/>
      <c r="E68" s="68"/>
      <c r="F68" s="68"/>
      <c r="G68" s="68"/>
      <c r="H68" s="68"/>
      <c r="I68" s="68"/>
      <c r="J68" s="68"/>
      <c r="K68" s="68"/>
      <c r="L68" s="68"/>
      <c r="M68" s="68"/>
      <c r="N68" s="68"/>
      <c r="O68" s="68"/>
      <c r="P68" s="68"/>
      <c r="Q68" s="68"/>
    </row>
    <row r="98" spans="1:17">
      <c r="A98" s="58"/>
      <c r="B98" s="68"/>
      <c r="C98" s="68"/>
      <c r="D98" s="68"/>
      <c r="E98" s="68"/>
      <c r="F98" s="68"/>
      <c r="G98" s="68"/>
      <c r="H98" s="68"/>
      <c r="I98" s="68"/>
      <c r="J98" s="68"/>
      <c r="K98" s="68"/>
      <c r="L98" s="68"/>
      <c r="M98" s="68"/>
      <c r="N98" s="68"/>
      <c r="O98" s="68"/>
      <c r="P98" s="68"/>
      <c r="Q98" s="68"/>
    </row>
    <row r="99" spans="1:17">
      <c r="A99" s="58"/>
      <c r="B99" s="68"/>
      <c r="C99" s="68"/>
      <c r="D99" s="68"/>
      <c r="E99" s="68"/>
      <c r="F99" s="68"/>
      <c r="G99" s="68"/>
      <c r="H99" s="68"/>
      <c r="I99" s="68"/>
      <c r="J99" s="68"/>
      <c r="K99" s="68"/>
      <c r="L99" s="68"/>
      <c r="M99" s="68"/>
      <c r="N99" s="68"/>
      <c r="O99" s="68"/>
      <c r="P99" s="68"/>
      <c r="Q99" s="68"/>
    </row>
    <row r="100" spans="1:17">
      <c r="A100" s="58"/>
      <c r="B100" s="68"/>
      <c r="C100" s="68"/>
      <c r="D100" s="68"/>
      <c r="E100" s="68"/>
      <c r="F100" s="68"/>
      <c r="G100" s="68"/>
      <c r="H100" s="68"/>
      <c r="I100" s="68"/>
      <c r="J100" s="68"/>
      <c r="K100" s="68"/>
      <c r="L100" s="68"/>
      <c r="M100" s="68"/>
      <c r="N100" s="68"/>
      <c r="O100" s="68"/>
      <c r="P100" s="68"/>
      <c r="Q100" s="68"/>
    </row>
    <row r="101" spans="1:17">
      <c r="A101" s="58"/>
      <c r="B101" s="68"/>
      <c r="C101" s="68"/>
      <c r="D101" s="68"/>
      <c r="E101" s="68"/>
      <c r="F101" s="68"/>
      <c r="G101" s="68"/>
      <c r="H101" s="68"/>
      <c r="I101" s="68"/>
      <c r="J101" s="68"/>
      <c r="K101" s="68"/>
      <c r="L101" s="68"/>
      <c r="M101" s="68"/>
      <c r="N101" s="68"/>
      <c r="O101" s="68"/>
      <c r="P101" s="68"/>
      <c r="Q101" s="68"/>
    </row>
    <row r="102" spans="1:17">
      <c r="A102" s="58"/>
      <c r="B102" s="68"/>
      <c r="C102" s="68"/>
      <c r="D102" s="68"/>
      <c r="E102" s="68"/>
      <c r="F102" s="68"/>
      <c r="G102" s="68"/>
      <c r="H102" s="68"/>
      <c r="I102" s="68"/>
      <c r="J102" s="68"/>
      <c r="K102" s="68"/>
      <c r="L102" s="68"/>
      <c r="M102" s="68"/>
      <c r="N102" s="68"/>
      <c r="O102" s="68"/>
      <c r="P102" s="68"/>
      <c r="Q102" s="68"/>
    </row>
    <row r="103" spans="1:17">
      <c r="A103" s="58"/>
      <c r="B103" s="68"/>
      <c r="C103" s="68"/>
      <c r="D103" s="68"/>
      <c r="E103" s="68"/>
      <c r="F103" s="68"/>
      <c r="G103" s="68"/>
      <c r="H103" s="68"/>
      <c r="I103" s="68"/>
      <c r="J103" s="68"/>
      <c r="K103" s="68"/>
      <c r="L103" s="68"/>
      <c r="M103" s="68"/>
      <c r="N103" s="68"/>
      <c r="O103" s="68"/>
      <c r="P103" s="68"/>
      <c r="Q103" s="68"/>
    </row>
    <row r="104" spans="1:17">
      <c r="A104" s="58"/>
      <c r="B104" s="68"/>
      <c r="C104" s="68"/>
      <c r="D104" s="68"/>
      <c r="E104" s="68"/>
      <c r="F104" s="68"/>
      <c r="G104" s="68"/>
      <c r="H104" s="68"/>
      <c r="I104" s="68"/>
      <c r="J104" s="68"/>
      <c r="K104" s="68"/>
      <c r="L104" s="68"/>
      <c r="M104" s="68"/>
      <c r="N104" s="68"/>
      <c r="O104" s="68"/>
      <c r="P104" s="68"/>
      <c r="Q104" s="68"/>
    </row>
    <row r="105" spans="1:17">
      <c r="A105" s="58"/>
      <c r="B105" s="68"/>
      <c r="C105" s="68"/>
      <c r="D105" s="68"/>
      <c r="E105" s="68"/>
      <c r="F105" s="68"/>
      <c r="G105" s="68"/>
      <c r="H105" s="68"/>
      <c r="I105" s="68"/>
      <c r="J105" s="68"/>
      <c r="K105" s="68"/>
      <c r="L105" s="68"/>
      <c r="M105" s="68"/>
      <c r="N105" s="68"/>
      <c r="O105" s="68"/>
      <c r="P105" s="68"/>
      <c r="Q105" s="68"/>
    </row>
    <row r="106" spans="1:17">
      <c r="A106" s="58"/>
      <c r="B106" s="68"/>
      <c r="C106" s="68"/>
      <c r="D106" s="68"/>
      <c r="E106" s="68"/>
      <c r="F106" s="68"/>
      <c r="G106" s="68"/>
      <c r="H106" s="68"/>
      <c r="I106" s="68"/>
      <c r="J106" s="68"/>
      <c r="K106" s="68"/>
      <c r="L106" s="68"/>
      <c r="M106" s="68"/>
      <c r="N106" s="68"/>
      <c r="O106" s="68"/>
      <c r="P106" s="68"/>
      <c r="Q106" s="68"/>
    </row>
    <row r="107" spans="1:17">
      <c r="A107" s="58"/>
      <c r="B107" s="68"/>
      <c r="C107" s="68"/>
      <c r="D107" s="68"/>
      <c r="E107" s="68"/>
      <c r="F107" s="68"/>
      <c r="G107" s="68"/>
      <c r="H107" s="68"/>
      <c r="I107" s="68"/>
      <c r="J107" s="68"/>
      <c r="K107" s="68"/>
      <c r="L107" s="68"/>
      <c r="M107" s="68"/>
      <c r="N107" s="68"/>
      <c r="O107" s="68"/>
      <c r="P107" s="68"/>
      <c r="Q107" s="68"/>
    </row>
    <row r="108" spans="1:17">
      <c r="A108" s="58"/>
      <c r="B108" s="68"/>
      <c r="C108" s="68"/>
      <c r="D108" s="68"/>
      <c r="E108" s="68"/>
      <c r="F108" s="68"/>
      <c r="G108" s="68"/>
      <c r="H108" s="68"/>
      <c r="I108" s="68"/>
      <c r="J108" s="68"/>
      <c r="K108" s="68"/>
      <c r="L108" s="68"/>
      <c r="M108" s="68"/>
      <c r="N108" s="68"/>
      <c r="O108" s="68"/>
      <c r="P108" s="68"/>
      <c r="Q108" s="68"/>
    </row>
    <row r="109" spans="1:17">
      <c r="A109" s="58"/>
      <c r="B109" s="68"/>
      <c r="C109" s="68"/>
      <c r="D109" s="68"/>
      <c r="E109" s="68"/>
      <c r="F109" s="68"/>
      <c r="G109" s="68"/>
      <c r="H109" s="68"/>
      <c r="I109" s="68"/>
      <c r="J109" s="68"/>
      <c r="K109" s="68"/>
      <c r="L109" s="68"/>
      <c r="M109" s="68"/>
      <c r="N109" s="68"/>
      <c r="O109" s="68"/>
      <c r="P109" s="68"/>
      <c r="Q109" s="68"/>
    </row>
    <row r="110" spans="1:17">
      <c r="A110" s="58"/>
      <c r="B110" s="68"/>
      <c r="C110" s="68"/>
      <c r="D110" s="68"/>
      <c r="E110" s="68"/>
      <c r="F110" s="68"/>
      <c r="G110" s="68"/>
      <c r="H110" s="68"/>
      <c r="I110" s="68"/>
      <c r="J110" s="68"/>
      <c r="K110" s="68"/>
      <c r="L110" s="68"/>
      <c r="M110" s="68"/>
      <c r="N110" s="68"/>
      <c r="O110" s="68"/>
      <c r="P110" s="68"/>
      <c r="Q110" s="68"/>
    </row>
    <row r="111" spans="1:17">
      <c r="A111" s="58"/>
      <c r="B111" s="68"/>
      <c r="C111" s="68"/>
      <c r="D111" s="68"/>
      <c r="E111" s="68"/>
      <c r="F111" s="68"/>
      <c r="G111" s="68"/>
      <c r="H111" s="68"/>
      <c r="I111" s="68"/>
      <c r="J111" s="68"/>
      <c r="K111" s="68"/>
      <c r="L111" s="68"/>
      <c r="M111" s="68"/>
      <c r="N111" s="68"/>
      <c r="O111" s="68"/>
      <c r="P111" s="68"/>
      <c r="Q111" s="68"/>
    </row>
    <row r="112" spans="1:17">
      <c r="A112" s="58"/>
      <c r="B112" s="68"/>
      <c r="C112" s="68"/>
      <c r="D112" s="68"/>
      <c r="E112" s="68"/>
      <c r="F112" s="68"/>
      <c r="G112" s="68"/>
      <c r="H112" s="68"/>
      <c r="I112" s="68"/>
      <c r="J112" s="68"/>
      <c r="K112" s="68"/>
      <c r="L112" s="68"/>
      <c r="M112" s="68"/>
      <c r="N112" s="68"/>
      <c r="O112" s="68"/>
      <c r="P112" s="68"/>
      <c r="Q112" s="68"/>
    </row>
    <row r="113" spans="1:17">
      <c r="A113" s="58"/>
      <c r="B113" s="68"/>
      <c r="C113" s="68"/>
      <c r="D113" s="68"/>
      <c r="E113" s="68"/>
      <c r="F113" s="68"/>
      <c r="G113" s="68"/>
      <c r="H113" s="68"/>
      <c r="I113" s="68"/>
      <c r="J113" s="68"/>
      <c r="K113" s="68"/>
      <c r="L113" s="68"/>
      <c r="M113" s="68"/>
      <c r="N113" s="68"/>
      <c r="O113" s="68"/>
      <c r="P113" s="68"/>
      <c r="Q113" s="68"/>
    </row>
    <row r="114" spans="1:17">
      <c r="A114" s="58"/>
      <c r="B114" s="68"/>
      <c r="C114" s="68"/>
      <c r="D114" s="68"/>
      <c r="E114" s="68"/>
      <c r="F114" s="68"/>
      <c r="G114" s="68"/>
      <c r="H114" s="68"/>
      <c r="I114" s="68"/>
      <c r="J114" s="68"/>
      <c r="K114" s="68"/>
      <c r="L114" s="68"/>
      <c r="M114" s="68"/>
      <c r="N114" s="68"/>
      <c r="O114" s="68"/>
      <c r="P114" s="68"/>
      <c r="Q114" s="68"/>
    </row>
    <row r="115" spans="1:17">
      <c r="A115" s="58"/>
      <c r="B115" s="68"/>
      <c r="C115" s="68"/>
      <c r="D115" s="68"/>
      <c r="E115" s="68"/>
      <c r="F115" s="68"/>
      <c r="G115" s="68"/>
      <c r="H115" s="68"/>
      <c r="I115" s="68"/>
      <c r="J115" s="68"/>
      <c r="K115" s="68"/>
      <c r="L115" s="68"/>
      <c r="M115" s="68"/>
      <c r="N115" s="68"/>
      <c r="O115" s="68"/>
      <c r="P115" s="68"/>
      <c r="Q115" s="68"/>
    </row>
    <row r="116" spans="1:17">
      <c r="A116" s="58"/>
      <c r="B116" s="68"/>
      <c r="C116" s="68"/>
      <c r="D116" s="68"/>
      <c r="E116" s="68"/>
      <c r="F116" s="68"/>
      <c r="G116" s="68"/>
      <c r="H116" s="68"/>
      <c r="I116" s="68"/>
      <c r="J116" s="68"/>
      <c r="K116" s="68"/>
      <c r="L116" s="68"/>
      <c r="M116" s="68"/>
      <c r="N116" s="68"/>
      <c r="O116" s="68"/>
      <c r="P116" s="68"/>
      <c r="Q116" s="68"/>
    </row>
    <row r="117" spans="1:17">
      <c r="A117" s="58"/>
      <c r="B117" s="68"/>
      <c r="C117" s="68"/>
      <c r="D117" s="68"/>
      <c r="E117" s="68"/>
      <c r="F117" s="68"/>
      <c r="G117" s="68"/>
      <c r="H117" s="68"/>
      <c r="I117" s="68"/>
      <c r="J117" s="68"/>
      <c r="K117" s="68"/>
      <c r="L117" s="68"/>
      <c r="M117" s="68"/>
      <c r="N117" s="68"/>
      <c r="O117" s="68"/>
      <c r="P117" s="68"/>
      <c r="Q117" s="68"/>
    </row>
    <row r="118" spans="1:17">
      <c r="A118" s="58"/>
      <c r="B118" s="68"/>
      <c r="C118" s="68"/>
      <c r="D118" s="68"/>
      <c r="E118" s="68"/>
      <c r="F118" s="68"/>
      <c r="G118" s="68"/>
      <c r="H118" s="68"/>
      <c r="I118" s="68"/>
      <c r="J118" s="68"/>
      <c r="K118" s="68"/>
      <c r="L118" s="68"/>
      <c r="M118" s="68"/>
      <c r="N118" s="68"/>
      <c r="O118" s="68"/>
      <c r="P118" s="68"/>
      <c r="Q118" s="68"/>
    </row>
    <row r="119" spans="1:17">
      <c r="A119" s="58"/>
      <c r="B119" s="68"/>
      <c r="C119" s="68"/>
      <c r="D119" s="68"/>
      <c r="E119" s="68"/>
      <c r="F119" s="68"/>
      <c r="G119" s="68"/>
      <c r="H119" s="68"/>
      <c r="I119" s="68"/>
      <c r="J119" s="68"/>
      <c r="K119" s="68"/>
      <c r="L119" s="68"/>
      <c r="M119" s="68"/>
      <c r="N119" s="68"/>
      <c r="O119" s="68"/>
      <c r="P119" s="68"/>
      <c r="Q119" s="68"/>
    </row>
    <row r="120" spans="1:17">
      <c r="A120" s="58"/>
      <c r="B120" s="68"/>
      <c r="C120" s="68"/>
      <c r="D120" s="68"/>
      <c r="E120" s="68"/>
      <c r="F120" s="68"/>
      <c r="G120" s="68"/>
      <c r="H120" s="68"/>
      <c r="I120" s="68"/>
      <c r="J120" s="68"/>
      <c r="K120" s="68"/>
      <c r="L120" s="68"/>
      <c r="M120" s="68"/>
      <c r="N120" s="68"/>
      <c r="O120" s="68"/>
      <c r="P120" s="68"/>
      <c r="Q120" s="68"/>
    </row>
    <row r="121" spans="1:17">
      <c r="A121" s="58"/>
      <c r="B121" s="68"/>
      <c r="C121" s="68"/>
      <c r="D121" s="68"/>
      <c r="E121" s="68"/>
      <c r="F121" s="68"/>
      <c r="G121" s="68"/>
      <c r="H121" s="68"/>
      <c r="I121" s="68"/>
      <c r="J121" s="68"/>
      <c r="K121" s="68"/>
      <c r="L121" s="68"/>
      <c r="M121" s="68"/>
      <c r="N121" s="68"/>
      <c r="O121" s="68"/>
      <c r="P121" s="68"/>
      <c r="Q121" s="68"/>
    </row>
    <row r="122" spans="1:17">
      <c r="A122" s="58"/>
      <c r="B122" s="68"/>
      <c r="C122" s="68"/>
      <c r="D122" s="68"/>
      <c r="E122" s="68"/>
      <c r="F122" s="68"/>
      <c r="G122" s="68"/>
      <c r="H122" s="68"/>
      <c r="I122" s="68"/>
      <c r="J122" s="68"/>
      <c r="K122" s="68"/>
      <c r="L122" s="68"/>
      <c r="M122" s="68"/>
      <c r="N122" s="68"/>
      <c r="O122" s="68"/>
      <c r="P122" s="68"/>
      <c r="Q122" s="68"/>
    </row>
    <row r="123" spans="1:17">
      <c r="A123" s="58"/>
      <c r="B123" s="68"/>
      <c r="C123" s="68"/>
      <c r="D123" s="68"/>
      <c r="E123" s="68"/>
      <c r="F123" s="68"/>
      <c r="G123" s="68"/>
      <c r="H123" s="68"/>
      <c r="I123" s="68"/>
      <c r="J123" s="68"/>
      <c r="K123" s="68"/>
      <c r="L123" s="68"/>
      <c r="M123" s="68"/>
      <c r="N123" s="68"/>
      <c r="O123" s="68"/>
      <c r="P123" s="68"/>
      <c r="Q123" s="68"/>
    </row>
    <row r="124" spans="1:17">
      <c r="A124" s="58"/>
      <c r="B124" s="68"/>
      <c r="C124" s="68"/>
      <c r="D124" s="68"/>
      <c r="E124" s="68"/>
      <c r="F124" s="68"/>
      <c r="G124" s="68"/>
      <c r="H124" s="68"/>
      <c r="I124" s="68"/>
      <c r="J124" s="68"/>
      <c r="K124" s="68"/>
      <c r="L124" s="68"/>
      <c r="M124" s="68"/>
      <c r="N124" s="68"/>
      <c r="O124" s="68"/>
      <c r="P124" s="68"/>
      <c r="Q124" s="68"/>
    </row>
    <row r="125" spans="1:17">
      <c r="A125" s="58"/>
      <c r="B125" s="68"/>
      <c r="C125" s="68"/>
      <c r="D125" s="68"/>
      <c r="E125" s="68"/>
      <c r="F125" s="68"/>
      <c r="G125" s="68"/>
      <c r="H125" s="68"/>
      <c r="I125" s="68"/>
      <c r="J125" s="68"/>
      <c r="K125" s="68"/>
      <c r="L125" s="68"/>
      <c r="M125" s="68"/>
      <c r="N125" s="68"/>
      <c r="O125" s="68"/>
      <c r="P125" s="68"/>
      <c r="Q125" s="68"/>
    </row>
    <row r="126" spans="1:17">
      <c r="A126" s="58"/>
      <c r="B126" s="68"/>
      <c r="C126" s="68"/>
      <c r="D126" s="68"/>
      <c r="E126" s="68"/>
      <c r="F126" s="68"/>
      <c r="G126" s="68"/>
      <c r="H126" s="68"/>
      <c r="I126" s="68"/>
      <c r="J126" s="68"/>
      <c r="K126" s="68"/>
      <c r="L126" s="68"/>
      <c r="M126" s="68"/>
      <c r="N126" s="68"/>
      <c r="O126" s="68"/>
      <c r="P126" s="68"/>
      <c r="Q126" s="68"/>
    </row>
    <row r="127" spans="1:17">
      <c r="A127" s="58"/>
      <c r="B127" s="68"/>
      <c r="C127" s="68"/>
      <c r="D127" s="68"/>
      <c r="E127" s="68"/>
      <c r="F127" s="68"/>
      <c r="G127" s="68"/>
      <c r="H127" s="68"/>
      <c r="I127" s="68"/>
      <c r="J127" s="68"/>
      <c r="K127" s="68"/>
      <c r="L127" s="68"/>
      <c r="M127" s="68"/>
      <c r="N127" s="68"/>
      <c r="O127" s="68"/>
      <c r="P127" s="68"/>
      <c r="Q127" s="68"/>
    </row>
    <row r="128" spans="1:17">
      <c r="A128" s="58"/>
      <c r="B128" s="68"/>
      <c r="C128" s="68"/>
      <c r="D128" s="68"/>
      <c r="E128" s="68"/>
      <c r="F128" s="68"/>
      <c r="G128" s="68"/>
      <c r="H128" s="68"/>
      <c r="I128" s="68"/>
      <c r="J128" s="68"/>
      <c r="K128" s="68"/>
      <c r="L128" s="68"/>
      <c r="M128" s="68"/>
      <c r="N128" s="68"/>
      <c r="O128" s="68"/>
      <c r="P128" s="68"/>
      <c r="Q128" s="68"/>
    </row>
    <row r="129" spans="1:17">
      <c r="A129" s="58"/>
      <c r="B129" s="68"/>
      <c r="C129" s="68"/>
      <c r="D129" s="68"/>
      <c r="E129" s="68"/>
      <c r="F129" s="68"/>
      <c r="G129" s="68"/>
      <c r="H129" s="68"/>
      <c r="I129" s="68"/>
      <c r="J129" s="68"/>
      <c r="K129" s="68"/>
      <c r="L129" s="68"/>
      <c r="M129" s="68"/>
      <c r="N129" s="68"/>
      <c r="O129" s="68"/>
      <c r="P129" s="68"/>
      <c r="Q129" s="68"/>
    </row>
    <row r="130" spans="1:17">
      <c r="A130" s="58"/>
      <c r="B130" s="68"/>
      <c r="C130" s="68"/>
      <c r="D130" s="68"/>
      <c r="E130" s="68"/>
      <c r="F130" s="68"/>
      <c r="G130" s="68"/>
      <c r="H130" s="68"/>
      <c r="I130" s="68"/>
      <c r="J130" s="68"/>
      <c r="K130" s="68"/>
      <c r="L130" s="68"/>
      <c r="M130" s="68"/>
      <c r="N130" s="68"/>
      <c r="O130" s="68"/>
      <c r="P130" s="68"/>
      <c r="Q130" s="68"/>
    </row>
    <row r="131" spans="1:17">
      <c r="A131" s="58"/>
      <c r="B131" s="68"/>
      <c r="C131" s="68"/>
      <c r="D131" s="68"/>
      <c r="E131" s="68"/>
      <c r="F131" s="68"/>
      <c r="G131" s="68"/>
      <c r="H131" s="68"/>
      <c r="I131" s="68"/>
      <c r="J131" s="68"/>
      <c r="K131" s="68"/>
      <c r="L131" s="68"/>
      <c r="M131" s="68"/>
      <c r="N131" s="68"/>
      <c r="O131" s="68"/>
      <c r="P131" s="68"/>
      <c r="Q131" s="68"/>
    </row>
    <row r="132" spans="1:17">
      <c r="A132" s="58"/>
      <c r="B132" s="68"/>
      <c r="C132" s="68"/>
      <c r="D132" s="68"/>
      <c r="E132" s="68"/>
      <c r="F132" s="68"/>
      <c r="G132" s="68"/>
      <c r="H132" s="68"/>
      <c r="I132" s="68"/>
      <c r="J132" s="68"/>
      <c r="K132" s="68"/>
      <c r="L132" s="68"/>
      <c r="M132" s="68"/>
      <c r="N132" s="68"/>
      <c r="O132" s="68"/>
      <c r="P132" s="68"/>
      <c r="Q132" s="68"/>
    </row>
    <row r="133" spans="1:17">
      <c r="A133" s="58"/>
      <c r="B133" s="68"/>
      <c r="C133" s="68"/>
      <c r="D133" s="68"/>
      <c r="E133" s="68"/>
      <c r="F133" s="68"/>
      <c r="G133" s="68"/>
      <c r="H133" s="68"/>
      <c r="I133" s="68"/>
      <c r="J133" s="68"/>
      <c r="K133" s="68"/>
      <c r="L133" s="68"/>
      <c r="M133" s="68"/>
      <c r="N133" s="68"/>
      <c r="O133" s="68"/>
      <c r="P133" s="68"/>
      <c r="Q133" s="68"/>
    </row>
    <row r="134" spans="1:17">
      <c r="A134" s="58"/>
      <c r="B134" s="68"/>
      <c r="C134" s="68"/>
      <c r="D134" s="68"/>
      <c r="E134" s="68"/>
      <c r="F134" s="68"/>
      <c r="G134" s="68"/>
      <c r="H134" s="68"/>
      <c r="I134" s="68"/>
      <c r="J134" s="68"/>
      <c r="K134" s="68"/>
      <c r="L134" s="68"/>
      <c r="M134" s="68"/>
      <c r="N134" s="68"/>
      <c r="O134" s="68"/>
      <c r="P134" s="68"/>
      <c r="Q134" s="68"/>
    </row>
    <row r="135" spans="1:17">
      <c r="A135" s="58"/>
      <c r="B135" s="68"/>
      <c r="C135" s="68"/>
      <c r="D135" s="68"/>
      <c r="E135" s="68"/>
      <c r="F135" s="68"/>
      <c r="G135" s="68"/>
      <c r="H135" s="68"/>
      <c r="I135" s="68"/>
      <c r="J135" s="68"/>
      <c r="K135" s="68"/>
      <c r="L135" s="68"/>
      <c r="M135" s="68"/>
      <c r="N135" s="68"/>
      <c r="O135" s="68"/>
      <c r="P135" s="68"/>
      <c r="Q135" s="68"/>
    </row>
    <row r="136" spans="1:17">
      <c r="A136" s="58"/>
      <c r="B136" s="68"/>
      <c r="C136" s="68"/>
      <c r="D136" s="68"/>
      <c r="E136" s="68"/>
      <c r="F136" s="68"/>
      <c r="G136" s="68"/>
      <c r="H136" s="68"/>
      <c r="I136" s="68"/>
      <c r="J136" s="68"/>
      <c r="K136" s="68"/>
      <c r="L136" s="68"/>
      <c r="M136" s="68"/>
      <c r="N136" s="68"/>
      <c r="O136" s="68"/>
      <c r="P136" s="68"/>
      <c r="Q136" s="68"/>
    </row>
    <row r="137" spans="1:17">
      <c r="A137" s="58"/>
      <c r="B137" s="68"/>
      <c r="C137" s="68"/>
      <c r="D137" s="68"/>
      <c r="E137" s="68"/>
      <c r="F137" s="68"/>
      <c r="G137" s="68"/>
      <c r="H137" s="68"/>
      <c r="I137" s="68"/>
      <c r="J137" s="68"/>
      <c r="K137" s="68"/>
      <c r="L137" s="68"/>
      <c r="M137" s="68"/>
      <c r="N137" s="68"/>
      <c r="O137" s="68"/>
      <c r="P137" s="68"/>
      <c r="Q137" s="68"/>
    </row>
    <row r="138" spans="1:17">
      <c r="A138" s="58"/>
      <c r="B138" s="68"/>
      <c r="C138" s="68"/>
      <c r="D138" s="68"/>
      <c r="E138" s="68"/>
      <c r="F138" s="68"/>
      <c r="G138" s="68"/>
      <c r="H138" s="68"/>
      <c r="I138" s="68"/>
      <c r="J138" s="68"/>
      <c r="K138" s="68"/>
      <c r="L138" s="68"/>
      <c r="M138" s="68"/>
      <c r="N138" s="68"/>
      <c r="O138" s="68"/>
      <c r="P138" s="68"/>
      <c r="Q138" s="68"/>
    </row>
    <row r="139" spans="1:17">
      <c r="A139" s="58"/>
      <c r="B139" s="68"/>
      <c r="C139" s="68"/>
      <c r="D139" s="68"/>
      <c r="E139" s="68"/>
      <c r="F139" s="68"/>
      <c r="G139" s="68"/>
      <c r="H139" s="68"/>
      <c r="I139" s="68"/>
      <c r="J139" s="68"/>
      <c r="K139" s="68"/>
      <c r="L139" s="68"/>
      <c r="M139" s="68"/>
      <c r="N139" s="68"/>
      <c r="O139" s="68"/>
      <c r="P139" s="68"/>
      <c r="Q139" s="68"/>
    </row>
    <row r="140" spans="1:17">
      <c r="A140" s="58"/>
      <c r="B140" s="68"/>
      <c r="C140" s="68"/>
      <c r="D140" s="68"/>
      <c r="E140" s="68"/>
      <c r="F140" s="68"/>
      <c r="G140" s="68"/>
      <c r="H140" s="68"/>
      <c r="I140" s="68"/>
      <c r="J140" s="68"/>
      <c r="K140" s="68"/>
      <c r="L140" s="68"/>
      <c r="M140" s="68"/>
      <c r="N140" s="68"/>
      <c r="O140" s="68"/>
      <c r="P140" s="68"/>
      <c r="Q140" s="68"/>
    </row>
    <row r="141" spans="1:17">
      <c r="A141" s="58"/>
      <c r="B141" s="68"/>
      <c r="C141" s="68"/>
      <c r="D141" s="68"/>
      <c r="E141" s="68"/>
      <c r="F141" s="68"/>
      <c r="G141" s="68"/>
      <c r="H141" s="68"/>
      <c r="I141" s="68"/>
      <c r="J141" s="68"/>
      <c r="K141" s="68"/>
      <c r="L141" s="68"/>
      <c r="M141" s="68"/>
      <c r="N141" s="68"/>
      <c r="O141" s="68"/>
      <c r="P141" s="68"/>
      <c r="Q141" s="68"/>
    </row>
    <row r="142" spans="1:17">
      <c r="A142" s="58"/>
      <c r="B142" s="68"/>
      <c r="C142" s="68"/>
      <c r="D142" s="68"/>
      <c r="E142" s="68"/>
      <c r="F142" s="68"/>
      <c r="G142" s="68"/>
      <c r="H142" s="68"/>
      <c r="I142" s="68"/>
      <c r="J142" s="68"/>
      <c r="K142" s="68"/>
      <c r="L142" s="68"/>
      <c r="M142" s="68"/>
      <c r="N142" s="68"/>
      <c r="O142" s="68"/>
      <c r="P142" s="68"/>
      <c r="Q142" s="68"/>
    </row>
    <row r="143" spans="1:17">
      <c r="A143" s="58"/>
      <c r="B143" s="68"/>
      <c r="C143" s="68"/>
      <c r="D143" s="68"/>
      <c r="E143" s="68"/>
      <c r="F143" s="68"/>
      <c r="G143" s="68"/>
      <c r="H143" s="68"/>
      <c r="I143" s="68"/>
      <c r="J143" s="68"/>
      <c r="K143" s="68"/>
      <c r="L143" s="68"/>
      <c r="M143" s="68"/>
      <c r="N143" s="68"/>
      <c r="O143" s="68"/>
      <c r="P143" s="68"/>
      <c r="Q143" s="68"/>
    </row>
    <row r="144" spans="1:17">
      <c r="A144" s="58"/>
      <c r="B144" s="68"/>
      <c r="C144" s="68"/>
      <c r="D144" s="68"/>
      <c r="E144" s="68"/>
      <c r="F144" s="68"/>
      <c r="G144" s="68"/>
      <c r="H144" s="68"/>
      <c r="I144" s="68"/>
      <c r="J144" s="68"/>
      <c r="K144" s="68"/>
      <c r="L144" s="68"/>
      <c r="M144" s="68"/>
      <c r="N144" s="68"/>
      <c r="O144" s="68"/>
      <c r="P144" s="68"/>
      <c r="Q144" s="68"/>
    </row>
    <row r="145" spans="1:17">
      <c r="A145" s="58"/>
      <c r="B145" s="68"/>
      <c r="C145" s="68"/>
      <c r="D145" s="68"/>
      <c r="E145" s="68"/>
      <c r="F145" s="68"/>
      <c r="G145" s="68"/>
      <c r="H145" s="68"/>
      <c r="I145" s="68"/>
      <c r="J145" s="68"/>
      <c r="K145" s="68"/>
      <c r="L145" s="68"/>
      <c r="M145" s="68"/>
      <c r="N145" s="68"/>
      <c r="O145" s="68"/>
      <c r="P145" s="68"/>
      <c r="Q145" s="68"/>
    </row>
    <row r="146" spans="1:17">
      <c r="A146" s="58"/>
      <c r="B146" s="68"/>
      <c r="C146" s="68"/>
      <c r="D146" s="68"/>
      <c r="E146" s="68"/>
      <c r="F146" s="68"/>
      <c r="G146" s="68"/>
      <c r="H146" s="68"/>
      <c r="I146" s="68"/>
      <c r="J146" s="68"/>
      <c r="K146" s="68"/>
      <c r="L146" s="68"/>
      <c r="M146" s="68"/>
      <c r="N146" s="68"/>
      <c r="O146" s="68"/>
      <c r="P146" s="68"/>
      <c r="Q146" s="68"/>
    </row>
    <row r="147" spans="1:17">
      <c r="A147" s="58"/>
      <c r="B147" s="68"/>
      <c r="C147" s="68"/>
      <c r="D147" s="68"/>
      <c r="E147" s="68"/>
      <c r="F147" s="68"/>
      <c r="G147" s="68"/>
      <c r="H147" s="68"/>
      <c r="I147" s="68"/>
      <c r="J147" s="68"/>
      <c r="K147" s="68"/>
      <c r="L147" s="68"/>
      <c r="M147" s="68"/>
      <c r="N147" s="68"/>
      <c r="O147" s="68"/>
      <c r="P147" s="68"/>
      <c r="Q147" s="68"/>
    </row>
    <row r="148" spans="1:17">
      <c r="A148" s="58"/>
      <c r="B148" s="68"/>
      <c r="C148" s="68"/>
      <c r="D148" s="68"/>
      <c r="E148" s="68"/>
      <c r="F148" s="68"/>
      <c r="G148" s="68"/>
      <c r="H148" s="68"/>
      <c r="I148" s="68"/>
      <c r="J148" s="68"/>
      <c r="K148" s="68"/>
      <c r="L148" s="68"/>
      <c r="M148" s="68"/>
      <c r="N148" s="68"/>
      <c r="O148" s="68"/>
      <c r="P148" s="68"/>
      <c r="Q148" s="68"/>
    </row>
    <row r="149" spans="1:17">
      <c r="A149" s="58"/>
      <c r="B149" s="68"/>
      <c r="C149" s="68"/>
      <c r="D149" s="68"/>
      <c r="E149" s="68"/>
      <c r="F149" s="68"/>
      <c r="G149" s="68"/>
      <c r="H149" s="68"/>
      <c r="I149" s="68"/>
      <c r="J149" s="68"/>
      <c r="K149" s="68"/>
      <c r="L149" s="68"/>
      <c r="M149" s="68"/>
      <c r="N149" s="68"/>
      <c r="O149" s="68"/>
      <c r="P149" s="68"/>
      <c r="Q149" s="68"/>
    </row>
    <row r="150" spans="1:17">
      <c r="A150" s="58"/>
      <c r="B150" s="68"/>
      <c r="C150" s="68"/>
      <c r="D150" s="68"/>
      <c r="E150" s="68"/>
      <c r="F150" s="68"/>
      <c r="G150" s="68"/>
      <c r="H150" s="68"/>
      <c r="I150" s="68"/>
      <c r="J150" s="68"/>
      <c r="K150" s="68"/>
      <c r="L150" s="68"/>
      <c r="M150" s="68"/>
      <c r="N150" s="68"/>
      <c r="O150" s="68"/>
      <c r="P150" s="68"/>
      <c r="Q150" s="68"/>
    </row>
    <row r="151" spans="1:17">
      <c r="A151" s="58"/>
      <c r="B151" s="68"/>
      <c r="C151" s="68"/>
      <c r="D151" s="68"/>
      <c r="E151" s="68"/>
      <c r="F151" s="68"/>
      <c r="G151" s="68"/>
      <c r="H151" s="68"/>
      <c r="I151" s="68"/>
      <c r="J151" s="68"/>
      <c r="K151" s="68"/>
      <c r="L151" s="68"/>
      <c r="M151" s="68"/>
      <c r="N151" s="68"/>
      <c r="O151" s="68"/>
      <c r="P151" s="68"/>
      <c r="Q151" s="68"/>
    </row>
    <row r="152" spans="1:17">
      <c r="A152" s="58"/>
      <c r="B152" s="68"/>
      <c r="C152" s="68"/>
      <c r="D152" s="68"/>
      <c r="E152" s="68"/>
      <c r="F152" s="68"/>
      <c r="G152" s="68"/>
      <c r="H152" s="68"/>
      <c r="I152" s="68"/>
      <c r="J152" s="68"/>
      <c r="K152" s="68"/>
      <c r="L152" s="68"/>
      <c r="M152" s="68"/>
      <c r="N152" s="68"/>
      <c r="O152" s="68"/>
      <c r="P152" s="68"/>
      <c r="Q152" s="68"/>
    </row>
    <row r="153" spans="1:17">
      <c r="A153" s="58"/>
      <c r="B153" s="68"/>
      <c r="C153" s="68"/>
      <c r="D153" s="68"/>
      <c r="E153" s="68"/>
      <c r="F153" s="68"/>
      <c r="G153" s="68"/>
      <c r="H153" s="68"/>
      <c r="I153" s="68"/>
      <c r="J153" s="68"/>
      <c r="K153" s="68"/>
      <c r="L153" s="68"/>
      <c r="M153" s="68"/>
      <c r="N153" s="68"/>
      <c r="O153" s="68"/>
      <c r="P153" s="68"/>
      <c r="Q153" s="68"/>
    </row>
    <row r="154" spans="1:17">
      <c r="A154" s="58"/>
      <c r="B154" s="68"/>
      <c r="C154" s="68"/>
      <c r="D154" s="68"/>
      <c r="E154" s="68"/>
      <c r="F154" s="68"/>
      <c r="G154" s="68"/>
      <c r="H154" s="68"/>
      <c r="I154" s="68"/>
      <c r="J154" s="68"/>
      <c r="K154" s="68"/>
      <c r="L154" s="68"/>
      <c r="M154" s="68"/>
      <c r="N154" s="68"/>
      <c r="O154" s="68"/>
      <c r="P154" s="68"/>
      <c r="Q154" s="68"/>
    </row>
    <row r="155" spans="1:17">
      <c r="A155" s="58"/>
      <c r="B155" s="68"/>
      <c r="C155" s="68"/>
      <c r="D155" s="68"/>
      <c r="E155" s="68"/>
      <c r="F155" s="68"/>
      <c r="G155" s="68"/>
      <c r="H155" s="68"/>
      <c r="I155" s="68"/>
      <c r="J155" s="68"/>
      <c r="K155" s="68"/>
      <c r="L155" s="68"/>
      <c r="M155" s="68"/>
      <c r="N155" s="68"/>
      <c r="O155" s="68"/>
      <c r="P155" s="68"/>
      <c r="Q155" s="68"/>
    </row>
    <row r="156" spans="1:17">
      <c r="A156" s="58"/>
      <c r="B156" s="68"/>
      <c r="C156" s="68"/>
      <c r="D156" s="68"/>
      <c r="E156" s="68"/>
      <c r="F156" s="68"/>
      <c r="G156" s="68"/>
      <c r="H156" s="68"/>
      <c r="I156" s="68"/>
      <c r="J156" s="68"/>
      <c r="K156" s="68"/>
      <c r="L156" s="68"/>
      <c r="M156" s="68"/>
      <c r="N156" s="68"/>
      <c r="O156" s="68"/>
      <c r="P156" s="68"/>
      <c r="Q156" s="68"/>
    </row>
    <row r="157" spans="1:17">
      <c r="A157" s="58"/>
      <c r="B157" s="68"/>
      <c r="C157" s="68"/>
      <c r="D157" s="68"/>
      <c r="E157" s="68"/>
      <c r="F157" s="68"/>
      <c r="G157" s="68"/>
      <c r="H157" s="68"/>
      <c r="I157" s="68"/>
      <c r="J157" s="68"/>
      <c r="K157" s="68"/>
      <c r="L157" s="68"/>
      <c r="M157" s="68"/>
      <c r="N157" s="68"/>
      <c r="O157" s="68"/>
      <c r="P157" s="68"/>
      <c r="Q157" s="68"/>
    </row>
    <row r="158" spans="1:17">
      <c r="A158" s="58"/>
      <c r="B158" s="68"/>
      <c r="C158" s="68"/>
      <c r="D158" s="68"/>
      <c r="E158" s="68"/>
      <c r="F158" s="68"/>
      <c r="G158" s="68"/>
      <c r="H158" s="68"/>
      <c r="I158" s="68"/>
      <c r="J158" s="68"/>
      <c r="K158" s="68"/>
      <c r="L158" s="68"/>
      <c r="M158" s="68"/>
      <c r="N158" s="68"/>
      <c r="O158" s="68"/>
      <c r="P158" s="68"/>
      <c r="Q158" s="68"/>
    </row>
    <row r="159" spans="1:17">
      <c r="A159" s="58"/>
      <c r="B159" s="68"/>
      <c r="C159" s="68"/>
      <c r="D159" s="68"/>
      <c r="E159" s="68"/>
      <c r="F159" s="68"/>
      <c r="G159" s="68"/>
      <c r="H159" s="68"/>
      <c r="I159" s="68"/>
      <c r="J159" s="68"/>
      <c r="K159" s="68"/>
      <c r="L159" s="68"/>
      <c r="M159" s="68"/>
      <c r="N159" s="68"/>
      <c r="O159" s="68"/>
      <c r="P159" s="68"/>
      <c r="Q159" s="68"/>
    </row>
    <row r="160" spans="1:17">
      <c r="A160" s="58"/>
      <c r="B160" s="68"/>
      <c r="C160" s="68"/>
      <c r="D160" s="68"/>
      <c r="E160" s="68"/>
      <c r="F160" s="68"/>
      <c r="G160" s="68"/>
      <c r="H160" s="68"/>
      <c r="I160" s="68"/>
      <c r="J160" s="68"/>
      <c r="K160" s="68"/>
      <c r="L160" s="68"/>
      <c r="M160" s="68"/>
      <c r="N160" s="68"/>
      <c r="O160" s="68"/>
      <c r="P160" s="68"/>
      <c r="Q160" s="68"/>
    </row>
    <row r="161" spans="1:17">
      <c r="A161" s="58"/>
      <c r="B161" s="68"/>
      <c r="C161" s="68"/>
      <c r="D161" s="68"/>
      <c r="E161" s="68"/>
      <c r="F161" s="68"/>
      <c r="G161" s="68"/>
      <c r="H161" s="68"/>
      <c r="I161" s="68"/>
      <c r="J161" s="68"/>
      <c r="K161" s="68"/>
      <c r="L161" s="68"/>
      <c r="M161" s="68"/>
      <c r="N161" s="68"/>
      <c r="O161" s="68"/>
      <c r="P161" s="68"/>
      <c r="Q161" s="68"/>
    </row>
    <row r="162" spans="1:17">
      <c r="A162" s="58"/>
      <c r="B162" s="68"/>
      <c r="C162" s="68"/>
      <c r="D162" s="68"/>
      <c r="E162" s="68"/>
      <c r="F162" s="68"/>
      <c r="G162" s="68"/>
      <c r="H162" s="68"/>
      <c r="I162" s="68"/>
      <c r="J162" s="68"/>
      <c r="K162" s="68"/>
      <c r="L162" s="68"/>
      <c r="M162" s="68"/>
      <c r="N162" s="68"/>
      <c r="O162" s="68"/>
      <c r="P162" s="68"/>
      <c r="Q162" s="68"/>
    </row>
    <row r="163" spans="1:17">
      <c r="A163" s="58"/>
      <c r="B163" s="68"/>
      <c r="C163" s="68"/>
      <c r="D163" s="68"/>
      <c r="E163" s="68"/>
      <c r="F163" s="68"/>
      <c r="G163" s="68"/>
      <c r="H163" s="68"/>
      <c r="I163" s="68"/>
      <c r="J163" s="68"/>
      <c r="K163" s="68"/>
      <c r="L163" s="68"/>
      <c r="M163" s="68"/>
      <c r="N163" s="68"/>
      <c r="O163" s="68"/>
      <c r="P163" s="68"/>
      <c r="Q163" s="68"/>
    </row>
    <row r="164" spans="1:17">
      <c r="A164" s="58"/>
      <c r="B164" s="68"/>
      <c r="C164" s="68"/>
      <c r="D164" s="68"/>
      <c r="E164" s="68"/>
      <c r="F164" s="68"/>
      <c r="G164" s="68"/>
      <c r="H164" s="68"/>
      <c r="I164" s="68"/>
      <c r="J164" s="68"/>
      <c r="K164" s="68"/>
      <c r="L164" s="68"/>
      <c r="M164" s="68"/>
      <c r="N164" s="68"/>
      <c r="O164" s="68"/>
      <c r="P164" s="68"/>
      <c r="Q164" s="68"/>
    </row>
    <row r="165" spans="1:17">
      <c r="A165" s="58"/>
      <c r="B165" s="68"/>
      <c r="C165" s="68"/>
      <c r="D165" s="68"/>
      <c r="E165" s="68"/>
      <c r="F165" s="68"/>
      <c r="G165" s="68"/>
      <c r="H165" s="68"/>
      <c r="I165" s="68"/>
      <c r="J165" s="68"/>
      <c r="K165" s="68"/>
      <c r="L165" s="68"/>
      <c r="M165" s="68"/>
      <c r="N165" s="68"/>
      <c r="O165" s="68"/>
      <c r="P165" s="68"/>
      <c r="Q165" s="68"/>
    </row>
    <row r="166" spans="1:17">
      <c r="A166" s="58"/>
      <c r="B166" s="68"/>
      <c r="C166" s="68"/>
      <c r="D166" s="68"/>
      <c r="E166" s="68"/>
      <c r="F166" s="68"/>
      <c r="G166" s="68"/>
      <c r="H166" s="68"/>
      <c r="I166" s="68"/>
      <c r="J166" s="68"/>
      <c r="K166" s="68"/>
      <c r="L166" s="68"/>
      <c r="M166" s="68"/>
      <c r="N166" s="68"/>
      <c r="O166" s="68"/>
      <c r="P166" s="68"/>
      <c r="Q166" s="68"/>
    </row>
    <row r="167" spans="1:17">
      <c r="A167" s="58"/>
      <c r="B167" s="68"/>
      <c r="C167" s="68"/>
      <c r="D167" s="68"/>
      <c r="E167" s="68"/>
      <c r="F167" s="68"/>
      <c r="G167" s="68"/>
      <c r="H167" s="68"/>
      <c r="I167" s="68"/>
      <c r="J167" s="68"/>
      <c r="K167" s="68"/>
      <c r="L167" s="68"/>
      <c r="M167" s="68"/>
      <c r="N167" s="68"/>
      <c r="O167" s="68"/>
      <c r="P167" s="68"/>
      <c r="Q167" s="68"/>
    </row>
    <row r="168" spans="1:17">
      <c r="A168" s="58"/>
      <c r="B168" s="68"/>
      <c r="C168" s="68"/>
      <c r="D168" s="68"/>
      <c r="E168" s="68"/>
      <c r="F168" s="68"/>
      <c r="G168" s="68"/>
      <c r="H168" s="68"/>
      <c r="I168" s="68"/>
      <c r="J168" s="68"/>
      <c r="K168" s="68"/>
      <c r="L168" s="68"/>
      <c r="M168" s="68"/>
      <c r="N168" s="68"/>
      <c r="O168" s="68"/>
      <c r="P168" s="68"/>
      <c r="Q168" s="68"/>
    </row>
    <row r="169" spans="1:17">
      <c r="A169" s="58"/>
      <c r="B169" s="68"/>
      <c r="C169" s="68"/>
      <c r="D169" s="68"/>
      <c r="E169" s="68"/>
      <c r="F169" s="68"/>
      <c r="G169" s="68"/>
      <c r="H169" s="68"/>
      <c r="I169" s="68"/>
      <c r="J169" s="68"/>
      <c r="K169" s="68"/>
      <c r="L169" s="68"/>
      <c r="M169" s="68"/>
      <c r="N169" s="68"/>
      <c r="O169" s="68"/>
      <c r="P169" s="68"/>
      <c r="Q169" s="68"/>
    </row>
    <row r="170" spans="1:17">
      <c r="A170" s="58"/>
      <c r="B170" s="68"/>
      <c r="C170" s="68"/>
      <c r="D170" s="68"/>
      <c r="E170" s="68"/>
      <c r="F170" s="68"/>
      <c r="G170" s="68"/>
      <c r="H170" s="68"/>
      <c r="I170" s="68"/>
      <c r="J170" s="68"/>
      <c r="K170" s="68"/>
      <c r="L170" s="68"/>
      <c r="M170" s="68"/>
      <c r="N170" s="68"/>
      <c r="O170" s="68"/>
      <c r="P170" s="68"/>
      <c r="Q170" s="68"/>
    </row>
    <row r="171" spans="1:17">
      <c r="A171" s="58"/>
      <c r="B171" s="68"/>
      <c r="C171" s="68"/>
      <c r="D171" s="68"/>
      <c r="E171" s="68"/>
      <c r="F171" s="68"/>
      <c r="G171" s="68"/>
      <c r="H171" s="68"/>
      <c r="I171" s="68"/>
      <c r="J171" s="68"/>
      <c r="K171" s="68"/>
      <c r="L171" s="68"/>
      <c r="M171" s="68"/>
      <c r="N171" s="68"/>
      <c r="O171" s="68"/>
      <c r="P171" s="68"/>
      <c r="Q171" s="68"/>
    </row>
    <row r="172" spans="1:17">
      <c r="A172" s="58"/>
      <c r="B172" s="68"/>
      <c r="C172" s="68"/>
      <c r="D172" s="68"/>
      <c r="E172" s="68"/>
      <c r="F172" s="68"/>
      <c r="G172" s="68"/>
      <c r="H172" s="68"/>
      <c r="I172" s="68"/>
      <c r="J172" s="68"/>
      <c r="K172" s="68"/>
      <c r="L172" s="68"/>
      <c r="M172" s="68"/>
      <c r="N172" s="68"/>
      <c r="O172" s="68"/>
      <c r="P172" s="68"/>
      <c r="Q172" s="68"/>
    </row>
    <row r="173" spans="1:17">
      <c r="A173" s="58"/>
      <c r="B173" s="68"/>
      <c r="C173" s="68"/>
      <c r="D173" s="68"/>
      <c r="E173" s="68"/>
      <c r="F173" s="68"/>
      <c r="G173" s="68"/>
      <c r="H173" s="68"/>
      <c r="I173" s="68"/>
      <c r="J173" s="68"/>
      <c r="K173" s="68"/>
      <c r="L173" s="68"/>
      <c r="M173" s="68"/>
      <c r="N173" s="68"/>
      <c r="O173" s="68"/>
      <c r="P173" s="68"/>
      <c r="Q173" s="68"/>
    </row>
    <row r="174" spans="1:17">
      <c r="A174" s="58"/>
      <c r="B174" s="68"/>
      <c r="C174" s="68"/>
      <c r="D174" s="68"/>
      <c r="E174" s="68"/>
      <c r="F174" s="68"/>
      <c r="G174" s="68"/>
      <c r="H174" s="68"/>
      <c r="I174" s="68"/>
      <c r="J174" s="68"/>
      <c r="K174" s="68"/>
      <c r="L174" s="68"/>
      <c r="M174" s="68"/>
      <c r="N174" s="68"/>
      <c r="O174" s="68"/>
      <c r="P174" s="68"/>
      <c r="Q174" s="68"/>
    </row>
    <row r="175" spans="1:17">
      <c r="A175" s="58"/>
      <c r="B175" s="68"/>
      <c r="C175" s="68"/>
      <c r="D175" s="68"/>
      <c r="E175" s="68"/>
      <c r="F175" s="68"/>
      <c r="G175" s="68"/>
      <c r="H175" s="68"/>
      <c r="I175" s="68"/>
      <c r="J175" s="68"/>
      <c r="K175" s="68"/>
      <c r="L175" s="68"/>
      <c r="M175" s="68"/>
      <c r="N175" s="68"/>
      <c r="O175" s="68"/>
      <c r="P175" s="68"/>
      <c r="Q175" s="68"/>
    </row>
    <row r="176" spans="1:17">
      <c r="A176" s="58"/>
      <c r="B176" s="68"/>
      <c r="C176" s="68"/>
      <c r="D176" s="68"/>
      <c r="E176" s="68"/>
      <c r="F176" s="68"/>
      <c r="G176" s="68"/>
      <c r="H176" s="68"/>
      <c r="I176" s="68"/>
      <c r="J176" s="68"/>
      <c r="K176" s="68"/>
      <c r="L176" s="68"/>
      <c r="M176" s="68"/>
      <c r="N176" s="68"/>
      <c r="O176" s="68"/>
      <c r="P176" s="68"/>
      <c r="Q176" s="68"/>
    </row>
    <row r="177" spans="1:17">
      <c r="A177" s="58"/>
      <c r="B177" s="68"/>
      <c r="C177" s="68"/>
      <c r="D177" s="68"/>
      <c r="E177" s="68"/>
      <c r="F177" s="68"/>
      <c r="G177" s="68"/>
      <c r="H177" s="68"/>
      <c r="I177" s="68"/>
      <c r="J177" s="68"/>
      <c r="K177" s="68"/>
      <c r="L177" s="68"/>
      <c r="M177" s="68"/>
      <c r="N177" s="68"/>
      <c r="O177" s="68"/>
      <c r="P177" s="68"/>
      <c r="Q177" s="68"/>
    </row>
    <row r="178" spans="1:17">
      <c r="A178" s="58"/>
      <c r="B178" s="68"/>
      <c r="C178" s="68"/>
      <c r="D178" s="68"/>
      <c r="E178" s="68"/>
      <c r="F178" s="68"/>
      <c r="G178" s="68"/>
      <c r="H178" s="68"/>
      <c r="I178" s="68"/>
      <c r="J178" s="68"/>
      <c r="K178" s="68"/>
      <c r="L178" s="68"/>
      <c r="M178" s="68"/>
      <c r="N178" s="68"/>
      <c r="O178" s="68"/>
      <c r="P178" s="68"/>
      <c r="Q178" s="68"/>
    </row>
    <row r="179" spans="1:17">
      <c r="A179" s="58"/>
      <c r="B179" s="68"/>
      <c r="C179" s="68"/>
      <c r="D179" s="68"/>
      <c r="E179" s="68"/>
      <c r="F179" s="68"/>
      <c r="G179" s="68"/>
      <c r="H179" s="68"/>
      <c r="I179" s="68"/>
      <c r="J179" s="68"/>
      <c r="K179" s="68"/>
      <c r="L179" s="68"/>
      <c r="M179" s="68"/>
      <c r="N179" s="68"/>
      <c r="O179" s="68"/>
      <c r="P179" s="68"/>
      <c r="Q179" s="68"/>
    </row>
    <row r="180" spans="1:17">
      <c r="A180" s="58"/>
      <c r="B180" s="68"/>
      <c r="C180" s="68"/>
      <c r="D180" s="68"/>
      <c r="E180" s="68"/>
      <c r="F180" s="68"/>
      <c r="G180" s="68"/>
      <c r="H180" s="68"/>
      <c r="I180" s="68"/>
      <c r="J180" s="68"/>
      <c r="K180" s="68"/>
      <c r="L180" s="68"/>
      <c r="M180" s="68"/>
      <c r="N180" s="68"/>
      <c r="O180" s="68"/>
      <c r="P180" s="68"/>
      <c r="Q180" s="68"/>
    </row>
    <row r="181" spans="1:17">
      <c r="A181" s="58"/>
      <c r="B181" s="68"/>
      <c r="C181" s="68"/>
      <c r="D181" s="68"/>
      <c r="E181" s="68"/>
      <c r="F181" s="68"/>
      <c r="G181" s="68"/>
      <c r="H181" s="68"/>
      <c r="I181" s="68"/>
      <c r="J181" s="68"/>
      <c r="K181" s="68"/>
      <c r="L181" s="68"/>
      <c r="M181" s="68"/>
      <c r="N181" s="68"/>
      <c r="O181" s="68"/>
      <c r="P181" s="68"/>
      <c r="Q181" s="68"/>
    </row>
    <row r="182" spans="1:17">
      <c r="A182" s="58"/>
      <c r="B182" s="68"/>
      <c r="C182" s="68"/>
      <c r="D182" s="68"/>
      <c r="E182" s="68"/>
      <c r="F182" s="68"/>
      <c r="G182" s="68"/>
      <c r="H182" s="68"/>
      <c r="I182" s="68"/>
      <c r="J182" s="68"/>
      <c r="K182" s="68"/>
      <c r="L182" s="68"/>
      <c r="M182" s="68"/>
      <c r="N182" s="68"/>
      <c r="O182" s="68"/>
      <c r="P182" s="68"/>
      <c r="Q182" s="68"/>
    </row>
    <row r="183" spans="1:17">
      <c r="A183" s="58"/>
      <c r="B183" s="68"/>
      <c r="C183" s="68"/>
      <c r="D183" s="68"/>
      <c r="E183" s="68"/>
      <c r="F183" s="68"/>
      <c r="G183" s="68"/>
      <c r="H183" s="68"/>
      <c r="I183" s="68"/>
      <c r="J183" s="68"/>
      <c r="K183" s="68"/>
      <c r="L183" s="68"/>
      <c r="M183" s="68"/>
      <c r="N183" s="68"/>
      <c r="O183" s="68"/>
      <c r="P183" s="68"/>
      <c r="Q183" s="68"/>
    </row>
    <row r="184" spans="1:17">
      <c r="A184" s="58"/>
      <c r="B184" s="68"/>
      <c r="C184" s="68"/>
      <c r="D184" s="68"/>
      <c r="E184" s="68"/>
      <c r="F184" s="68"/>
      <c r="G184" s="68"/>
      <c r="H184" s="68"/>
      <c r="I184" s="68"/>
      <c r="J184" s="68"/>
      <c r="K184" s="68"/>
      <c r="L184" s="68"/>
      <c r="M184" s="68"/>
      <c r="N184" s="68"/>
      <c r="O184" s="68"/>
      <c r="P184" s="68"/>
      <c r="Q184" s="68"/>
    </row>
    <row r="185" spans="1:17">
      <c r="A185" s="58"/>
      <c r="B185" s="68"/>
      <c r="C185" s="68"/>
      <c r="D185" s="68"/>
      <c r="E185" s="68"/>
      <c r="F185" s="68"/>
      <c r="G185" s="68"/>
      <c r="H185" s="68"/>
      <c r="I185" s="68"/>
      <c r="J185" s="68"/>
      <c r="K185" s="68"/>
      <c r="L185" s="68"/>
      <c r="M185" s="68"/>
      <c r="N185" s="68"/>
      <c r="O185" s="68"/>
      <c r="P185" s="68"/>
      <c r="Q185" s="68"/>
    </row>
    <row r="186" spans="1:17">
      <c r="A186" s="58"/>
      <c r="B186" s="68"/>
      <c r="C186" s="68"/>
      <c r="D186" s="68"/>
      <c r="E186" s="68"/>
      <c r="F186" s="68"/>
      <c r="G186" s="68"/>
      <c r="H186" s="68"/>
      <c r="I186" s="68"/>
      <c r="J186" s="68"/>
      <c r="K186" s="68"/>
      <c r="L186" s="68"/>
      <c r="M186" s="68"/>
      <c r="N186" s="68"/>
      <c r="O186" s="68"/>
      <c r="P186" s="68"/>
      <c r="Q186" s="68"/>
    </row>
    <row r="187" spans="1:17">
      <c r="A187" s="58"/>
      <c r="B187" s="68"/>
      <c r="C187" s="68"/>
      <c r="D187" s="68"/>
      <c r="E187" s="68"/>
      <c r="F187" s="68"/>
      <c r="G187" s="68"/>
      <c r="H187" s="68"/>
      <c r="I187" s="68"/>
      <c r="J187" s="68"/>
      <c r="K187" s="68"/>
      <c r="L187" s="68"/>
      <c r="M187" s="68"/>
      <c r="N187" s="68"/>
      <c r="O187" s="68"/>
      <c r="P187" s="68"/>
      <c r="Q187" s="68"/>
    </row>
    <row r="188" spans="1:17">
      <c r="A188" s="58"/>
      <c r="B188" s="68"/>
      <c r="C188" s="68"/>
      <c r="D188" s="68"/>
      <c r="E188" s="68"/>
      <c r="F188" s="68"/>
      <c r="G188" s="68"/>
      <c r="H188" s="68"/>
      <c r="I188" s="68"/>
      <c r="J188" s="68"/>
      <c r="K188" s="68"/>
      <c r="L188" s="68"/>
      <c r="M188" s="68"/>
      <c r="N188" s="68"/>
      <c r="O188" s="68"/>
      <c r="P188" s="68"/>
      <c r="Q188" s="68"/>
    </row>
    <row r="189" spans="1:17">
      <c r="A189" s="58"/>
      <c r="B189" s="68"/>
      <c r="C189" s="68"/>
      <c r="D189" s="68"/>
      <c r="E189" s="68"/>
      <c r="F189" s="68"/>
      <c r="G189" s="68"/>
      <c r="H189" s="68"/>
      <c r="I189" s="68"/>
      <c r="J189" s="68"/>
      <c r="K189" s="68"/>
      <c r="L189" s="68"/>
      <c r="M189" s="68"/>
      <c r="N189" s="68"/>
      <c r="O189" s="68"/>
      <c r="P189" s="68"/>
      <c r="Q189" s="68"/>
    </row>
    <row r="190" spans="1:17">
      <c r="A190" s="58"/>
      <c r="B190" s="68"/>
      <c r="C190" s="68"/>
      <c r="D190" s="68"/>
      <c r="E190" s="68"/>
      <c r="F190" s="68"/>
      <c r="G190" s="68"/>
      <c r="H190" s="68"/>
      <c r="I190" s="68"/>
      <c r="J190" s="68"/>
      <c r="K190" s="68"/>
      <c r="L190" s="68"/>
      <c r="M190" s="68"/>
      <c r="N190" s="68"/>
      <c r="O190" s="68"/>
      <c r="P190" s="68"/>
      <c r="Q190" s="68"/>
    </row>
    <row r="191" spans="1:17">
      <c r="A191" s="58"/>
      <c r="B191" s="68"/>
      <c r="C191" s="68"/>
      <c r="D191" s="68"/>
      <c r="E191" s="68"/>
      <c r="F191" s="68"/>
      <c r="G191" s="68"/>
      <c r="H191" s="68"/>
      <c r="I191" s="68"/>
      <c r="J191" s="68"/>
      <c r="K191" s="68"/>
      <c r="L191" s="68"/>
      <c r="M191" s="68"/>
      <c r="N191" s="68"/>
      <c r="O191" s="68"/>
      <c r="P191" s="68"/>
      <c r="Q191" s="68"/>
    </row>
    <row r="192" spans="1:17">
      <c r="A192" s="58"/>
      <c r="B192" s="68"/>
      <c r="C192" s="68"/>
      <c r="D192" s="68"/>
      <c r="E192" s="68"/>
      <c r="F192" s="68"/>
      <c r="G192" s="68"/>
      <c r="H192" s="68"/>
      <c r="I192" s="68"/>
      <c r="J192" s="68"/>
      <c r="K192" s="68"/>
      <c r="L192" s="68"/>
      <c r="M192" s="68"/>
      <c r="N192" s="68"/>
      <c r="O192" s="68"/>
      <c r="P192" s="68"/>
      <c r="Q192" s="68"/>
    </row>
    <row r="193" spans="1:17">
      <c r="A193" s="58"/>
      <c r="B193" s="68"/>
      <c r="C193" s="68"/>
      <c r="D193" s="68"/>
      <c r="E193" s="68"/>
      <c r="F193" s="68"/>
      <c r="G193" s="68"/>
      <c r="H193" s="68"/>
      <c r="I193" s="68"/>
      <c r="J193" s="68"/>
      <c r="K193" s="68"/>
      <c r="L193" s="68"/>
      <c r="M193" s="68"/>
      <c r="N193" s="68"/>
      <c r="O193" s="68"/>
      <c r="P193" s="68"/>
      <c r="Q193" s="68"/>
    </row>
    <row r="194" spans="1:17">
      <c r="A194" s="58"/>
      <c r="B194" s="68"/>
      <c r="C194" s="68"/>
      <c r="D194" s="68"/>
      <c r="E194" s="68"/>
      <c r="F194" s="68"/>
      <c r="G194" s="68"/>
      <c r="H194" s="68"/>
      <c r="I194" s="68"/>
      <c r="J194" s="68"/>
      <c r="K194" s="68"/>
      <c r="L194" s="68"/>
      <c r="M194" s="68"/>
      <c r="N194" s="68"/>
      <c r="O194" s="68"/>
      <c r="P194" s="68"/>
      <c r="Q194" s="68"/>
    </row>
    <row r="195" spans="1:17">
      <c r="A195" s="58"/>
      <c r="B195" s="68"/>
      <c r="C195" s="68"/>
      <c r="D195" s="68"/>
      <c r="E195" s="68"/>
      <c r="F195" s="68"/>
      <c r="G195" s="68"/>
      <c r="H195" s="68"/>
      <c r="I195" s="68"/>
      <c r="J195" s="68"/>
      <c r="K195" s="68"/>
      <c r="L195" s="68"/>
      <c r="M195" s="68"/>
      <c r="N195" s="68"/>
      <c r="O195" s="68"/>
      <c r="P195" s="68"/>
      <c r="Q195" s="68"/>
    </row>
    <row r="196" spans="1:17">
      <c r="A196" s="58"/>
      <c r="B196" s="68"/>
      <c r="C196" s="68"/>
      <c r="D196" s="68"/>
      <c r="E196" s="68"/>
      <c r="F196" s="68"/>
      <c r="G196" s="68"/>
      <c r="H196" s="68"/>
      <c r="I196" s="68"/>
      <c r="J196" s="68"/>
      <c r="K196" s="68"/>
      <c r="L196" s="68"/>
      <c r="M196" s="68"/>
      <c r="N196" s="68"/>
      <c r="O196" s="68"/>
      <c r="P196" s="68"/>
      <c r="Q196" s="68"/>
    </row>
    <row r="197" spans="1:17">
      <c r="A197" s="58"/>
      <c r="B197" s="68"/>
      <c r="C197" s="68"/>
      <c r="D197" s="68"/>
      <c r="E197" s="68"/>
      <c r="F197" s="68"/>
      <c r="G197" s="68"/>
      <c r="H197" s="68"/>
      <c r="I197" s="68"/>
      <c r="J197" s="68"/>
      <c r="K197" s="68"/>
      <c r="L197" s="68"/>
      <c r="M197" s="68"/>
      <c r="N197" s="68"/>
      <c r="O197" s="68"/>
      <c r="P197" s="68"/>
      <c r="Q197" s="68"/>
    </row>
    <row r="198" spans="1:17">
      <c r="A198" s="58"/>
      <c r="B198" s="68"/>
      <c r="C198" s="68"/>
      <c r="D198" s="68"/>
      <c r="E198" s="68"/>
      <c r="F198" s="68"/>
      <c r="G198" s="68"/>
      <c r="H198" s="68"/>
      <c r="I198" s="68"/>
      <c r="J198" s="68"/>
      <c r="K198" s="68"/>
      <c r="L198" s="68"/>
      <c r="M198" s="68"/>
      <c r="N198" s="68"/>
      <c r="O198" s="68"/>
      <c r="P198" s="68"/>
      <c r="Q198" s="68"/>
    </row>
    <row r="199" spans="1:17">
      <c r="A199" s="58"/>
      <c r="B199" s="68"/>
      <c r="C199" s="68"/>
      <c r="D199" s="68"/>
      <c r="E199" s="68"/>
      <c r="F199" s="68"/>
      <c r="G199" s="68"/>
      <c r="H199" s="68"/>
      <c r="I199" s="68"/>
      <c r="J199" s="68"/>
      <c r="K199" s="68"/>
      <c r="L199" s="68"/>
      <c r="M199" s="68"/>
      <c r="N199" s="68"/>
      <c r="O199" s="68"/>
      <c r="P199" s="68"/>
      <c r="Q199" s="68"/>
    </row>
    <row r="200" spans="1:17">
      <c r="A200" s="58"/>
      <c r="B200" s="68"/>
      <c r="C200" s="68"/>
      <c r="D200" s="68"/>
      <c r="E200" s="68"/>
      <c r="F200" s="68"/>
      <c r="G200" s="68"/>
      <c r="H200" s="68"/>
      <c r="I200" s="68"/>
      <c r="J200" s="68"/>
      <c r="K200" s="68"/>
      <c r="L200" s="68"/>
      <c r="M200" s="68"/>
      <c r="N200" s="68"/>
      <c r="O200" s="68"/>
      <c r="P200" s="68"/>
      <c r="Q200" s="68"/>
    </row>
    <row r="201" spans="1:17">
      <c r="A201" s="58"/>
      <c r="B201" s="68"/>
      <c r="C201" s="68"/>
      <c r="D201" s="68"/>
      <c r="E201" s="68"/>
      <c r="F201" s="68"/>
      <c r="G201" s="68"/>
      <c r="H201" s="68"/>
      <c r="I201" s="68"/>
      <c r="J201" s="68"/>
      <c r="K201" s="68"/>
      <c r="L201" s="68"/>
      <c r="M201" s="68"/>
      <c r="N201" s="68"/>
      <c r="O201" s="68"/>
      <c r="P201" s="68"/>
      <c r="Q201" s="68"/>
    </row>
    <row r="202" spans="1:17">
      <c r="A202" s="58"/>
      <c r="B202" s="68"/>
      <c r="C202" s="68"/>
      <c r="D202" s="68"/>
      <c r="E202" s="68"/>
      <c r="F202" s="68"/>
      <c r="G202" s="68"/>
      <c r="H202" s="68"/>
      <c r="I202" s="68"/>
      <c r="J202" s="68"/>
      <c r="K202" s="68"/>
      <c r="L202" s="68"/>
      <c r="M202" s="68"/>
      <c r="N202" s="68"/>
      <c r="O202" s="68"/>
      <c r="P202" s="68"/>
      <c r="Q202" s="68"/>
    </row>
    <row r="203" spans="1:17">
      <c r="A203" s="58"/>
      <c r="B203" s="68"/>
      <c r="C203" s="68"/>
      <c r="D203" s="68"/>
      <c r="E203" s="68"/>
      <c r="F203" s="68"/>
      <c r="G203" s="68"/>
      <c r="H203" s="68"/>
      <c r="I203" s="68"/>
      <c r="J203" s="68"/>
      <c r="K203" s="68"/>
      <c r="L203" s="68"/>
      <c r="M203" s="68"/>
      <c r="N203" s="68"/>
      <c r="O203" s="68"/>
      <c r="P203" s="68"/>
      <c r="Q203" s="68"/>
    </row>
    <row r="204" spans="1:17">
      <c r="A204" s="58"/>
      <c r="B204" s="68"/>
      <c r="C204" s="68"/>
      <c r="D204" s="68"/>
      <c r="E204" s="68"/>
      <c r="F204" s="68"/>
      <c r="G204" s="68"/>
      <c r="H204" s="68"/>
      <c r="I204" s="68"/>
      <c r="J204" s="68"/>
      <c r="K204" s="68"/>
      <c r="L204" s="68"/>
      <c r="M204" s="68"/>
      <c r="N204" s="68"/>
      <c r="O204" s="68"/>
      <c r="P204" s="68"/>
      <c r="Q204" s="68"/>
    </row>
    <row r="205" spans="1:17">
      <c r="A205" s="58"/>
      <c r="B205" s="68"/>
      <c r="C205" s="68"/>
      <c r="D205" s="68"/>
      <c r="E205" s="68"/>
      <c r="F205" s="68"/>
      <c r="G205" s="68"/>
      <c r="H205" s="68"/>
      <c r="I205" s="68"/>
      <c r="J205" s="68"/>
      <c r="K205" s="68"/>
      <c r="L205" s="68"/>
      <c r="M205" s="68"/>
      <c r="N205" s="68"/>
      <c r="O205" s="68"/>
      <c r="P205" s="68"/>
      <c r="Q205" s="68"/>
    </row>
    <row r="206" spans="1:17">
      <c r="A206" s="58"/>
      <c r="B206" s="68"/>
      <c r="C206" s="68"/>
      <c r="D206" s="68"/>
      <c r="E206" s="68"/>
      <c r="F206" s="68"/>
      <c r="G206" s="68"/>
      <c r="H206" s="68"/>
      <c r="I206" s="68"/>
      <c r="J206" s="68"/>
      <c r="K206" s="68"/>
      <c r="L206" s="68"/>
      <c r="M206" s="68"/>
      <c r="N206" s="68"/>
      <c r="O206" s="68"/>
      <c r="P206" s="68"/>
      <c r="Q206" s="68"/>
    </row>
    <row r="207" spans="1:17">
      <c r="A207" s="58"/>
      <c r="B207" s="68"/>
      <c r="C207" s="68"/>
      <c r="D207" s="68"/>
      <c r="E207" s="68"/>
      <c r="F207" s="68"/>
      <c r="G207" s="68"/>
      <c r="H207" s="68"/>
      <c r="I207" s="68"/>
      <c r="J207" s="68"/>
      <c r="K207" s="68"/>
      <c r="L207" s="68"/>
      <c r="M207" s="68"/>
      <c r="N207" s="68"/>
      <c r="O207" s="68"/>
      <c r="P207" s="68"/>
      <c r="Q207" s="68"/>
    </row>
    <row r="208" spans="1:17">
      <c r="A208" s="58"/>
      <c r="B208" s="68"/>
      <c r="C208" s="68"/>
      <c r="D208" s="68"/>
      <c r="E208" s="68"/>
      <c r="F208" s="68"/>
      <c r="G208" s="68"/>
      <c r="H208" s="68"/>
      <c r="I208" s="68"/>
      <c r="J208" s="68"/>
      <c r="K208" s="68"/>
      <c r="L208" s="68"/>
      <c r="M208" s="68"/>
      <c r="N208" s="68"/>
      <c r="O208" s="68"/>
      <c r="P208" s="68"/>
      <c r="Q208" s="68"/>
    </row>
    <row r="209" spans="1:17">
      <c r="A209" s="58"/>
      <c r="B209" s="68"/>
      <c r="C209" s="68"/>
      <c r="D209" s="68"/>
      <c r="E209" s="68"/>
      <c r="F209" s="68"/>
      <c r="G209" s="68"/>
      <c r="H209" s="68"/>
      <c r="I209" s="68"/>
      <c r="J209" s="68"/>
      <c r="K209" s="68"/>
      <c r="L209" s="68"/>
      <c r="M209" s="68"/>
      <c r="N209" s="68"/>
      <c r="O209" s="68"/>
      <c r="P209" s="68"/>
      <c r="Q209" s="68"/>
    </row>
    <row r="210" spans="1:17">
      <c r="A210" s="58"/>
      <c r="B210" s="68"/>
      <c r="C210" s="68"/>
      <c r="D210" s="68"/>
      <c r="E210" s="68"/>
      <c r="F210" s="68"/>
      <c r="G210" s="68"/>
      <c r="H210" s="68"/>
      <c r="I210" s="68"/>
      <c r="J210" s="68"/>
      <c r="K210" s="68"/>
      <c r="L210" s="68"/>
      <c r="M210" s="68"/>
      <c r="N210" s="68"/>
      <c r="O210" s="68"/>
      <c r="P210" s="68"/>
      <c r="Q210" s="68"/>
    </row>
    <row r="211" spans="1:17">
      <c r="A211" s="58"/>
      <c r="B211" s="68"/>
      <c r="C211" s="68"/>
      <c r="D211" s="68"/>
      <c r="E211" s="68"/>
      <c r="F211" s="68"/>
      <c r="G211" s="68"/>
      <c r="H211" s="68"/>
      <c r="I211" s="68"/>
      <c r="J211" s="68"/>
      <c r="K211" s="68"/>
      <c r="L211" s="68"/>
      <c r="M211" s="68"/>
      <c r="N211" s="68"/>
      <c r="O211" s="68"/>
      <c r="P211" s="68"/>
      <c r="Q211" s="68"/>
    </row>
    <row r="212" spans="1:17">
      <c r="A212" s="58"/>
      <c r="B212" s="68"/>
      <c r="C212" s="68"/>
      <c r="D212" s="68"/>
      <c r="E212" s="68"/>
      <c r="F212" s="68"/>
      <c r="G212" s="68"/>
      <c r="H212" s="68"/>
      <c r="I212" s="68"/>
      <c r="J212" s="68"/>
      <c r="K212" s="68"/>
      <c r="L212" s="68"/>
      <c r="M212" s="68"/>
      <c r="N212" s="68"/>
      <c r="O212" s="68"/>
      <c r="P212" s="68"/>
      <c r="Q212" s="68"/>
    </row>
    <row r="213" spans="1:17">
      <c r="A213" s="58"/>
      <c r="B213" s="68"/>
      <c r="C213" s="68"/>
      <c r="D213" s="68"/>
      <c r="E213" s="68"/>
      <c r="F213" s="68"/>
      <c r="G213" s="68"/>
      <c r="H213" s="68"/>
      <c r="I213" s="68"/>
      <c r="J213" s="68"/>
      <c r="K213" s="68"/>
      <c r="L213" s="68"/>
      <c r="M213" s="68"/>
      <c r="N213" s="68"/>
      <c r="O213" s="68"/>
      <c r="P213" s="68"/>
      <c r="Q213" s="68"/>
    </row>
    <row r="214" spans="1:17">
      <c r="A214" s="58"/>
      <c r="B214" s="68"/>
      <c r="C214" s="68"/>
      <c r="D214" s="68"/>
      <c r="E214" s="68"/>
      <c r="F214" s="68"/>
      <c r="G214" s="68"/>
      <c r="H214" s="68"/>
      <c r="I214" s="68"/>
      <c r="J214" s="68"/>
      <c r="K214" s="68"/>
      <c r="L214" s="68"/>
      <c r="M214" s="68"/>
      <c r="N214" s="68"/>
      <c r="O214" s="68"/>
      <c r="P214" s="68"/>
      <c r="Q214" s="68"/>
    </row>
    <row r="215" spans="1:17">
      <c r="A215" s="58"/>
      <c r="B215" s="68"/>
      <c r="C215" s="68"/>
      <c r="D215" s="68"/>
      <c r="E215" s="68"/>
      <c r="F215" s="68"/>
      <c r="G215" s="68"/>
      <c r="H215" s="68"/>
      <c r="I215" s="68"/>
      <c r="J215" s="68"/>
      <c r="K215" s="68"/>
      <c r="L215" s="68"/>
      <c r="M215" s="68"/>
      <c r="N215" s="68"/>
      <c r="O215" s="68"/>
      <c r="P215" s="68"/>
      <c r="Q215" s="68"/>
    </row>
    <row r="216" spans="1:17">
      <c r="A216" s="58"/>
      <c r="B216" s="68"/>
      <c r="C216" s="68"/>
      <c r="D216" s="68"/>
      <c r="E216" s="68"/>
      <c r="F216" s="68"/>
      <c r="G216" s="68"/>
      <c r="H216" s="68"/>
      <c r="I216" s="68"/>
      <c r="J216" s="68"/>
      <c r="K216" s="68"/>
      <c r="L216" s="68"/>
      <c r="M216" s="68"/>
      <c r="N216" s="68"/>
      <c r="O216" s="68"/>
      <c r="P216" s="68"/>
      <c r="Q216" s="68"/>
    </row>
    <row r="217" spans="1:17">
      <c r="A217" s="58"/>
      <c r="B217" s="68"/>
      <c r="C217" s="68"/>
      <c r="D217" s="68"/>
      <c r="E217" s="68"/>
      <c r="F217" s="68"/>
      <c r="G217" s="68"/>
      <c r="H217" s="68"/>
      <c r="I217" s="68"/>
      <c r="J217" s="68"/>
      <c r="K217" s="68"/>
      <c r="L217" s="68"/>
      <c r="M217" s="68"/>
      <c r="N217" s="68"/>
      <c r="O217" s="68"/>
      <c r="P217" s="68"/>
      <c r="Q217" s="68"/>
    </row>
    <row r="218" spans="1:17">
      <c r="A218" s="58"/>
      <c r="B218" s="68"/>
      <c r="C218" s="68"/>
      <c r="D218" s="68"/>
      <c r="E218" s="68"/>
      <c r="F218" s="68"/>
      <c r="G218" s="68"/>
      <c r="H218" s="68"/>
      <c r="I218" s="68"/>
      <c r="J218" s="68"/>
      <c r="K218" s="68"/>
      <c r="L218" s="68"/>
      <c r="M218" s="68"/>
      <c r="N218" s="68"/>
      <c r="O218" s="68"/>
      <c r="P218" s="68"/>
      <c r="Q218" s="68"/>
    </row>
    <row r="219" spans="1:17">
      <c r="A219" s="58"/>
      <c r="B219" s="68"/>
      <c r="C219" s="68"/>
      <c r="D219" s="68"/>
      <c r="E219" s="68"/>
      <c r="F219" s="68"/>
      <c r="G219" s="68"/>
      <c r="H219" s="68"/>
      <c r="I219" s="68"/>
      <c r="J219" s="68"/>
      <c r="K219" s="68"/>
      <c r="L219" s="68"/>
      <c r="M219" s="68"/>
      <c r="N219" s="68"/>
      <c r="O219" s="68"/>
      <c r="P219" s="68"/>
      <c r="Q219" s="68"/>
    </row>
    <row r="220" spans="1:17">
      <c r="A220" s="58"/>
      <c r="B220" s="68"/>
      <c r="C220" s="68"/>
      <c r="D220" s="68"/>
      <c r="E220" s="68"/>
      <c r="F220" s="68"/>
      <c r="G220" s="68"/>
      <c r="H220" s="68"/>
      <c r="I220" s="68"/>
      <c r="J220" s="68"/>
      <c r="K220" s="68"/>
      <c r="L220" s="68"/>
      <c r="M220" s="68"/>
      <c r="N220" s="68"/>
      <c r="O220" s="68"/>
      <c r="P220" s="68"/>
      <c r="Q220" s="68"/>
    </row>
    <row r="221" spans="1:17">
      <c r="A221" s="58"/>
      <c r="B221" s="68"/>
      <c r="C221" s="68"/>
      <c r="D221" s="68"/>
      <c r="E221" s="68"/>
      <c r="F221" s="68"/>
      <c r="G221" s="68"/>
      <c r="H221" s="68"/>
      <c r="I221" s="68"/>
      <c r="J221" s="68"/>
      <c r="K221" s="68"/>
      <c r="L221" s="68"/>
      <c r="M221" s="68"/>
      <c r="N221" s="68"/>
      <c r="O221" s="68"/>
      <c r="P221" s="68"/>
      <c r="Q221" s="68"/>
    </row>
    <row r="222" spans="1:17">
      <c r="A222" s="58"/>
      <c r="B222" s="68"/>
      <c r="C222" s="68"/>
      <c r="D222" s="68"/>
      <c r="E222" s="68"/>
      <c r="F222" s="68"/>
      <c r="G222" s="68"/>
      <c r="H222" s="68"/>
      <c r="I222" s="68"/>
      <c r="J222" s="68"/>
      <c r="K222" s="68"/>
      <c r="L222" s="68"/>
      <c r="M222" s="68"/>
      <c r="N222" s="68"/>
      <c r="O222" s="68"/>
      <c r="P222" s="68"/>
      <c r="Q222" s="68"/>
    </row>
    <row r="223" spans="1:17">
      <c r="A223" s="58"/>
      <c r="B223" s="68"/>
      <c r="C223" s="68"/>
      <c r="D223" s="68"/>
      <c r="E223" s="68"/>
      <c r="F223" s="68"/>
      <c r="G223" s="68"/>
      <c r="H223" s="68"/>
      <c r="I223" s="68"/>
      <c r="J223" s="68"/>
      <c r="K223" s="68"/>
      <c r="L223" s="68"/>
      <c r="M223" s="68"/>
      <c r="N223" s="68"/>
      <c r="O223" s="68"/>
      <c r="P223" s="68"/>
      <c r="Q223" s="68"/>
    </row>
    <row r="224" spans="1:17">
      <c r="A224" s="58"/>
      <c r="B224" s="68"/>
      <c r="C224" s="68"/>
      <c r="D224" s="68"/>
      <c r="E224" s="68"/>
      <c r="F224" s="68"/>
      <c r="G224" s="68"/>
      <c r="H224" s="68"/>
      <c r="I224" s="68"/>
      <c r="J224" s="68"/>
      <c r="K224" s="68"/>
      <c r="L224" s="68"/>
      <c r="M224" s="68"/>
      <c r="N224" s="68"/>
      <c r="O224" s="68"/>
      <c r="P224" s="68"/>
      <c r="Q224" s="68"/>
    </row>
    <row r="225" spans="1:17">
      <c r="A225" s="58"/>
      <c r="B225" s="68"/>
      <c r="C225" s="68"/>
      <c r="D225" s="68"/>
      <c r="E225" s="68"/>
      <c r="F225" s="68"/>
      <c r="G225" s="68"/>
      <c r="H225" s="68"/>
      <c r="I225" s="68"/>
      <c r="J225" s="68"/>
      <c r="K225" s="68"/>
      <c r="L225" s="68"/>
      <c r="M225" s="68"/>
      <c r="N225" s="68"/>
      <c r="O225" s="68"/>
      <c r="P225" s="68"/>
      <c r="Q225" s="68"/>
    </row>
    <row r="226" spans="1:17">
      <c r="A226" s="58"/>
      <c r="B226" s="68"/>
      <c r="C226" s="68"/>
      <c r="D226" s="68"/>
      <c r="E226" s="68"/>
      <c r="F226" s="68"/>
      <c r="G226" s="68"/>
      <c r="H226" s="68"/>
      <c r="I226" s="68"/>
      <c r="J226" s="68"/>
      <c r="K226" s="68"/>
      <c r="L226" s="68"/>
      <c r="M226" s="68"/>
      <c r="N226" s="68"/>
      <c r="O226" s="68"/>
      <c r="P226" s="68"/>
      <c r="Q226" s="68"/>
    </row>
    <row r="227" spans="1:17">
      <c r="A227" s="58"/>
      <c r="B227" s="68"/>
      <c r="C227" s="68"/>
      <c r="D227" s="68"/>
      <c r="E227" s="68"/>
      <c r="F227" s="68"/>
      <c r="G227" s="68"/>
      <c r="H227" s="68"/>
      <c r="I227" s="68"/>
      <c r="J227" s="68"/>
      <c r="K227" s="68"/>
      <c r="L227" s="68"/>
      <c r="M227" s="68"/>
      <c r="N227" s="68"/>
      <c r="O227" s="68"/>
      <c r="P227" s="68"/>
      <c r="Q227" s="68"/>
    </row>
    <row r="228" spans="1:17">
      <c r="A228" s="58"/>
      <c r="B228" s="68"/>
      <c r="C228" s="68"/>
      <c r="D228" s="68"/>
      <c r="E228" s="68"/>
      <c r="F228" s="68"/>
      <c r="G228" s="68"/>
      <c r="H228" s="68"/>
      <c r="I228" s="68"/>
      <c r="J228" s="68"/>
      <c r="K228" s="68"/>
      <c r="L228" s="68"/>
      <c r="M228" s="68"/>
      <c r="N228" s="68"/>
      <c r="O228" s="68"/>
      <c r="P228" s="68"/>
      <c r="Q228" s="68"/>
    </row>
    <row r="229" spans="1:17">
      <c r="A229" s="58"/>
      <c r="B229" s="68"/>
      <c r="C229" s="68"/>
      <c r="D229" s="68"/>
      <c r="E229" s="68"/>
      <c r="F229" s="68"/>
      <c r="G229" s="68"/>
      <c r="H229" s="68"/>
      <c r="I229" s="68"/>
      <c r="J229" s="68"/>
      <c r="K229" s="68"/>
      <c r="L229" s="68"/>
      <c r="M229" s="68"/>
      <c r="N229" s="68"/>
      <c r="O229" s="68"/>
      <c r="P229" s="68"/>
      <c r="Q229" s="68"/>
    </row>
    <row r="230" spans="1:17">
      <c r="A230" s="58"/>
      <c r="B230" s="68"/>
      <c r="C230" s="68"/>
      <c r="D230" s="68"/>
      <c r="E230" s="68"/>
      <c r="F230" s="68"/>
      <c r="G230" s="68"/>
      <c r="H230" s="68"/>
      <c r="I230" s="68"/>
      <c r="J230" s="68"/>
      <c r="K230" s="68"/>
      <c r="L230" s="68"/>
      <c r="M230" s="68"/>
      <c r="N230" s="68"/>
      <c r="O230" s="68"/>
      <c r="P230" s="68"/>
      <c r="Q230" s="68"/>
    </row>
    <row r="231" spans="1:17">
      <c r="A231" s="58"/>
      <c r="B231" s="68"/>
      <c r="C231" s="68"/>
      <c r="D231" s="68"/>
      <c r="E231" s="68"/>
      <c r="F231" s="68"/>
      <c r="G231" s="68"/>
      <c r="H231" s="68"/>
      <c r="I231" s="68"/>
      <c r="J231" s="68"/>
      <c r="K231" s="68"/>
      <c r="L231" s="68"/>
      <c r="M231" s="68"/>
      <c r="N231" s="68"/>
      <c r="O231" s="68"/>
      <c r="P231" s="68"/>
      <c r="Q231" s="68"/>
    </row>
    <row r="232" spans="1:17">
      <c r="A232" s="58"/>
      <c r="B232" s="68"/>
      <c r="C232" s="68"/>
      <c r="D232" s="68"/>
      <c r="E232" s="68"/>
      <c r="F232" s="68"/>
      <c r="G232" s="68"/>
      <c r="H232" s="68"/>
      <c r="I232" s="68"/>
      <c r="J232" s="68"/>
      <c r="K232" s="68"/>
      <c r="L232" s="68"/>
      <c r="M232" s="68"/>
      <c r="N232" s="68"/>
      <c r="O232" s="68"/>
      <c r="P232" s="68"/>
      <c r="Q232" s="68"/>
    </row>
    <row r="233" spans="1:17">
      <c r="A233" s="58"/>
      <c r="B233" s="68"/>
      <c r="C233" s="68"/>
      <c r="D233" s="68"/>
      <c r="E233" s="68"/>
      <c r="F233" s="68"/>
      <c r="G233" s="68"/>
      <c r="H233" s="68"/>
      <c r="I233" s="68"/>
      <c r="J233" s="68"/>
      <c r="K233" s="68"/>
      <c r="L233" s="68"/>
      <c r="M233" s="68"/>
      <c r="N233" s="68"/>
      <c r="O233" s="68"/>
      <c r="P233" s="68"/>
      <c r="Q233" s="68"/>
    </row>
    <row r="234" spans="1:17">
      <c r="A234" s="58"/>
      <c r="B234" s="68"/>
      <c r="C234" s="68"/>
      <c r="D234" s="68"/>
      <c r="E234" s="68"/>
      <c r="F234" s="68"/>
      <c r="G234" s="68"/>
      <c r="H234" s="68"/>
      <c r="I234" s="68"/>
      <c r="J234" s="68"/>
      <c r="K234" s="68"/>
      <c r="L234" s="68"/>
      <c r="M234" s="68"/>
      <c r="N234" s="68"/>
      <c r="O234" s="68"/>
      <c r="P234" s="68"/>
      <c r="Q234" s="68"/>
    </row>
    <row r="235" spans="1:17">
      <c r="A235" s="58"/>
      <c r="B235" s="68"/>
      <c r="C235" s="68"/>
      <c r="D235" s="68"/>
      <c r="E235" s="68"/>
      <c r="F235" s="68"/>
      <c r="G235" s="68"/>
      <c r="H235" s="68"/>
      <c r="I235" s="68"/>
      <c r="J235" s="68"/>
      <c r="K235" s="68"/>
      <c r="L235" s="68"/>
      <c r="M235" s="68"/>
      <c r="N235" s="68"/>
      <c r="O235" s="68"/>
      <c r="P235" s="68"/>
      <c r="Q235" s="68"/>
    </row>
    <row r="236" spans="1:17">
      <c r="A236" s="58"/>
      <c r="B236" s="68"/>
      <c r="C236" s="68"/>
      <c r="D236" s="68"/>
      <c r="E236" s="68"/>
      <c r="F236" s="68"/>
      <c r="G236" s="68"/>
      <c r="H236" s="68"/>
      <c r="I236" s="68"/>
      <c r="J236" s="68"/>
      <c r="K236" s="68"/>
      <c r="L236" s="68"/>
      <c r="M236" s="68"/>
      <c r="N236" s="68"/>
      <c r="O236" s="68"/>
      <c r="P236" s="68"/>
      <c r="Q236" s="68"/>
    </row>
    <row r="237" spans="1:17">
      <c r="A237" s="58"/>
      <c r="B237" s="68"/>
      <c r="C237" s="68"/>
      <c r="D237" s="68"/>
      <c r="E237" s="68"/>
      <c r="F237" s="68"/>
      <c r="G237" s="68"/>
      <c r="H237" s="68"/>
      <c r="I237" s="68"/>
      <c r="J237" s="68"/>
      <c r="K237" s="68"/>
      <c r="L237" s="68"/>
      <c r="M237" s="68"/>
      <c r="N237" s="68"/>
      <c r="O237" s="68"/>
      <c r="P237" s="68"/>
      <c r="Q237" s="68"/>
    </row>
    <row r="238" spans="1:17">
      <c r="A238" s="58"/>
      <c r="B238" s="68"/>
      <c r="C238" s="68"/>
      <c r="D238" s="68"/>
      <c r="E238" s="68"/>
      <c r="F238" s="68"/>
      <c r="G238" s="68"/>
      <c r="H238" s="68"/>
      <c r="I238" s="68"/>
      <c r="J238" s="68"/>
      <c r="K238" s="68"/>
      <c r="L238" s="68"/>
      <c r="M238" s="68"/>
      <c r="N238" s="68"/>
      <c r="O238" s="68"/>
      <c r="P238" s="68"/>
      <c r="Q238" s="68"/>
    </row>
    <row r="239" spans="1:17">
      <c r="A239" s="58"/>
      <c r="B239" s="68"/>
      <c r="C239" s="68"/>
      <c r="D239" s="68"/>
      <c r="E239" s="68"/>
      <c r="F239" s="68"/>
      <c r="G239" s="68"/>
      <c r="H239" s="68"/>
      <c r="I239" s="68"/>
      <c r="J239" s="68"/>
      <c r="K239" s="68"/>
      <c r="L239" s="68"/>
      <c r="M239" s="68"/>
      <c r="N239" s="68"/>
      <c r="O239" s="68"/>
      <c r="P239" s="68"/>
      <c r="Q239" s="68"/>
    </row>
    <row r="240" spans="1:17">
      <c r="A240" s="58"/>
      <c r="B240" s="68"/>
      <c r="C240" s="68"/>
      <c r="D240" s="68"/>
      <c r="E240" s="68"/>
      <c r="F240" s="68"/>
      <c r="G240" s="68"/>
      <c r="H240" s="68"/>
      <c r="I240" s="68"/>
      <c r="J240" s="68"/>
      <c r="K240" s="68"/>
      <c r="L240" s="68"/>
      <c r="M240" s="68"/>
      <c r="N240" s="68"/>
      <c r="O240" s="68"/>
      <c r="P240" s="68"/>
      <c r="Q240" s="68"/>
    </row>
    <row r="241" spans="1:17">
      <c r="A241" s="58"/>
      <c r="B241" s="68"/>
      <c r="C241" s="68"/>
      <c r="D241" s="68"/>
      <c r="E241" s="68"/>
      <c r="F241" s="68"/>
      <c r="G241" s="68"/>
      <c r="H241" s="68"/>
      <c r="I241" s="68"/>
      <c r="J241" s="68"/>
      <c r="K241" s="68"/>
      <c r="L241" s="68"/>
      <c r="M241" s="68"/>
      <c r="N241" s="68"/>
      <c r="O241" s="68"/>
      <c r="P241" s="68"/>
      <c r="Q241" s="68"/>
    </row>
    <row r="242" spans="1:17">
      <c r="A242" s="58"/>
      <c r="B242" s="68"/>
      <c r="C242" s="68"/>
      <c r="D242" s="68"/>
      <c r="E242" s="68"/>
      <c r="F242" s="68"/>
      <c r="G242" s="68"/>
      <c r="H242" s="68"/>
      <c r="I242" s="68"/>
      <c r="J242" s="68"/>
      <c r="K242" s="68"/>
      <c r="L242" s="68"/>
      <c r="M242" s="68"/>
      <c r="N242" s="68"/>
      <c r="O242" s="68"/>
      <c r="P242" s="68"/>
      <c r="Q242" s="68"/>
    </row>
    <row r="243" spans="1:17">
      <c r="A243" s="58"/>
      <c r="B243" s="68"/>
      <c r="C243" s="68"/>
      <c r="D243" s="68"/>
      <c r="E243" s="68"/>
      <c r="F243" s="68"/>
      <c r="G243" s="68"/>
      <c r="H243" s="68"/>
      <c r="I243" s="68"/>
      <c r="J243" s="68"/>
      <c r="K243" s="68"/>
      <c r="L243" s="68"/>
      <c r="M243" s="68"/>
      <c r="N243" s="68"/>
      <c r="O243" s="68"/>
      <c r="P243" s="68"/>
      <c r="Q243" s="68"/>
    </row>
    <row r="244" spans="1:17">
      <c r="A244" s="58"/>
      <c r="B244" s="68"/>
      <c r="C244" s="68"/>
      <c r="D244" s="68"/>
      <c r="E244" s="68"/>
      <c r="F244" s="68"/>
      <c r="G244" s="68"/>
      <c r="H244" s="68"/>
      <c r="I244" s="68"/>
      <c r="J244" s="68"/>
      <c r="K244" s="68"/>
      <c r="L244" s="68"/>
      <c r="M244" s="68"/>
      <c r="N244" s="68"/>
      <c r="O244" s="68"/>
      <c r="P244" s="68"/>
      <c r="Q244" s="68"/>
    </row>
    <row r="245" spans="1:17">
      <c r="A245" s="58"/>
      <c r="B245" s="68"/>
      <c r="C245" s="68"/>
      <c r="D245" s="68"/>
      <c r="E245" s="68"/>
      <c r="F245" s="68"/>
      <c r="G245" s="68"/>
      <c r="H245" s="68"/>
      <c r="I245" s="68"/>
      <c r="J245" s="68"/>
      <c r="K245" s="68"/>
      <c r="L245" s="68"/>
      <c r="M245" s="68"/>
      <c r="N245" s="68"/>
      <c r="O245" s="68"/>
      <c r="P245" s="68"/>
      <c r="Q245" s="68"/>
    </row>
    <row r="246" spans="1:17">
      <c r="A246" s="58"/>
      <c r="B246" s="68"/>
      <c r="C246" s="68"/>
      <c r="D246" s="68"/>
      <c r="E246" s="68"/>
      <c r="F246" s="68"/>
      <c r="G246" s="68"/>
      <c r="H246" s="68"/>
      <c r="I246" s="68"/>
      <c r="J246" s="68"/>
      <c r="K246" s="68"/>
      <c r="L246" s="68"/>
      <c r="M246" s="68"/>
      <c r="N246" s="68"/>
      <c r="O246" s="68"/>
      <c r="P246" s="68"/>
      <c r="Q246" s="68"/>
    </row>
    <row r="247" spans="1:17">
      <c r="A247" s="58"/>
      <c r="B247" s="68"/>
      <c r="C247" s="68"/>
      <c r="D247" s="68"/>
      <c r="E247" s="68"/>
      <c r="F247" s="68"/>
      <c r="G247" s="68"/>
      <c r="H247" s="68"/>
      <c r="I247" s="68"/>
      <c r="J247" s="68"/>
      <c r="K247" s="68"/>
      <c r="L247" s="68"/>
      <c r="M247" s="68"/>
      <c r="N247" s="68"/>
      <c r="O247" s="68"/>
      <c r="P247" s="68"/>
      <c r="Q247" s="68"/>
    </row>
    <row r="248" spans="1:17">
      <c r="A248" s="58"/>
      <c r="B248" s="68"/>
      <c r="C248" s="68"/>
      <c r="D248" s="68"/>
      <c r="E248" s="68"/>
      <c r="F248" s="68"/>
      <c r="G248" s="68"/>
      <c r="H248" s="68"/>
      <c r="I248" s="68"/>
      <c r="J248" s="68"/>
      <c r="K248" s="68"/>
      <c r="L248" s="68"/>
      <c r="M248" s="68"/>
      <c r="N248" s="68"/>
      <c r="O248" s="68"/>
      <c r="P248" s="68"/>
      <c r="Q248" s="68"/>
    </row>
    <row r="249" spans="1:17">
      <c r="A249" s="58"/>
      <c r="B249" s="68"/>
      <c r="C249" s="68"/>
      <c r="D249" s="68"/>
      <c r="E249" s="68"/>
      <c r="F249" s="68"/>
      <c r="G249" s="68"/>
      <c r="H249" s="68"/>
      <c r="I249" s="68"/>
      <c r="J249" s="68"/>
      <c r="K249" s="68"/>
      <c r="L249" s="68"/>
      <c r="M249" s="68"/>
      <c r="N249" s="68"/>
      <c r="O249" s="68"/>
      <c r="P249" s="68"/>
      <c r="Q249" s="68"/>
    </row>
    <row r="250" spans="1:17">
      <c r="A250" s="58"/>
      <c r="B250" s="68"/>
      <c r="C250" s="68"/>
      <c r="D250" s="68"/>
      <c r="E250" s="68"/>
      <c r="F250" s="68"/>
      <c r="G250" s="68"/>
      <c r="H250" s="68"/>
      <c r="I250" s="68"/>
      <c r="J250" s="68"/>
      <c r="K250" s="68"/>
      <c r="L250" s="68"/>
      <c r="M250" s="68"/>
      <c r="N250" s="68"/>
      <c r="O250" s="68"/>
      <c r="P250" s="68"/>
      <c r="Q250" s="68"/>
    </row>
    <row r="251" spans="1:17">
      <c r="A251" s="58"/>
      <c r="B251" s="68"/>
      <c r="C251" s="68"/>
      <c r="D251" s="68"/>
      <c r="E251" s="68"/>
      <c r="F251" s="68"/>
      <c r="G251" s="68"/>
      <c r="H251" s="68"/>
      <c r="I251" s="68"/>
      <c r="J251" s="68"/>
      <c r="K251" s="68"/>
      <c r="L251" s="68"/>
      <c r="M251" s="68"/>
      <c r="N251" s="68"/>
      <c r="O251" s="68"/>
      <c r="P251" s="68"/>
      <c r="Q251" s="68"/>
    </row>
    <row r="252" spans="1:17">
      <c r="A252" s="58"/>
      <c r="B252" s="68"/>
      <c r="C252" s="68"/>
      <c r="D252" s="68"/>
      <c r="E252" s="68"/>
      <c r="F252" s="68"/>
      <c r="G252" s="68"/>
      <c r="H252" s="68"/>
      <c r="I252" s="68"/>
      <c r="J252" s="68"/>
      <c r="K252" s="68"/>
      <c r="L252" s="68"/>
      <c r="M252" s="68"/>
      <c r="N252" s="68"/>
      <c r="O252" s="68"/>
      <c r="P252" s="68"/>
      <c r="Q252" s="68"/>
    </row>
    <row r="253" spans="1:17">
      <c r="A253" s="58"/>
      <c r="B253" s="68"/>
      <c r="C253" s="68"/>
      <c r="D253" s="68"/>
      <c r="E253" s="68"/>
      <c r="F253" s="68"/>
      <c r="G253" s="68"/>
      <c r="H253" s="68"/>
      <c r="I253" s="68"/>
      <c r="J253" s="68"/>
      <c r="K253" s="68"/>
      <c r="L253" s="68"/>
      <c r="M253" s="68"/>
      <c r="N253" s="68"/>
      <c r="O253" s="68"/>
      <c r="P253" s="68"/>
      <c r="Q253" s="68"/>
    </row>
    <row r="254" spans="1:17">
      <c r="A254" s="58"/>
      <c r="B254" s="68"/>
      <c r="C254" s="68"/>
      <c r="D254" s="68"/>
      <c r="E254" s="68"/>
      <c r="F254" s="68"/>
      <c r="G254" s="68"/>
      <c r="H254" s="68"/>
      <c r="I254" s="68"/>
      <c r="J254" s="68"/>
      <c r="K254" s="68"/>
      <c r="L254" s="68"/>
      <c r="M254" s="68"/>
      <c r="N254" s="68"/>
      <c r="O254" s="68"/>
      <c r="P254" s="68"/>
      <c r="Q254" s="68"/>
    </row>
    <row r="255" spans="1:17">
      <c r="A255" s="58"/>
      <c r="B255" s="68"/>
      <c r="C255" s="68"/>
      <c r="D255" s="68"/>
      <c r="E255" s="68"/>
      <c r="F255" s="68"/>
      <c r="G255" s="68"/>
      <c r="H255" s="68"/>
      <c r="I255" s="68"/>
      <c r="J255" s="68"/>
      <c r="K255" s="68"/>
      <c r="L255" s="68"/>
      <c r="M255" s="68"/>
      <c r="N255" s="68"/>
      <c r="O255" s="68"/>
      <c r="P255" s="68"/>
      <c r="Q255" s="68"/>
    </row>
    <row r="256" spans="1:17">
      <c r="A256" s="58"/>
      <c r="B256" s="68"/>
      <c r="C256" s="68"/>
      <c r="D256" s="68"/>
      <c r="E256" s="68"/>
      <c r="F256" s="68"/>
      <c r="G256" s="68"/>
      <c r="H256" s="68"/>
      <c r="I256" s="68"/>
      <c r="J256" s="68"/>
      <c r="K256" s="68"/>
      <c r="L256" s="68"/>
      <c r="M256" s="68"/>
      <c r="N256" s="68"/>
      <c r="O256" s="68"/>
      <c r="P256" s="68"/>
      <c r="Q256" s="68"/>
    </row>
    <row r="257" spans="1:17">
      <c r="A257" s="58"/>
      <c r="B257" s="68"/>
      <c r="C257" s="68"/>
      <c r="D257" s="68"/>
      <c r="E257" s="68"/>
      <c r="F257" s="68"/>
      <c r="G257" s="68"/>
      <c r="H257" s="68"/>
      <c r="I257" s="68"/>
      <c r="J257" s="68"/>
      <c r="K257" s="68"/>
      <c r="L257" s="68"/>
      <c r="M257" s="68"/>
      <c r="N257" s="68"/>
      <c r="O257" s="68"/>
      <c r="P257" s="68"/>
      <c r="Q257" s="68"/>
    </row>
    <row r="258" spans="1:17">
      <c r="A258" s="58"/>
      <c r="B258" s="68"/>
      <c r="C258" s="68"/>
      <c r="D258" s="68"/>
      <c r="E258" s="68"/>
      <c r="F258" s="68"/>
      <c r="G258" s="68"/>
      <c r="H258" s="68"/>
      <c r="I258" s="68"/>
      <c r="J258" s="68"/>
      <c r="K258" s="68"/>
      <c r="L258" s="68"/>
      <c r="M258" s="68"/>
      <c r="N258" s="68"/>
      <c r="O258" s="68"/>
      <c r="P258" s="68"/>
      <c r="Q258" s="68"/>
    </row>
    <row r="259" spans="1:17">
      <c r="A259" s="58"/>
      <c r="B259" s="68"/>
      <c r="C259" s="68"/>
      <c r="D259" s="68"/>
      <c r="E259" s="68"/>
      <c r="F259" s="68"/>
      <c r="G259" s="68"/>
      <c r="H259" s="68"/>
      <c r="I259" s="68"/>
      <c r="J259" s="68"/>
      <c r="K259" s="68"/>
      <c r="L259" s="68"/>
      <c r="M259" s="68"/>
      <c r="N259" s="68"/>
      <c r="O259" s="68"/>
      <c r="P259" s="68"/>
      <c r="Q259" s="68"/>
    </row>
    <row r="260" spans="1:17">
      <c r="A260" s="58"/>
      <c r="B260" s="68"/>
      <c r="C260" s="68"/>
      <c r="D260" s="68"/>
      <c r="E260" s="68"/>
      <c r="F260" s="68"/>
      <c r="G260" s="68"/>
      <c r="H260" s="68"/>
      <c r="I260" s="68"/>
      <c r="J260" s="68"/>
      <c r="K260" s="68"/>
      <c r="L260" s="68"/>
      <c r="M260" s="68"/>
      <c r="N260" s="68"/>
      <c r="O260" s="68"/>
      <c r="P260" s="68"/>
      <c r="Q260" s="68"/>
    </row>
    <row r="261" spans="1:17">
      <c r="A261" s="58"/>
      <c r="B261" s="68"/>
      <c r="C261" s="68"/>
      <c r="D261" s="68"/>
      <c r="E261" s="68"/>
      <c r="F261" s="68"/>
      <c r="G261" s="68"/>
      <c r="H261" s="68"/>
      <c r="I261" s="68"/>
      <c r="J261" s="68"/>
      <c r="K261" s="68"/>
      <c r="L261" s="68"/>
      <c r="M261" s="68"/>
      <c r="N261" s="68"/>
      <c r="O261" s="68"/>
      <c r="P261" s="68"/>
      <c r="Q261" s="68"/>
    </row>
    <row r="262" spans="1:17">
      <c r="A262" s="58"/>
      <c r="B262" s="68"/>
      <c r="C262" s="68"/>
      <c r="D262" s="68"/>
      <c r="E262" s="68"/>
      <c r="F262" s="68"/>
      <c r="G262" s="68"/>
      <c r="H262" s="68"/>
      <c r="I262" s="68"/>
      <c r="J262" s="68"/>
      <c r="K262" s="68"/>
      <c r="L262" s="68"/>
      <c r="M262" s="68"/>
      <c r="N262" s="68"/>
      <c r="O262" s="68"/>
      <c r="P262" s="68"/>
      <c r="Q262" s="68"/>
    </row>
    <row r="263" spans="1:17">
      <c r="A263" s="58"/>
      <c r="B263" s="68"/>
      <c r="C263" s="68"/>
      <c r="D263" s="68"/>
      <c r="E263" s="68"/>
      <c r="F263" s="68"/>
      <c r="G263" s="68"/>
      <c r="H263" s="68"/>
      <c r="I263" s="68"/>
      <c r="J263" s="68"/>
      <c r="K263" s="68"/>
      <c r="L263" s="68"/>
      <c r="M263" s="68"/>
      <c r="N263" s="68"/>
      <c r="O263" s="68"/>
      <c r="P263" s="68"/>
      <c r="Q263" s="68"/>
    </row>
    <row r="264" spans="1:17">
      <c r="A264" s="58"/>
      <c r="B264" s="68"/>
      <c r="C264" s="68"/>
      <c r="D264" s="68"/>
      <c r="E264" s="68"/>
      <c r="F264" s="68"/>
      <c r="G264" s="68"/>
      <c r="H264" s="68"/>
      <c r="I264" s="68"/>
      <c r="J264" s="68"/>
      <c r="K264" s="68"/>
      <c r="L264" s="68"/>
      <c r="M264" s="68"/>
      <c r="N264" s="68"/>
      <c r="O264" s="68"/>
      <c r="P264" s="68"/>
      <c r="Q264" s="68"/>
    </row>
    <row r="265" spans="1:17">
      <c r="A265" s="58"/>
      <c r="B265" s="68"/>
      <c r="C265" s="68"/>
      <c r="D265" s="68"/>
      <c r="E265" s="68"/>
      <c r="F265" s="68"/>
      <c r="G265" s="68"/>
      <c r="H265" s="68"/>
      <c r="I265" s="68"/>
      <c r="J265" s="68"/>
      <c r="K265" s="68"/>
      <c r="L265" s="68"/>
      <c r="M265" s="68"/>
      <c r="N265" s="68"/>
      <c r="O265" s="68"/>
      <c r="P265" s="68"/>
      <c r="Q265" s="68"/>
    </row>
    <row r="266" spans="1:17">
      <c r="A266" s="58"/>
      <c r="B266" s="68"/>
      <c r="C266" s="68"/>
      <c r="D266" s="68"/>
      <c r="E266" s="68"/>
      <c r="F266" s="68"/>
      <c r="G266" s="68"/>
      <c r="H266" s="68"/>
      <c r="I266" s="68"/>
      <c r="J266" s="68"/>
      <c r="K266" s="68"/>
      <c r="L266" s="68"/>
      <c r="M266" s="68"/>
      <c r="N266" s="68"/>
      <c r="O266" s="68"/>
      <c r="P266" s="68"/>
      <c r="Q266" s="68"/>
    </row>
    <row r="267" spans="1:17">
      <c r="A267" s="58"/>
      <c r="B267" s="68"/>
      <c r="C267" s="68"/>
      <c r="D267" s="68"/>
      <c r="E267" s="68"/>
      <c r="F267" s="68"/>
      <c r="G267" s="68"/>
      <c r="H267" s="68"/>
      <c r="I267" s="68"/>
      <c r="J267" s="68"/>
      <c r="K267" s="68"/>
      <c r="L267" s="68"/>
      <c r="M267" s="68"/>
      <c r="N267" s="68"/>
      <c r="O267" s="68"/>
      <c r="P267" s="68"/>
      <c r="Q267" s="68"/>
    </row>
    <row r="268" spans="1:17">
      <c r="A268" s="58"/>
      <c r="B268" s="68"/>
      <c r="C268" s="68"/>
      <c r="D268" s="68"/>
      <c r="E268" s="68"/>
      <c r="F268" s="68"/>
      <c r="G268" s="68"/>
      <c r="H268" s="68"/>
      <c r="I268" s="68"/>
      <c r="J268" s="68"/>
      <c r="K268" s="68"/>
      <c r="L268" s="68"/>
      <c r="M268" s="68"/>
      <c r="N268" s="68"/>
      <c r="O268" s="68"/>
      <c r="P268" s="68"/>
      <c r="Q268" s="68"/>
    </row>
    <row r="269" spans="1:17">
      <c r="A269" s="58"/>
      <c r="B269" s="68"/>
      <c r="C269" s="68"/>
      <c r="D269" s="68"/>
      <c r="E269" s="68"/>
      <c r="F269" s="68"/>
      <c r="G269" s="68"/>
      <c r="H269" s="68"/>
      <c r="I269" s="68"/>
      <c r="J269" s="68"/>
      <c r="K269" s="68"/>
      <c r="L269" s="68"/>
      <c r="M269" s="68"/>
      <c r="N269" s="68"/>
      <c r="O269" s="68"/>
      <c r="P269" s="68"/>
      <c r="Q269" s="68"/>
    </row>
    <row r="270" spans="1:17">
      <c r="A270" s="58"/>
      <c r="B270" s="68"/>
      <c r="C270" s="68"/>
      <c r="D270" s="68"/>
      <c r="E270" s="68"/>
      <c r="F270" s="68"/>
      <c r="G270" s="68"/>
      <c r="H270" s="68"/>
      <c r="I270" s="68"/>
      <c r="J270" s="68"/>
      <c r="K270" s="68"/>
      <c r="L270" s="68"/>
      <c r="M270" s="68"/>
      <c r="N270" s="68"/>
      <c r="O270" s="68"/>
      <c r="P270" s="68"/>
      <c r="Q270" s="68"/>
    </row>
    <row r="271" spans="1:17">
      <c r="A271" s="58"/>
      <c r="B271" s="68"/>
      <c r="C271" s="68"/>
      <c r="D271" s="68"/>
      <c r="E271" s="68"/>
      <c r="F271" s="68"/>
      <c r="G271" s="68"/>
      <c r="H271" s="68"/>
      <c r="I271" s="68"/>
      <c r="J271" s="68"/>
      <c r="K271" s="68"/>
      <c r="L271" s="68"/>
      <c r="M271" s="68"/>
      <c r="N271" s="68"/>
      <c r="O271" s="68"/>
      <c r="P271" s="68"/>
      <c r="Q271" s="68"/>
    </row>
    <row r="272" spans="1:17">
      <c r="A272" s="58"/>
      <c r="B272" s="68"/>
      <c r="C272" s="68"/>
      <c r="D272" s="68"/>
      <c r="E272" s="68"/>
      <c r="F272" s="68"/>
      <c r="G272" s="68"/>
      <c r="H272" s="68"/>
      <c r="I272" s="68"/>
      <c r="J272" s="68"/>
      <c r="K272" s="68"/>
      <c r="L272" s="68"/>
      <c r="M272" s="68"/>
      <c r="N272" s="68"/>
      <c r="O272" s="68"/>
      <c r="P272" s="68"/>
      <c r="Q272" s="68"/>
    </row>
    <row r="273" spans="1:17">
      <c r="A273" s="58"/>
      <c r="B273" s="68"/>
      <c r="C273" s="68"/>
      <c r="D273" s="68"/>
      <c r="E273" s="68"/>
      <c r="F273" s="68"/>
      <c r="G273" s="68"/>
      <c r="H273" s="68"/>
      <c r="I273" s="68"/>
      <c r="J273" s="68"/>
      <c r="K273" s="68"/>
      <c r="L273" s="68"/>
      <c r="M273" s="68"/>
      <c r="N273" s="68"/>
      <c r="O273" s="68"/>
      <c r="P273" s="68"/>
      <c r="Q273" s="68"/>
    </row>
    <row r="274" spans="1:17">
      <c r="A274" s="58"/>
      <c r="B274" s="68"/>
      <c r="C274" s="68"/>
      <c r="D274" s="68"/>
      <c r="E274" s="68"/>
      <c r="F274" s="68"/>
      <c r="G274" s="68"/>
      <c r="H274" s="68"/>
      <c r="I274" s="68"/>
      <c r="J274" s="68"/>
      <c r="K274" s="68"/>
      <c r="L274" s="68"/>
      <c r="M274" s="68"/>
      <c r="N274" s="68"/>
      <c r="O274" s="68"/>
      <c r="P274" s="68"/>
      <c r="Q274" s="68"/>
    </row>
    <row r="275" spans="1:17">
      <c r="A275" s="58"/>
      <c r="B275" s="68"/>
      <c r="C275" s="68"/>
      <c r="D275" s="68"/>
      <c r="E275" s="68"/>
      <c r="F275" s="68"/>
      <c r="G275" s="68"/>
      <c r="H275" s="68"/>
      <c r="I275" s="68"/>
      <c r="J275" s="68"/>
      <c r="K275" s="68"/>
      <c r="L275" s="68"/>
      <c r="M275" s="68"/>
      <c r="N275" s="68"/>
      <c r="O275" s="68"/>
      <c r="P275" s="68"/>
      <c r="Q275" s="68"/>
    </row>
    <row r="276" spans="1:17">
      <c r="A276" s="58"/>
      <c r="B276" s="68"/>
      <c r="C276" s="68"/>
      <c r="D276" s="68"/>
      <c r="E276" s="68"/>
      <c r="F276" s="68"/>
      <c r="G276" s="68"/>
      <c r="H276" s="68"/>
      <c r="I276" s="68"/>
      <c r="J276" s="68"/>
      <c r="K276" s="68"/>
      <c r="L276" s="68"/>
      <c r="M276" s="68"/>
      <c r="N276" s="68"/>
      <c r="O276" s="68"/>
      <c r="P276" s="68"/>
      <c r="Q276" s="68"/>
    </row>
    <row r="277" spans="1:17">
      <c r="A277" s="58"/>
      <c r="B277" s="68"/>
      <c r="C277" s="68"/>
      <c r="D277" s="68"/>
      <c r="E277" s="68"/>
      <c r="F277" s="68"/>
      <c r="G277" s="68"/>
      <c r="H277" s="68"/>
      <c r="I277" s="68"/>
      <c r="J277" s="68"/>
      <c r="K277" s="68"/>
      <c r="L277" s="68"/>
      <c r="M277" s="68"/>
      <c r="N277" s="68"/>
      <c r="O277" s="68"/>
      <c r="P277" s="68"/>
      <c r="Q277" s="68"/>
    </row>
    <row r="278" spans="1:17">
      <c r="A278" s="58"/>
      <c r="B278" s="68"/>
      <c r="C278" s="68"/>
      <c r="D278" s="68"/>
      <c r="E278" s="68"/>
      <c r="F278" s="68"/>
      <c r="G278" s="68"/>
      <c r="H278" s="68"/>
      <c r="I278" s="68"/>
      <c r="J278" s="68"/>
      <c r="K278" s="68"/>
      <c r="L278" s="68"/>
      <c r="M278" s="68"/>
      <c r="N278" s="68"/>
      <c r="O278" s="68"/>
      <c r="P278" s="68"/>
      <c r="Q278" s="68"/>
    </row>
    <row r="279" spans="1:17">
      <c r="A279" s="58"/>
      <c r="B279" s="73"/>
      <c r="C279" s="73"/>
      <c r="D279" s="73"/>
      <c r="E279" s="73"/>
      <c r="F279" s="73"/>
      <c r="G279" s="73"/>
      <c r="H279" s="73"/>
      <c r="I279" s="73"/>
      <c r="J279" s="73"/>
      <c r="K279" s="73"/>
      <c r="L279" s="73"/>
      <c r="M279" s="73"/>
      <c r="N279" s="73"/>
      <c r="O279" s="73"/>
      <c r="P279" s="73"/>
      <c r="Q279" s="73"/>
    </row>
    <row r="280" spans="1:17">
      <c r="A280" s="58"/>
      <c r="B280" s="73"/>
      <c r="C280" s="73"/>
      <c r="D280" s="73"/>
      <c r="E280" s="73"/>
      <c r="F280" s="73"/>
      <c r="G280" s="73"/>
      <c r="H280" s="73"/>
      <c r="I280" s="73"/>
      <c r="J280" s="73"/>
      <c r="K280" s="73"/>
      <c r="L280" s="73"/>
      <c r="M280" s="73"/>
      <c r="N280" s="73"/>
      <c r="O280" s="73"/>
      <c r="P280" s="73"/>
      <c r="Q280" s="73"/>
    </row>
  </sheetData>
  <customSheetViews>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2"/>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3"/>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4"/>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5"/>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6"/>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7"/>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8"/>
    </customSheetView>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9"/>
    </customSheetView>
    <customSheetView guid="{2D94A871-EE3A-476B-9EB3-7E292F91BDEE}" showPageBreaks="1" printArea="1">
      <pane xSplit="1" ySplit="6" topLeftCell="B7" activePane="bottomRight" state="frozen"/>
      <selection pane="bottomRight" activeCell="Y34" sqref="Y34"/>
      <pageMargins left="0.7" right="0.7" top="0.75" bottom="0.75" header="0.3" footer="0.3"/>
      <pageSetup paperSize="9" scale="65" orientation="landscape" r:id="rId10"/>
    </customSheetView>
  </customSheetViews>
  <mergeCells count="13">
    <mergeCell ref="A34:S34"/>
    <mergeCell ref="A33:S33"/>
    <mergeCell ref="A1:AH1"/>
    <mergeCell ref="A2:AH2"/>
    <mergeCell ref="A3:AH3"/>
    <mergeCell ref="Z5:AH5"/>
    <mergeCell ref="A5:A6"/>
    <mergeCell ref="B5:D5"/>
    <mergeCell ref="E5:K5"/>
    <mergeCell ref="L5:N5"/>
    <mergeCell ref="O5:Q5"/>
    <mergeCell ref="R5:R6"/>
    <mergeCell ref="S5:Y5"/>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0"/>
  <sheetViews>
    <sheetView zoomScale="110" zoomScaleNormal="110" workbookViewId="0">
      <pane xSplit="2" ySplit="5" topLeftCell="C15" activePane="bottomRight" state="frozen"/>
      <selection pane="topRight" activeCell="C1" sqref="C1"/>
      <selection pane="bottomLeft" activeCell="A6" sqref="A6"/>
      <selection pane="bottomRight" activeCell="L5" sqref="L5"/>
    </sheetView>
  </sheetViews>
  <sheetFormatPr defaultColWidth="9.140625" defaultRowHeight="12.75"/>
  <cols>
    <col min="1" max="1" width="11" style="117" customWidth="1"/>
    <col min="2" max="2" width="61.7109375" style="27" customWidth="1"/>
    <col min="3" max="12" width="10" style="27" customWidth="1"/>
    <col min="13" max="13" width="11.42578125" style="27" customWidth="1"/>
    <col min="14" max="14" width="9.140625" style="27"/>
    <col min="15" max="15" width="10" style="27" bestFit="1" customWidth="1"/>
    <col min="16" max="16" width="9.7109375" style="27" customWidth="1"/>
    <col min="17" max="17" width="9.5703125" style="27" customWidth="1"/>
    <col min="18" max="18" width="11.140625" style="27" customWidth="1"/>
    <col min="19" max="19" width="10.5703125" style="27" customWidth="1"/>
    <col min="20" max="20" width="11.140625" style="27" customWidth="1"/>
    <col min="21" max="21" width="9.42578125" style="27" customWidth="1"/>
    <col min="22" max="22" width="9" style="27" customWidth="1"/>
    <col min="23" max="23" width="10.42578125" style="27" customWidth="1"/>
    <col min="24" max="24" width="13" style="27" customWidth="1"/>
    <col min="25" max="25" width="6.28515625" style="27" customWidth="1"/>
    <col min="26" max="26" width="9.85546875" style="27" customWidth="1"/>
    <col min="27" max="28" width="9" style="27" customWidth="1"/>
    <col min="29" max="29" width="9.42578125" style="27" customWidth="1"/>
    <col min="30" max="30" width="11.7109375" style="27" customWidth="1"/>
    <col min="31" max="31" width="24.7109375" style="27" customWidth="1"/>
    <col min="32" max="32" width="18.42578125" style="27" customWidth="1"/>
    <col min="33" max="16384" width="9.140625" style="27"/>
  </cols>
  <sheetData>
    <row r="1" spans="1:30">
      <c r="A1" s="345" t="s">
        <v>162</v>
      </c>
      <c r="B1" s="345"/>
      <c r="C1" s="345"/>
      <c r="D1" s="345"/>
      <c r="E1" s="345"/>
      <c r="F1" s="345"/>
      <c r="G1" s="345"/>
      <c r="H1" s="345"/>
      <c r="I1" s="345"/>
      <c r="J1" s="345"/>
      <c r="K1" s="345"/>
      <c r="L1" s="200"/>
      <c r="M1" s="200"/>
      <c r="N1" s="200"/>
      <c r="O1" s="200"/>
      <c r="P1" s="200"/>
      <c r="Q1" s="200"/>
      <c r="R1" s="200"/>
      <c r="S1" s="200"/>
      <c r="T1" s="200"/>
      <c r="U1" s="200"/>
      <c r="V1" s="200"/>
      <c r="W1" s="200"/>
      <c r="X1" s="200"/>
      <c r="Y1" s="200"/>
      <c r="Z1" s="200"/>
      <c r="AA1" s="200"/>
      <c r="AB1" s="200"/>
      <c r="AC1" s="200"/>
      <c r="AD1" s="200"/>
    </row>
    <row r="2" spans="1:30" ht="15.75">
      <c r="A2" s="349" t="s">
        <v>422</v>
      </c>
      <c r="B2" s="349"/>
      <c r="C2" s="349"/>
      <c r="D2" s="349"/>
      <c r="E2" s="349"/>
      <c r="F2" s="349"/>
      <c r="G2" s="349"/>
      <c r="H2" s="349"/>
      <c r="I2" s="349"/>
      <c r="J2" s="349"/>
      <c r="K2" s="349"/>
      <c r="L2" s="200"/>
      <c r="M2" s="200"/>
      <c r="N2" s="200"/>
      <c r="O2" s="200"/>
      <c r="P2" s="200"/>
      <c r="Q2" s="200"/>
      <c r="R2" s="200"/>
      <c r="S2" s="200"/>
      <c r="T2" s="200"/>
      <c r="U2" s="200"/>
      <c r="V2" s="200"/>
      <c r="W2" s="200"/>
      <c r="X2" s="200"/>
      <c r="Y2" s="200"/>
      <c r="Z2" s="200"/>
      <c r="AA2" s="200"/>
      <c r="AB2" s="200"/>
      <c r="AC2" s="200"/>
      <c r="AD2" s="200"/>
    </row>
    <row r="3" spans="1:30" s="32" customFormat="1" ht="20.25" customHeight="1">
      <c r="A3" s="366" t="s">
        <v>255</v>
      </c>
      <c r="B3" s="366"/>
      <c r="C3" s="366"/>
      <c r="D3" s="366"/>
      <c r="E3" s="366"/>
      <c r="F3" s="366"/>
      <c r="G3" s="366"/>
      <c r="H3" s="366"/>
      <c r="I3" s="366"/>
      <c r="J3" s="366"/>
      <c r="K3" s="366"/>
      <c r="L3" s="145"/>
      <c r="M3" s="145"/>
      <c r="N3" s="145"/>
      <c r="O3" s="145"/>
      <c r="P3" s="145"/>
      <c r="Q3" s="145"/>
      <c r="R3" s="145"/>
      <c r="S3" s="145"/>
      <c r="T3" s="145"/>
      <c r="U3" s="145"/>
      <c r="V3" s="145"/>
      <c r="W3" s="145"/>
      <c r="X3" s="145"/>
      <c r="Y3" s="145"/>
      <c r="Z3" s="145"/>
      <c r="AA3" s="145"/>
      <c r="AB3" s="145"/>
      <c r="AC3" s="145"/>
      <c r="AD3" s="145"/>
    </row>
    <row r="4" spans="1:30" ht="11.25" customHeight="1">
      <c r="A4" s="201"/>
      <c r="B4" s="201"/>
      <c r="C4" s="202"/>
      <c r="D4" s="202"/>
      <c r="E4" s="202"/>
      <c r="F4" s="202"/>
      <c r="G4" s="202"/>
      <c r="H4" s="202"/>
      <c r="I4" s="202"/>
      <c r="J4" s="202"/>
      <c r="K4" s="202"/>
      <c r="L4" s="283"/>
      <c r="M4" s="200"/>
      <c r="N4" s="200"/>
      <c r="O4" s="200"/>
      <c r="P4" s="200"/>
      <c r="Q4" s="200"/>
      <c r="R4" s="200"/>
      <c r="S4" s="200"/>
      <c r="T4" s="200"/>
      <c r="U4" s="200"/>
      <c r="V4" s="200"/>
      <c r="W4" s="200"/>
      <c r="X4" s="200"/>
      <c r="Y4" s="200"/>
      <c r="Z4" s="200"/>
      <c r="AA4" s="200"/>
      <c r="AB4" s="200"/>
      <c r="AC4" s="200"/>
      <c r="AD4" s="200"/>
    </row>
    <row r="5" spans="1:30" s="117" customFormat="1" ht="18.75" customHeight="1">
      <c r="A5" s="374" t="s">
        <v>183</v>
      </c>
      <c r="B5" s="375"/>
      <c r="C5" s="334">
        <v>2011</v>
      </c>
      <c r="D5" s="334">
        <v>2012</v>
      </c>
      <c r="E5" s="334">
        <v>2013</v>
      </c>
      <c r="F5" s="334">
        <v>2014</v>
      </c>
      <c r="G5" s="286">
        <v>2015</v>
      </c>
      <c r="H5" s="286">
        <v>2016</v>
      </c>
      <c r="I5" s="286">
        <v>2017</v>
      </c>
      <c r="J5" s="286">
        <v>2018</v>
      </c>
      <c r="K5" s="286">
        <v>2019</v>
      </c>
      <c r="L5" s="286">
        <v>2020</v>
      </c>
    </row>
    <row r="6" spans="1:30" s="117" customFormat="1">
      <c r="A6" s="368" t="s">
        <v>163</v>
      </c>
      <c r="B6" s="287" t="s">
        <v>371</v>
      </c>
      <c r="C6" s="309">
        <v>19152.5</v>
      </c>
      <c r="D6" s="309">
        <v>18804.400000000001</v>
      </c>
      <c r="E6" s="309">
        <v>19772.599999999999</v>
      </c>
      <c r="F6" s="309">
        <v>17241.099999999999</v>
      </c>
      <c r="G6" s="310">
        <v>13658.9</v>
      </c>
      <c r="H6" s="310">
        <v>10227.1</v>
      </c>
      <c r="I6" s="310">
        <v>11670.8</v>
      </c>
      <c r="J6" s="310">
        <v>12455.5</v>
      </c>
      <c r="K6" s="310">
        <v>10509.4</v>
      </c>
      <c r="L6" s="310">
        <v>7198.9</v>
      </c>
    </row>
    <row r="7" spans="1:30" s="117" customFormat="1">
      <c r="A7" s="369"/>
      <c r="B7" s="288" t="s">
        <v>164</v>
      </c>
      <c r="C7" s="15">
        <v>18596.3</v>
      </c>
      <c r="D7" s="15">
        <v>18019.400000000001</v>
      </c>
      <c r="E7" s="15">
        <v>19148.5</v>
      </c>
      <c r="F7" s="15">
        <v>16663.5</v>
      </c>
      <c r="G7" s="28">
        <v>12851.8</v>
      </c>
      <c r="H7" s="28">
        <v>9460.5</v>
      </c>
      <c r="I7" s="28">
        <v>10624.6</v>
      </c>
      <c r="J7" s="28">
        <v>11569.9</v>
      </c>
      <c r="K7" s="28">
        <v>9565.7999999999993</v>
      </c>
      <c r="L7" s="28">
        <v>6435.1</v>
      </c>
    </row>
    <row r="8" spans="1:30" s="117" customFormat="1" ht="15.75">
      <c r="A8" s="369"/>
      <c r="B8" s="288" t="s">
        <v>189</v>
      </c>
      <c r="C8" s="15">
        <v>17486.900000000001</v>
      </c>
      <c r="D8" s="15">
        <v>16730.900000000001</v>
      </c>
      <c r="E8" s="15">
        <v>17911.5</v>
      </c>
      <c r="F8" s="15">
        <v>15299.3</v>
      </c>
      <c r="G8" s="28">
        <v>11726.8</v>
      </c>
      <c r="H8" s="28">
        <v>8504.4</v>
      </c>
      <c r="I8" s="28">
        <v>9644.7000000000007</v>
      </c>
      <c r="J8" s="28">
        <v>10755.6</v>
      </c>
      <c r="K8" s="28">
        <v>8764.2999999999993</v>
      </c>
      <c r="L8" s="28">
        <v>6002.9</v>
      </c>
    </row>
    <row r="9" spans="1:30" s="117" customFormat="1" ht="15.75">
      <c r="A9" s="369"/>
      <c r="B9" s="288" t="s">
        <v>251</v>
      </c>
      <c r="C9" s="15">
        <v>1109.4000000000001</v>
      </c>
      <c r="D9" s="15">
        <v>1288.5</v>
      </c>
      <c r="E9" s="15">
        <v>1237</v>
      </c>
      <c r="F9" s="15">
        <v>1364.2</v>
      </c>
      <c r="G9" s="28">
        <v>1125</v>
      </c>
      <c r="H9" s="28">
        <v>956.1</v>
      </c>
      <c r="I9" s="28">
        <v>979.9</v>
      </c>
      <c r="J9" s="28">
        <v>814.3</v>
      </c>
      <c r="K9" s="28">
        <v>801.5</v>
      </c>
      <c r="L9" s="28">
        <v>432.2</v>
      </c>
    </row>
    <row r="10" spans="1:30" s="117" customFormat="1">
      <c r="A10" s="369"/>
      <c r="B10" s="288" t="s">
        <v>378</v>
      </c>
      <c r="C10" s="15">
        <v>303.7</v>
      </c>
      <c r="D10" s="15">
        <v>500.3</v>
      </c>
      <c r="E10" s="15">
        <v>386.6</v>
      </c>
      <c r="F10" s="15">
        <v>344.3</v>
      </c>
      <c r="G10" s="28">
        <v>538.29999999999995</v>
      </c>
      <c r="H10" s="28">
        <v>441.3</v>
      </c>
      <c r="I10" s="28">
        <v>428.8</v>
      </c>
      <c r="J10" s="28">
        <v>563.70000000000005</v>
      </c>
      <c r="K10" s="28">
        <v>618.4</v>
      </c>
      <c r="L10" s="28">
        <v>465.9</v>
      </c>
    </row>
    <row r="11" spans="1:30" s="117" customFormat="1">
      <c r="A11" s="369"/>
      <c r="B11" s="288" t="s">
        <v>377</v>
      </c>
      <c r="C11" s="15">
        <v>0</v>
      </c>
      <c r="D11" s="15">
        <v>0</v>
      </c>
      <c r="E11" s="15">
        <v>0.7</v>
      </c>
      <c r="F11" s="15">
        <v>8.6</v>
      </c>
      <c r="G11" s="28">
        <v>2.7</v>
      </c>
      <c r="H11" s="28">
        <v>0.7</v>
      </c>
      <c r="I11" s="28">
        <v>0.5</v>
      </c>
      <c r="J11" s="28">
        <v>0.5</v>
      </c>
      <c r="K11" s="28">
        <v>3.3</v>
      </c>
      <c r="L11" s="28">
        <v>2.9</v>
      </c>
    </row>
    <row r="12" spans="1:30" s="117" customFormat="1">
      <c r="A12" s="369"/>
      <c r="B12" s="288" t="s">
        <v>376</v>
      </c>
      <c r="C12" s="15">
        <v>303.7</v>
      </c>
      <c r="D12" s="15">
        <v>500.3</v>
      </c>
      <c r="E12" s="15">
        <v>385.9</v>
      </c>
      <c r="F12" s="15">
        <v>335.7</v>
      </c>
      <c r="G12" s="28">
        <v>535.6</v>
      </c>
      <c r="H12" s="28">
        <v>440.6</v>
      </c>
      <c r="I12" s="28">
        <v>428.3</v>
      </c>
      <c r="J12" s="28">
        <v>563.20000000000005</v>
      </c>
      <c r="K12" s="28">
        <v>615</v>
      </c>
      <c r="L12" s="28">
        <v>463</v>
      </c>
    </row>
    <row r="13" spans="1:30" s="117" customFormat="1">
      <c r="A13" s="369"/>
      <c r="B13" s="288" t="s">
        <v>375</v>
      </c>
      <c r="C13" s="15">
        <v>252.5</v>
      </c>
      <c r="D13" s="15">
        <v>284.8</v>
      </c>
      <c r="E13" s="15">
        <v>237.5</v>
      </c>
      <c r="F13" s="15">
        <v>233.3</v>
      </c>
      <c r="G13" s="28">
        <v>268.8</v>
      </c>
      <c r="H13" s="28">
        <v>325.3</v>
      </c>
      <c r="I13" s="28">
        <v>617.29999999999995</v>
      </c>
      <c r="J13" s="28">
        <v>321.89999999999998</v>
      </c>
      <c r="K13" s="28">
        <v>325.2</v>
      </c>
      <c r="L13" s="28">
        <v>297.89999999999998</v>
      </c>
    </row>
    <row r="14" spans="1:30" s="117" customFormat="1">
      <c r="A14" s="369"/>
      <c r="B14" s="288" t="s">
        <v>374</v>
      </c>
      <c r="C14" s="15">
        <v>12.9</v>
      </c>
      <c r="D14" s="15">
        <v>29.4</v>
      </c>
      <c r="E14" s="15">
        <v>17.7</v>
      </c>
      <c r="F14" s="15">
        <v>19.600000000000001</v>
      </c>
      <c r="G14" s="28">
        <v>19</v>
      </c>
      <c r="H14" s="28">
        <v>61.8</v>
      </c>
      <c r="I14" s="28">
        <v>30.5</v>
      </c>
      <c r="J14" s="28">
        <v>31.1</v>
      </c>
      <c r="K14" s="28">
        <v>34.9</v>
      </c>
      <c r="L14" s="28">
        <v>39.200000000000003</v>
      </c>
    </row>
    <row r="15" spans="1:30" s="117" customFormat="1">
      <c r="A15" s="369"/>
      <c r="B15" s="288" t="s">
        <v>373</v>
      </c>
      <c r="C15" s="15">
        <v>239.6</v>
      </c>
      <c r="D15" s="15">
        <v>255.4</v>
      </c>
      <c r="E15" s="15">
        <v>219.9</v>
      </c>
      <c r="F15" s="15">
        <v>213.7</v>
      </c>
      <c r="G15" s="28">
        <v>249.8</v>
      </c>
      <c r="H15" s="28">
        <v>263.5</v>
      </c>
      <c r="I15" s="28">
        <v>586.79999999999995</v>
      </c>
      <c r="J15" s="28">
        <v>290.7</v>
      </c>
      <c r="K15" s="28">
        <v>290.3</v>
      </c>
      <c r="L15" s="28">
        <v>258.7</v>
      </c>
    </row>
    <row r="16" spans="1:30" s="117" customFormat="1">
      <c r="A16" s="370"/>
      <c r="B16" s="289" t="s">
        <v>202</v>
      </c>
      <c r="C16" s="133">
        <v>0</v>
      </c>
      <c r="D16" s="133">
        <v>0</v>
      </c>
      <c r="E16" s="133">
        <v>0</v>
      </c>
      <c r="F16" s="133">
        <v>0</v>
      </c>
      <c r="G16" s="164">
        <v>0</v>
      </c>
      <c r="H16" s="164">
        <v>0.2</v>
      </c>
      <c r="I16" s="164">
        <v>0.6</v>
      </c>
      <c r="J16" s="164">
        <v>2.4</v>
      </c>
      <c r="K16" s="164">
        <v>10.3</v>
      </c>
      <c r="L16" s="164">
        <v>0.5</v>
      </c>
    </row>
    <row r="17" spans="1:21" s="117" customFormat="1">
      <c r="A17" s="368" t="s">
        <v>166</v>
      </c>
      <c r="B17" s="287" t="s">
        <v>372</v>
      </c>
      <c r="C17" s="309">
        <v>14444.1</v>
      </c>
      <c r="D17" s="309">
        <v>14937.9</v>
      </c>
      <c r="E17" s="309">
        <v>14201.3</v>
      </c>
      <c r="F17" s="309">
        <v>13086.6</v>
      </c>
      <c r="G17" s="310">
        <v>11601.8</v>
      </c>
      <c r="H17" s="310">
        <v>11003.5</v>
      </c>
      <c r="I17" s="310">
        <v>10261.6</v>
      </c>
      <c r="J17" s="310">
        <v>10829.6</v>
      </c>
      <c r="K17" s="310">
        <v>9489.2000000000007</v>
      </c>
      <c r="L17" s="310">
        <v>7335.1</v>
      </c>
    </row>
    <row r="18" spans="1:21" s="117" customFormat="1">
      <c r="A18" s="369"/>
      <c r="B18" s="288" t="s">
        <v>164</v>
      </c>
      <c r="C18" s="15">
        <v>11038.8</v>
      </c>
      <c r="D18" s="15">
        <v>11832.3</v>
      </c>
      <c r="E18" s="15">
        <v>11956.3</v>
      </c>
      <c r="F18" s="15">
        <v>10699.4</v>
      </c>
      <c r="G18" s="28">
        <v>10444.4</v>
      </c>
      <c r="H18" s="28">
        <v>9821.7000000000007</v>
      </c>
      <c r="I18" s="28">
        <v>9543.7999999999993</v>
      </c>
      <c r="J18" s="28">
        <v>9143.6</v>
      </c>
      <c r="K18" s="28">
        <v>7960.4</v>
      </c>
      <c r="L18" s="28">
        <v>6614.6</v>
      </c>
    </row>
    <row r="19" spans="1:21" s="117" customFormat="1" ht="15.75">
      <c r="A19" s="369"/>
      <c r="B19" s="288" t="s">
        <v>189</v>
      </c>
      <c r="C19" s="15">
        <v>8578.6</v>
      </c>
      <c r="D19" s="15">
        <v>9231.9</v>
      </c>
      <c r="E19" s="15">
        <v>9276</v>
      </c>
      <c r="F19" s="15">
        <v>7919.3</v>
      </c>
      <c r="G19" s="28">
        <v>7529.5</v>
      </c>
      <c r="H19" s="28">
        <v>7088.7</v>
      </c>
      <c r="I19" s="28">
        <v>6451.7</v>
      </c>
      <c r="J19" s="28">
        <v>6617.2</v>
      </c>
      <c r="K19" s="28">
        <v>6032.5</v>
      </c>
      <c r="L19" s="28">
        <v>5018.8</v>
      </c>
    </row>
    <row r="20" spans="1:21" s="117" customFormat="1" ht="15.75">
      <c r="A20" s="369"/>
      <c r="B20" s="288" t="s">
        <v>251</v>
      </c>
      <c r="C20" s="15">
        <v>2460.1999999999998</v>
      </c>
      <c r="D20" s="15">
        <v>2600.4</v>
      </c>
      <c r="E20" s="15">
        <v>2680.3</v>
      </c>
      <c r="F20" s="15">
        <v>2780.1</v>
      </c>
      <c r="G20" s="28">
        <v>2914.9</v>
      </c>
      <c r="H20" s="28">
        <v>2733</v>
      </c>
      <c r="I20" s="28">
        <v>3092.1</v>
      </c>
      <c r="J20" s="28">
        <v>2526.4</v>
      </c>
      <c r="K20" s="28">
        <v>1928</v>
      </c>
      <c r="L20" s="28">
        <v>1595.8</v>
      </c>
    </row>
    <row r="21" spans="1:21" s="117" customFormat="1">
      <c r="A21" s="369"/>
      <c r="B21" s="288" t="s">
        <v>378</v>
      </c>
      <c r="C21" s="15">
        <v>3123.6</v>
      </c>
      <c r="D21" s="15">
        <v>2796.5</v>
      </c>
      <c r="E21" s="15">
        <v>1953.5</v>
      </c>
      <c r="F21" s="15">
        <v>2067.5</v>
      </c>
      <c r="G21" s="28">
        <v>777.9</v>
      </c>
      <c r="H21" s="28">
        <v>866.5</v>
      </c>
      <c r="I21" s="28">
        <v>379.9</v>
      </c>
      <c r="J21" s="28">
        <v>1264.0999999999999</v>
      </c>
      <c r="K21" s="28">
        <v>1225.4000000000001</v>
      </c>
      <c r="L21" s="28">
        <v>463.7</v>
      </c>
    </row>
    <row r="22" spans="1:21" s="117" customFormat="1">
      <c r="A22" s="369"/>
      <c r="B22" s="288" t="s">
        <v>377</v>
      </c>
      <c r="C22" s="15">
        <v>62.5</v>
      </c>
      <c r="D22" s="15">
        <v>108.6</v>
      </c>
      <c r="E22" s="15">
        <v>81.2</v>
      </c>
      <c r="F22" s="15">
        <v>97.1</v>
      </c>
      <c r="G22" s="28">
        <v>104.4</v>
      </c>
      <c r="H22" s="28">
        <v>241.2</v>
      </c>
      <c r="I22" s="28">
        <v>278.5</v>
      </c>
      <c r="J22" s="28">
        <v>273.3</v>
      </c>
      <c r="K22" s="28">
        <v>160.6</v>
      </c>
      <c r="L22" s="28">
        <v>60.4</v>
      </c>
    </row>
    <row r="23" spans="1:21" s="117" customFormat="1">
      <c r="A23" s="369"/>
      <c r="B23" s="288" t="s">
        <v>376</v>
      </c>
      <c r="C23" s="15">
        <v>3061.1</v>
      </c>
      <c r="D23" s="15">
        <v>2687.9</v>
      </c>
      <c r="E23" s="15">
        <v>1872.3</v>
      </c>
      <c r="F23" s="15">
        <v>1970.4</v>
      </c>
      <c r="G23" s="28">
        <v>673.5</v>
      </c>
      <c r="H23" s="28">
        <v>625.29999999999995</v>
      </c>
      <c r="I23" s="28">
        <v>101.4</v>
      </c>
      <c r="J23" s="28">
        <v>990.8</v>
      </c>
      <c r="K23" s="28">
        <v>1064.8</v>
      </c>
      <c r="L23" s="28">
        <v>403.3</v>
      </c>
    </row>
    <row r="24" spans="1:21" s="117" customFormat="1">
      <c r="A24" s="369"/>
      <c r="B24" s="288" t="s">
        <v>375</v>
      </c>
      <c r="C24" s="15">
        <v>281.7</v>
      </c>
      <c r="D24" s="15">
        <v>309</v>
      </c>
      <c r="E24" s="15">
        <v>291.5</v>
      </c>
      <c r="F24" s="15">
        <v>319.7</v>
      </c>
      <c r="G24" s="28">
        <v>379.5</v>
      </c>
      <c r="H24" s="28">
        <v>315.3</v>
      </c>
      <c r="I24" s="28">
        <v>337.8</v>
      </c>
      <c r="J24" s="28">
        <v>421.8</v>
      </c>
      <c r="K24" s="28">
        <v>303.39999999999998</v>
      </c>
      <c r="L24" s="28">
        <v>256.7</v>
      </c>
    </row>
    <row r="25" spans="1:21" s="117" customFormat="1">
      <c r="A25" s="369"/>
      <c r="B25" s="288" t="s">
        <v>374</v>
      </c>
      <c r="C25" s="15">
        <v>9.5</v>
      </c>
      <c r="D25" s="15">
        <v>9.6999999999999993</v>
      </c>
      <c r="E25" s="15">
        <v>2.2000000000000002</v>
      </c>
      <c r="F25" s="15">
        <v>11</v>
      </c>
      <c r="G25" s="28">
        <v>13.9</v>
      </c>
      <c r="H25" s="28">
        <v>8.1</v>
      </c>
      <c r="I25" s="28">
        <v>8.1</v>
      </c>
      <c r="J25" s="28">
        <v>9</v>
      </c>
      <c r="K25" s="28">
        <v>7.5</v>
      </c>
      <c r="L25" s="28">
        <v>30.6</v>
      </c>
      <c r="M25" s="290"/>
      <c r="N25" s="290"/>
      <c r="O25" s="290"/>
      <c r="P25" s="290"/>
      <c r="Q25" s="290"/>
      <c r="R25" s="290"/>
      <c r="S25" s="290"/>
      <c r="T25" s="290"/>
      <c r="U25" s="290"/>
    </row>
    <row r="26" spans="1:21" s="117" customFormat="1">
      <c r="A26" s="369"/>
      <c r="B26" s="288" t="s">
        <v>373</v>
      </c>
      <c r="C26" s="15">
        <v>272.2</v>
      </c>
      <c r="D26" s="15">
        <v>299.39999999999998</v>
      </c>
      <c r="E26" s="15">
        <v>289.3</v>
      </c>
      <c r="F26" s="15">
        <v>308.7</v>
      </c>
      <c r="G26" s="28">
        <v>365.5</v>
      </c>
      <c r="H26" s="28">
        <v>307.2</v>
      </c>
      <c r="I26" s="28">
        <v>329.7</v>
      </c>
      <c r="J26" s="28">
        <v>412.8</v>
      </c>
      <c r="K26" s="28">
        <v>295.89999999999998</v>
      </c>
      <c r="L26" s="28">
        <v>226.2</v>
      </c>
      <c r="M26" s="290"/>
      <c r="N26" s="290"/>
      <c r="O26" s="290"/>
      <c r="P26" s="290"/>
      <c r="Q26" s="290"/>
      <c r="R26" s="290"/>
      <c r="S26" s="290"/>
      <c r="T26" s="290"/>
      <c r="U26" s="290"/>
    </row>
    <row r="27" spans="1:21" s="117" customFormat="1">
      <c r="A27" s="370"/>
      <c r="B27" s="289" t="s">
        <v>202</v>
      </c>
      <c r="C27" s="133">
        <v>0</v>
      </c>
      <c r="D27" s="133">
        <v>0</v>
      </c>
      <c r="E27" s="133">
        <v>0</v>
      </c>
      <c r="F27" s="133">
        <v>0</v>
      </c>
      <c r="G27" s="164">
        <v>0</v>
      </c>
      <c r="H27" s="164">
        <v>0</v>
      </c>
      <c r="I27" s="164">
        <v>-0.6</v>
      </c>
      <c r="J27" s="164">
        <v>0</v>
      </c>
      <c r="K27" s="164">
        <v>0</v>
      </c>
      <c r="L27" s="164">
        <v>0</v>
      </c>
    </row>
    <row r="28" spans="1:21" s="117" customFormat="1">
      <c r="A28" s="371" t="s">
        <v>167</v>
      </c>
      <c r="B28" s="287" t="s">
        <v>60</v>
      </c>
      <c r="C28" s="309">
        <v>4708.3999999999996</v>
      </c>
      <c r="D28" s="309">
        <v>3866.5</v>
      </c>
      <c r="E28" s="309">
        <v>5571.3</v>
      </c>
      <c r="F28" s="309">
        <v>4154.5</v>
      </c>
      <c r="G28" s="310">
        <v>2057.1999999999998</v>
      </c>
      <c r="H28" s="310">
        <v>-776.4</v>
      </c>
      <c r="I28" s="310">
        <v>1409.2</v>
      </c>
      <c r="J28" s="310">
        <v>1625.8</v>
      </c>
      <c r="K28" s="310">
        <v>1020.1</v>
      </c>
      <c r="L28" s="310">
        <v>-136.19999999999999</v>
      </c>
      <c r="M28" s="290"/>
      <c r="N28" s="290"/>
      <c r="O28" s="290"/>
      <c r="P28" s="290"/>
      <c r="Q28" s="290"/>
      <c r="R28" s="290"/>
      <c r="S28" s="290"/>
      <c r="T28" s="290"/>
      <c r="U28" s="290"/>
    </row>
    <row r="29" spans="1:21" s="117" customFormat="1">
      <c r="A29" s="372"/>
      <c r="B29" s="288" t="s">
        <v>164</v>
      </c>
      <c r="C29" s="15">
        <v>7557.5</v>
      </c>
      <c r="D29" s="15">
        <v>6187</v>
      </c>
      <c r="E29" s="15">
        <v>7192.2</v>
      </c>
      <c r="F29" s="15">
        <v>5964</v>
      </c>
      <c r="G29" s="28">
        <v>2407.4</v>
      </c>
      <c r="H29" s="28">
        <v>-361.2</v>
      </c>
      <c r="I29" s="28">
        <v>1080.8</v>
      </c>
      <c r="J29" s="28">
        <v>2426.3000000000002</v>
      </c>
      <c r="K29" s="28">
        <v>1605.4</v>
      </c>
      <c r="L29" s="28">
        <v>-179.6</v>
      </c>
      <c r="M29" s="290"/>
    </row>
    <row r="30" spans="1:21" s="117" customFormat="1" ht="15.75">
      <c r="A30" s="372"/>
      <c r="B30" s="288" t="s">
        <v>189</v>
      </c>
      <c r="C30" s="15">
        <v>8908.2999999999993</v>
      </c>
      <c r="D30" s="15">
        <v>7498.9</v>
      </c>
      <c r="E30" s="15">
        <v>8635.5</v>
      </c>
      <c r="F30" s="15">
        <v>7380</v>
      </c>
      <c r="G30" s="28">
        <v>4197.3</v>
      </c>
      <c r="H30" s="28">
        <v>1415.7</v>
      </c>
      <c r="I30" s="28">
        <v>3193</v>
      </c>
      <c r="J30" s="28">
        <v>4138.3999999999996</v>
      </c>
      <c r="K30" s="28">
        <v>2731.8</v>
      </c>
      <c r="L30" s="28">
        <v>984.1</v>
      </c>
      <c r="M30" s="136"/>
    </row>
    <row r="31" spans="1:21" s="117" customFormat="1">
      <c r="A31" s="372"/>
      <c r="B31" s="288" t="s">
        <v>165</v>
      </c>
      <c r="C31" s="15">
        <v>-1350.8</v>
      </c>
      <c r="D31" s="15">
        <v>-1311.9</v>
      </c>
      <c r="E31" s="15">
        <v>-1443.3</v>
      </c>
      <c r="F31" s="15">
        <v>-1416</v>
      </c>
      <c r="G31" s="28">
        <v>-1789.9</v>
      </c>
      <c r="H31" s="28">
        <v>-1776.9</v>
      </c>
      <c r="I31" s="28">
        <v>-2112.1999999999998</v>
      </c>
      <c r="J31" s="28">
        <v>-1712.1</v>
      </c>
      <c r="K31" s="28">
        <v>-1126.4000000000001</v>
      </c>
      <c r="L31" s="28">
        <v>-1163.5999999999999</v>
      </c>
      <c r="M31" s="136"/>
    </row>
    <row r="32" spans="1:21" s="117" customFormat="1">
      <c r="A32" s="372"/>
      <c r="B32" s="288" t="s">
        <v>378</v>
      </c>
      <c r="C32" s="15">
        <v>-2819.9</v>
      </c>
      <c r="D32" s="15">
        <v>-2296.3000000000002</v>
      </c>
      <c r="E32" s="15">
        <v>-1566.9</v>
      </c>
      <c r="F32" s="15">
        <v>-1723.1</v>
      </c>
      <c r="G32" s="28">
        <v>-239.6</v>
      </c>
      <c r="H32" s="28">
        <v>-425.1</v>
      </c>
      <c r="I32" s="28">
        <v>48.9</v>
      </c>
      <c r="J32" s="28">
        <v>-700.5</v>
      </c>
      <c r="K32" s="28">
        <v>-607.1</v>
      </c>
      <c r="L32" s="28">
        <v>2.2000000000000002</v>
      </c>
      <c r="M32" s="136"/>
    </row>
    <row r="33" spans="1:13" s="117" customFormat="1">
      <c r="A33" s="372"/>
      <c r="B33" s="288" t="s">
        <v>377</v>
      </c>
      <c r="C33" s="15">
        <v>-62.5</v>
      </c>
      <c r="D33" s="15">
        <v>-108.6</v>
      </c>
      <c r="E33" s="15">
        <v>-80.5</v>
      </c>
      <c r="F33" s="15">
        <v>-88.5</v>
      </c>
      <c r="G33" s="28">
        <v>-101.7</v>
      </c>
      <c r="H33" s="28">
        <v>-240.5</v>
      </c>
      <c r="I33" s="28">
        <v>-278.10000000000002</v>
      </c>
      <c r="J33" s="28">
        <v>-272.89999999999998</v>
      </c>
      <c r="K33" s="28">
        <v>-157.19999999999999</v>
      </c>
      <c r="L33" s="28">
        <v>-57.5</v>
      </c>
      <c r="M33" s="136"/>
    </row>
    <row r="34" spans="1:13" s="117" customFormat="1">
      <c r="A34" s="372"/>
      <c r="B34" s="288" t="s">
        <v>376</v>
      </c>
      <c r="C34" s="15">
        <v>-2757.4</v>
      </c>
      <c r="D34" s="15">
        <v>-2187.6999999999998</v>
      </c>
      <c r="E34" s="15">
        <v>-1486.4</v>
      </c>
      <c r="F34" s="15">
        <v>-1634.7</v>
      </c>
      <c r="G34" s="28">
        <v>-137.9</v>
      </c>
      <c r="H34" s="28">
        <v>-184.7</v>
      </c>
      <c r="I34" s="28">
        <v>327</v>
      </c>
      <c r="J34" s="28">
        <v>-427.6</v>
      </c>
      <c r="K34" s="28">
        <v>-449.8</v>
      </c>
      <c r="L34" s="28">
        <v>59.6</v>
      </c>
      <c r="M34" s="136"/>
    </row>
    <row r="35" spans="1:13" s="117" customFormat="1">
      <c r="A35" s="372"/>
      <c r="B35" s="288" t="s">
        <v>375</v>
      </c>
      <c r="C35" s="15">
        <v>-29.2</v>
      </c>
      <c r="D35" s="15">
        <v>-24.3</v>
      </c>
      <c r="E35" s="15">
        <v>-54</v>
      </c>
      <c r="F35" s="15">
        <v>-86.4</v>
      </c>
      <c r="G35" s="28">
        <v>-110.6</v>
      </c>
      <c r="H35" s="28">
        <v>10</v>
      </c>
      <c r="I35" s="28">
        <v>279.39999999999998</v>
      </c>
      <c r="J35" s="28">
        <v>-100</v>
      </c>
      <c r="K35" s="28">
        <v>21.8</v>
      </c>
      <c r="L35" s="28">
        <v>41.2</v>
      </c>
      <c r="M35" s="136"/>
    </row>
    <row r="36" spans="1:13" s="117" customFormat="1">
      <c r="A36" s="372"/>
      <c r="B36" s="288" t="s">
        <v>374</v>
      </c>
      <c r="C36" s="15">
        <v>3.3</v>
      </c>
      <c r="D36" s="15">
        <v>19.7</v>
      </c>
      <c r="E36" s="15">
        <v>15.5</v>
      </c>
      <c r="F36" s="15">
        <v>8.6999999999999993</v>
      </c>
      <c r="G36" s="28">
        <v>5.0999999999999996</v>
      </c>
      <c r="H36" s="28">
        <v>53.7</v>
      </c>
      <c r="I36" s="28">
        <v>22.4</v>
      </c>
      <c r="J36" s="28">
        <v>22.1</v>
      </c>
      <c r="K36" s="28">
        <v>27.4</v>
      </c>
      <c r="L36" s="28">
        <v>8.6</v>
      </c>
      <c r="M36" s="136"/>
    </row>
    <row r="37" spans="1:13" s="117" customFormat="1">
      <c r="A37" s="372"/>
      <c r="B37" s="288" t="s">
        <v>373</v>
      </c>
      <c r="C37" s="15">
        <v>-32.6</v>
      </c>
      <c r="D37" s="15">
        <v>-44</v>
      </c>
      <c r="E37" s="15">
        <v>-69.5</v>
      </c>
      <c r="F37" s="15">
        <v>-95</v>
      </c>
      <c r="G37" s="28">
        <v>-115.7</v>
      </c>
      <c r="H37" s="28">
        <v>-43.7</v>
      </c>
      <c r="I37" s="28">
        <v>257.10000000000002</v>
      </c>
      <c r="J37" s="28">
        <v>-122.1</v>
      </c>
      <c r="K37" s="28">
        <v>-5.6</v>
      </c>
      <c r="L37" s="28">
        <v>32.6</v>
      </c>
      <c r="M37" s="136"/>
    </row>
    <row r="38" spans="1:13" s="117" customFormat="1">
      <c r="A38" s="372"/>
      <c r="B38" s="288" t="s">
        <v>379</v>
      </c>
      <c r="C38" s="15">
        <v>0</v>
      </c>
      <c r="D38" s="15">
        <v>0</v>
      </c>
      <c r="E38" s="15">
        <v>0</v>
      </c>
      <c r="F38" s="15">
        <v>0</v>
      </c>
      <c r="G38" s="28">
        <v>0</v>
      </c>
      <c r="H38" s="28">
        <v>0.2</v>
      </c>
      <c r="I38" s="28">
        <v>1.2</v>
      </c>
      <c r="J38" s="28">
        <v>2.4</v>
      </c>
      <c r="K38" s="28">
        <v>10.3</v>
      </c>
      <c r="L38" s="28">
        <v>0.5</v>
      </c>
    </row>
    <row r="39" spans="1:13" s="117" customFormat="1" ht="22.5" customHeight="1">
      <c r="A39" s="373"/>
      <c r="B39" s="55" t="s">
        <v>380</v>
      </c>
      <c r="C39" s="213">
        <v>4708.3999999999996</v>
      </c>
      <c r="D39" s="213">
        <v>3866.5</v>
      </c>
      <c r="E39" s="213">
        <v>5571.3</v>
      </c>
      <c r="F39" s="213">
        <v>4154.5</v>
      </c>
      <c r="G39" s="259">
        <v>2057.1999999999998</v>
      </c>
      <c r="H39" s="259">
        <v>-776.2</v>
      </c>
      <c r="I39" s="259">
        <v>1410.4</v>
      </c>
      <c r="J39" s="259">
        <v>1628.2</v>
      </c>
      <c r="K39" s="259">
        <v>1030.5</v>
      </c>
      <c r="L39" s="259">
        <v>-135.80000000000001</v>
      </c>
    </row>
    <row r="40" spans="1:13" s="117" customFormat="1">
      <c r="A40" s="75" t="s">
        <v>259</v>
      </c>
    </row>
    <row r="41" spans="1:13" s="117" customFormat="1" ht="4.5" customHeight="1">
      <c r="A41" s="75"/>
    </row>
    <row r="42" spans="1:13" s="117" customFormat="1" ht="27" customHeight="1">
      <c r="A42" s="376" t="s">
        <v>432</v>
      </c>
      <c r="B42" s="376"/>
      <c r="C42" s="376"/>
      <c r="D42" s="376"/>
      <c r="E42" s="376"/>
      <c r="F42" s="376"/>
      <c r="G42" s="376"/>
      <c r="H42" s="376"/>
      <c r="I42" s="376"/>
      <c r="J42" s="376"/>
      <c r="K42" s="376"/>
      <c r="L42" s="376"/>
    </row>
    <row r="43" spans="1:13" s="117" customFormat="1" ht="26.25" customHeight="1">
      <c r="A43" s="376" t="s">
        <v>215</v>
      </c>
      <c r="B43" s="376"/>
      <c r="C43" s="376"/>
      <c r="D43" s="376"/>
      <c r="E43" s="376"/>
      <c r="F43" s="376"/>
      <c r="G43" s="376"/>
      <c r="H43" s="376"/>
      <c r="I43" s="376"/>
      <c r="J43" s="376"/>
      <c r="K43" s="376"/>
      <c r="L43" s="376"/>
    </row>
    <row r="44" spans="1:13" s="117" customFormat="1" ht="12.75" customHeight="1">
      <c r="A44" s="376" t="s">
        <v>406</v>
      </c>
      <c r="B44" s="376"/>
      <c r="C44" s="376"/>
      <c r="D44" s="376"/>
      <c r="E44" s="376"/>
      <c r="F44" s="376"/>
      <c r="G44" s="376"/>
      <c r="H44" s="376"/>
      <c r="I44" s="376"/>
      <c r="J44" s="376"/>
      <c r="K44" s="376"/>
      <c r="L44" s="376"/>
    </row>
    <row r="45" spans="1:13" s="117" customFormat="1">
      <c r="A45" s="367" t="s">
        <v>252</v>
      </c>
      <c r="B45" s="367"/>
      <c r="C45" s="367"/>
      <c r="D45" s="367"/>
      <c r="E45" s="367"/>
      <c r="F45" s="367"/>
      <c r="G45" s="367"/>
      <c r="H45" s="282"/>
    </row>
    <row r="46" spans="1:13" s="117" customFormat="1">
      <c r="A46" s="282"/>
      <c r="B46" s="282"/>
      <c r="C46" s="282"/>
      <c r="D46" s="282"/>
      <c r="E46" s="282"/>
      <c r="F46" s="282"/>
      <c r="G46" s="282"/>
      <c r="H46" s="282"/>
    </row>
    <row r="47" spans="1:13" s="117" customFormat="1">
      <c r="A47" s="291"/>
      <c r="K47" s="290"/>
      <c r="L47" s="290"/>
    </row>
    <row r="48" spans="1:13" s="117" customFormat="1">
      <c r="C48" s="290"/>
      <c r="D48" s="290"/>
      <c r="E48" s="290"/>
      <c r="F48" s="290"/>
      <c r="G48" s="290"/>
      <c r="H48" s="290"/>
      <c r="I48" s="290"/>
      <c r="J48" s="290"/>
    </row>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pans="1:13" s="117" customFormat="1"/>
    <row r="66" spans="1:13" s="117" customFormat="1"/>
    <row r="67" spans="1:13" s="117" customFormat="1">
      <c r="K67" s="136"/>
      <c r="L67" s="136"/>
      <c r="M67" s="136"/>
    </row>
    <row r="68" spans="1:13" s="117" customFormat="1">
      <c r="A68" s="207"/>
      <c r="B68" s="136"/>
      <c r="C68" s="136"/>
      <c r="D68" s="136"/>
      <c r="E68" s="136"/>
      <c r="F68" s="136"/>
      <c r="G68" s="136"/>
      <c r="H68" s="136"/>
      <c r="I68" s="136"/>
      <c r="J68" s="136"/>
      <c r="K68" s="136"/>
      <c r="L68" s="136"/>
      <c r="M68" s="136"/>
    </row>
    <row r="69" spans="1:13" s="117" customFormat="1">
      <c r="A69" s="207"/>
      <c r="B69" s="136"/>
      <c r="C69" s="136"/>
      <c r="D69" s="136"/>
      <c r="E69" s="136"/>
      <c r="F69" s="136"/>
      <c r="G69" s="136"/>
      <c r="H69" s="136"/>
      <c r="I69" s="136"/>
      <c r="J69" s="136"/>
      <c r="K69" s="136"/>
      <c r="L69" s="136"/>
      <c r="M69" s="136"/>
    </row>
    <row r="70" spans="1:13" s="117" customFormat="1">
      <c r="A70" s="207"/>
      <c r="B70" s="136"/>
      <c r="C70" s="136"/>
      <c r="D70" s="136"/>
      <c r="E70" s="136"/>
      <c r="F70" s="136"/>
      <c r="G70" s="136"/>
      <c r="H70" s="136"/>
      <c r="I70" s="136"/>
      <c r="J70" s="136"/>
      <c r="K70" s="136"/>
      <c r="L70" s="136"/>
      <c r="M70" s="136"/>
    </row>
    <row r="71" spans="1:13" s="117" customFormat="1">
      <c r="A71" s="207"/>
      <c r="B71" s="136"/>
      <c r="C71" s="136"/>
      <c r="D71" s="136"/>
      <c r="E71" s="136"/>
      <c r="F71" s="136"/>
      <c r="G71" s="136"/>
      <c r="H71" s="136"/>
      <c r="I71" s="136"/>
      <c r="J71" s="136"/>
      <c r="K71" s="136"/>
      <c r="L71" s="136"/>
      <c r="M71" s="136"/>
    </row>
    <row r="72" spans="1:13" s="117" customFormat="1">
      <c r="A72" s="207"/>
      <c r="B72" s="136"/>
      <c r="C72" s="136"/>
      <c r="D72" s="136"/>
      <c r="E72" s="136"/>
      <c r="F72" s="136"/>
      <c r="G72" s="136"/>
      <c r="H72" s="136"/>
      <c r="I72" s="136"/>
      <c r="J72" s="136"/>
      <c r="K72" s="136"/>
      <c r="L72" s="136"/>
      <c r="M72" s="136"/>
    </row>
    <row r="73" spans="1:13" s="117" customFormat="1">
      <c r="A73" s="207"/>
      <c r="B73" s="136"/>
      <c r="C73" s="136"/>
      <c r="D73" s="136"/>
      <c r="E73" s="136"/>
      <c r="F73" s="136"/>
      <c r="G73" s="136"/>
      <c r="H73" s="136"/>
      <c r="I73" s="136"/>
      <c r="J73" s="136"/>
      <c r="K73" s="136"/>
      <c r="L73" s="136"/>
      <c r="M73" s="136"/>
    </row>
    <row r="74" spans="1:13" s="117" customFormat="1">
      <c r="A74" s="207"/>
      <c r="B74" s="136"/>
      <c r="C74" s="136"/>
      <c r="D74" s="136"/>
      <c r="E74" s="136"/>
      <c r="F74" s="136"/>
      <c r="G74" s="136"/>
      <c r="H74" s="136"/>
      <c r="I74" s="136"/>
      <c r="J74" s="136"/>
      <c r="K74" s="136"/>
      <c r="L74" s="136"/>
      <c r="M74" s="136"/>
    </row>
    <row r="75" spans="1:13" s="117" customFormat="1">
      <c r="A75" s="207"/>
      <c r="B75" s="136"/>
      <c r="C75" s="136"/>
      <c r="D75" s="136"/>
      <c r="E75" s="136"/>
      <c r="F75" s="136"/>
      <c r="G75" s="136"/>
      <c r="H75" s="136"/>
      <c r="I75" s="136"/>
      <c r="J75" s="136"/>
      <c r="K75" s="136"/>
      <c r="L75" s="136"/>
      <c r="M75" s="136"/>
    </row>
    <row r="76" spans="1:13" s="117" customFormat="1">
      <c r="A76" s="207"/>
      <c r="B76" s="136"/>
      <c r="C76" s="136"/>
      <c r="D76" s="136"/>
      <c r="E76" s="136"/>
      <c r="F76" s="136"/>
      <c r="G76" s="136"/>
      <c r="H76" s="136"/>
      <c r="I76" s="136"/>
      <c r="J76" s="136"/>
      <c r="K76" s="136"/>
      <c r="L76" s="136"/>
      <c r="M76" s="136"/>
    </row>
    <row r="77" spans="1:13" s="117" customFormat="1">
      <c r="A77" s="207"/>
      <c r="B77" s="136"/>
      <c r="C77" s="136"/>
      <c r="D77" s="136"/>
      <c r="E77" s="136"/>
      <c r="F77" s="136"/>
      <c r="G77" s="136"/>
      <c r="H77" s="136"/>
      <c r="I77" s="136"/>
      <c r="J77" s="136"/>
      <c r="K77" s="136"/>
      <c r="L77" s="136"/>
      <c r="M77" s="136"/>
    </row>
    <row r="78" spans="1:13" s="117" customFormat="1">
      <c r="A78" s="207"/>
      <c r="B78" s="136"/>
      <c r="C78" s="136"/>
      <c r="D78" s="136"/>
      <c r="E78" s="136"/>
      <c r="F78" s="136"/>
      <c r="G78" s="136"/>
      <c r="H78" s="136"/>
      <c r="I78" s="136"/>
      <c r="J78" s="136"/>
      <c r="K78" s="136"/>
      <c r="L78" s="136"/>
      <c r="M78" s="136"/>
    </row>
    <row r="79" spans="1:13" s="117" customFormat="1">
      <c r="A79" s="207"/>
      <c r="B79" s="136"/>
      <c r="C79" s="136"/>
      <c r="D79" s="136"/>
      <c r="E79" s="136"/>
      <c r="F79" s="136"/>
      <c r="G79" s="136"/>
      <c r="H79" s="136"/>
      <c r="I79" s="136"/>
      <c r="J79" s="136"/>
      <c r="K79" s="136"/>
      <c r="L79" s="136"/>
      <c r="M79" s="136"/>
    </row>
    <row r="80" spans="1:13" s="117" customFormat="1">
      <c r="A80" s="207"/>
      <c r="B80" s="136"/>
      <c r="C80" s="136"/>
      <c r="D80" s="136"/>
      <c r="E80" s="136"/>
      <c r="F80" s="136"/>
      <c r="G80" s="136"/>
      <c r="H80" s="136"/>
      <c r="I80" s="136"/>
      <c r="J80" s="136"/>
      <c r="K80" s="136"/>
      <c r="L80" s="136"/>
      <c r="M80" s="136"/>
    </row>
    <row r="81" spans="1:13" s="117" customFormat="1">
      <c r="A81" s="207"/>
      <c r="B81" s="136"/>
      <c r="C81" s="136"/>
      <c r="D81" s="136"/>
      <c r="E81" s="136"/>
      <c r="F81" s="136"/>
      <c r="G81" s="136"/>
      <c r="H81" s="136"/>
      <c r="I81" s="136"/>
      <c r="J81" s="136"/>
      <c r="K81" s="136"/>
      <c r="L81" s="136"/>
      <c r="M81" s="136"/>
    </row>
    <row r="82" spans="1:13" s="117" customFormat="1">
      <c r="A82" s="207"/>
      <c r="B82" s="136"/>
      <c r="C82" s="136"/>
      <c r="D82" s="136"/>
      <c r="E82" s="136"/>
      <c r="F82" s="136"/>
      <c r="G82" s="136"/>
      <c r="H82" s="136"/>
      <c r="I82" s="136"/>
      <c r="J82" s="136"/>
      <c r="K82" s="136"/>
      <c r="L82" s="136"/>
      <c r="M82" s="136"/>
    </row>
    <row r="83" spans="1:13" s="117" customFormat="1">
      <c r="A83" s="207"/>
      <c r="B83" s="136"/>
      <c r="C83" s="136"/>
      <c r="D83" s="136"/>
      <c r="E83" s="136"/>
      <c r="F83" s="136"/>
      <c r="G83" s="136"/>
      <c r="H83" s="136"/>
      <c r="I83" s="136"/>
      <c r="J83" s="136"/>
      <c r="K83" s="136"/>
      <c r="L83" s="136"/>
      <c r="M83" s="136"/>
    </row>
    <row r="84" spans="1:13" s="117" customFormat="1">
      <c r="A84" s="207"/>
      <c r="B84" s="136"/>
      <c r="C84" s="136"/>
      <c r="D84" s="136"/>
      <c r="E84" s="136"/>
      <c r="F84" s="136"/>
      <c r="G84" s="136"/>
      <c r="H84" s="136"/>
      <c r="I84" s="136"/>
      <c r="J84" s="136"/>
      <c r="K84" s="136"/>
      <c r="L84" s="136"/>
      <c r="M84" s="136"/>
    </row>
    <row r="85" spans="1:13" s="117" customFormat="1">
      <c r="A85" s="207"/>
      <c r="B85" s="136"/>
      <c r="C85" s="136"/>
      <c r="D85" s="136"/>
      <c r="E85" s="136"/>
      <c r="F85" s="136"/>
      <c r="G85" s="136"/>
      <c r="H85" s="136"/>
      <c r="I85" s="136"/>
      <c r="J85" s="136"/>
      <c r="K85" s="136"/>
      <c r="L85" s="136"/>
      <c r="M85" s="136"/>
    </row>
    <row r="86" spans="1:13" s="117" customFormat="1">
      <c r="A86" s="207"/>
      <c r="B86" s="136"/>
      <c r="C86" s="136"/>
      <c r="D86" s="136"/>
      <c r="E86" s="136"/>
      <c r="F86" s="136"/>
      <c r="G86" s="136"/>
      <c r="H86" s="136"/>
      <c r="I86" s="136"/>
      <c r="J86" s="136"/>
      <c r="K86" s="136"/>
      <c r="L86" s="136"/>
      <c r="M86" s="136"/>
    </row>
    <row r="87" spans="1:13" s="117" customFormat="1">
      <c r="A87" s="207"/>
      <c r="B87" s="136"/>
      <c r="C87" s="136"/>
      <c r="D87" s="136"/>
      <c r="E87" s="136"/>
      <c r="F87" s="136"/>
      <c r="G87" s="136"/>
      <c r="H87" s="136"/>
      <c r="I87" s="136"/>
      <c r="J87" s="136"/>
      <c r="K87" s="136"/>
      <c r="L87" s="136"/>
      <c r="M87" s="136"/>
    </row>
    <row r="88" spans="1:13" s="117" customFormat="1">
      <c r="A88" s="207"/>
      <c r="B88" s="136"/>
      <c r="C88" s="136"/>
      <c r="D88" s="136"/>
      <c r="E88" s="136"/>
      <c r="F88" s="136"/>
      <c r="G88" s="136"/>
      <c r="H88" s="136"/>
      <c r="I88" s="136"/>
      <c r="J88" s="136"/>
      <c r="K88" s="136"/>
      <c r="L88" s="136"/>
      <c r="M88" s="136"/>
    </row>
    <row r="89" spans="1:13" s="117" customFormat="1">
      <c r="A89" s="207"/>
      <c r="B89" s="136"/>
      <c r="C89" s="136"/>
      <c r="D89" s="136"/>
      <c r="E89" s="136"/>
      <c r="F89" s="136"/>
      <c r="G89" s="136"/>
      <c r="H89" s="136"/>
      <c r="I89" s="136"/>
      <c r="J89" s="136"/>
      <c r="K89" s="136"/>
      <c r="L89" s="136"/>
      <c r="M89" s="136"/>
    </row>
    <row r="90" spans="1:13" s="117" customFormat="1">
      <c r="A90" s="207"/>
      <c r="B90" s="136"/>
      <c r="C90" s="136"/>
      <c r="D90" s="136"/>
      <c r="E90" s="136"/>
      <c r="F90" s="136"/>
      <c r="G90" s="136"/>
      <c r="H90" s="136"/>
      <c r="I90" s="136"/>
      <c r="J90" s="136"/>
      <c r="K90" s="136"/>
      <c r="L90" s="136"/>
      <c r="M90" s="136"/>
    </row>
    <row r="91" spans="1:13" s="117" customFormat="1">
      <c r="A91" s="207"/>
      <c r="B91" s="136"/>
      <c r="C91" s="136"/>
      <c r="D91" s="136"/>
      <c r="E91" s="136"/>
      <c r="F91" s="136"/>
      <c r="G91" s="136"/>
      <c r="H91" s="136"/>
      <c r="I91" s="136"/>
      <c r="J91" s="136"/>
      <c r="K91" s="136"/>
      <c r="L91" s="136"/>
      <c r="M91" s="136"/>
    </row>
    <row r="92" spans="1:13" s="117" customFormat="1">
      <c r="A92" s="207"/>
      <c r="B92" s="136"/>
      <c r="C92" s="136"/>
      <c r="D92" s="136"/>
      <c r="E92" s="136"/>
      <c r="F92" s="136"/>
      <c r="G92" s="136"/>
      <c r="H92" s="136"/>
      <c r="I92" s="136"/>
      <c r="J92" s="136"/>
      <c r="K92" s="136"/>
      <c r="L92" s="136"/>
      <c r="M92" s="136"/>
    </row>
    <row r="93" spans="1:13" s="117" customFormat="1">
      <c r="A93" s="207"/>
      <c r="B93" s="136"/>
      <c r="C93" s="136"/>
      <c r="D93" s="136"/>
      <c r="E93" s="136"/>
      <c r="F93" s="136"/>
      <c r="G93" s="136"/>
      <c r="H93" s="136"/>
      <c r="I93" s="136"/>
      <c r="J93" s="136"/>
      <c r="K93" s="136"/>
      <c r="L93" s="136"/>
      <c r="M93" s="136"/>
    </row>
    <row r="94" spans="1:13" s="117" customFormat="1">
      <c r="A94" s="207"/>
      <c r="B94" s="136"/>
      <c r="C94" s="136"/>
      <c r="D94" s="136"/>
      <c r="E94" s="136"/>
      <c r="F94" s="136"/>
      <c r="G94" s="136"/>
      <c r="H94" s="136"/>
      <c r="I94" s="136"/>
      <c r="J94" s="136"/>
      <c r="K94" s="136"/>
      <c r="L94" s="136"/>
      <c r="M94" s="136"/>
    </row>
    <row r="95" spans="1:13" s="117" customFormat="1">
      <c r="A95" s="207"/>
      <c r="B95" s="136"/>
      <c r="C95" s="136"/>
      <c r="D95" s="136"/>
      <c r="E95" s="136"/>
      <c r="F95" s="136"/>
      <c r="G95" s="136"/>
      <c r="H95" s="136"/>
      <c r="I95" s="136"/>
      <c r="J95" s="136"/>
      <c r="K95" s="136"/>
      <c r="L95" s="136"/>
      <c r="M95" s="136"/>
    </row>
    <row r="96" spans="1:13" s="117" customFormat="1">
      <c r="A96" s="207"/>
      <c r="B96" s="136"/>
      <c r="C96" s="136"/>
      <c r="D96" s="136"/>
      <c r="E96" s="136"/>
      <c r="F96" s="136"/>
      <c r="G96" s="136"/>
      <c r="H96" s="136"/>
      <c r="I96" s="136"/>
      <c r="J96" s="136"/>
      <c r="K96" s="136"/>
      <c r="L96" s="136"/>
      <c r="M96" s="136"/>
    </row>
    <row r="97" spans="1:13" s="117" customFormat="1">
      <c r="A97" s="207"/>
      <c r="B97" s="136"/>
      <c r="C97" s="136"/>
      <c r="D97" s="136"/>
      <c r="E97" s="136"/>
      <c r="F97" s="136"/>
      <c r="G97" s="136"/>
      <c r="H97" s="136"/>
      <c r="I97" s="136"/>
      <c r="J97" s="136"/>
      <c r="K97" s="136"/>
      <c r="L97" s="136"/>
      <c r="M97" s="136"/>
    </row>
    <row r="98" spans="1:13" s="117" customFormat="1">
      <c r="A98" s="207"/>
      <c r="B98" s="136"/>
      <c r="C98" s="136"/>
      <c r="D98" s="136"/>
      <c r="E98" s="136"/>
      <c r="F98" s="136"/>
      <c r="G98" s="136"/>
      <c r="H98" s="136"/>
      <c r="I98" s="136"/>
      <c r="J98" s="136"/>
      <c r="K98" s="136"/>
      <c r="L98" s="136"/>
      <c r="M98" s="136"/>
    </row>
    <row r="99" spans="1:13" s="117" customFormat="1">
      <c r="A99" s="207"/>
      <c r="B99" s="136"/>
      <c r="C99" s="136"/>
      <c r="D99" s="136"/>
      <c r="E99" s="136"/>
      <c r="F99" s="136"/>
      <c r="G99" s="136"/>
      <c r="H99" s="136"/>
      <c r="I99" s="136"/>
      <c r="J99" s="136"/>
      <c r="K99" s="136"/>
      <c r="L99" s="136"/>
      <c r="M99" s="136"/>
    </row>
    <row r="100" spans="1:13" s="117" customFormat="1">
      <c r="A100" s="207"/>
      <c r="B100" s="136"/>
      <c r="C100" s="136"/>
      <c r="D100" s="136"/>
      <c r="E100" s="136"/>
      <c r="F100" s="136"/>
      <c r="G100" s="136"/>
      <c r="H100" s="136"/>
      <c r="I100" s="136"/>
      <c r="J100" s="136"/>
      <c r="K100" s="136"/>
      <c r="L100" s="136"/>
      <c r="M100" s="136"/>
    </row>
    <row r="101" spans="1:13" s="117" customFormat="1">
      <c r="A101" s="207"/>
      <c r="B101" s="136"/>
      <c r="C101" s="136"/>
      <c r="D101" s="136"/>
      <c r="E101" s="136"/>
      <c r="F101" s="136"/>
      <c r="G101" s="136"/>
      <c r="H101" s="136"/>
      <c r="I101" s="136"/>
      <c r="J101" s="136"/>
      <c r="K101" s="136"/>
      <c r="L101" s="136"/>
      <c r="M101" s="136"/>
    </row>
    <row r="102" spans="1:13" s="117" customFormat="1">
      <c r="A102" s="207"/>
      <c r="B102" s="136"/>
      <c r="C102" s="136"/>
      <c r="D102" s="136"/>
      <c r="E102" s="136"/>
      <c r="F102" s="136"/>
      <c r="G102" s="136"/>
      <c r="H102" s="136"/>
      <c r="I102" s="136"/>
      <c r="J102" s="136"/>
      <c r="K102" s="136"/>
      <c r="L102" s="136"/>
      <c r="M102" s="136"/>
    </row>
    <row r="103" spans="1:13" s="117" customFormat="1">
      <c r="A103" s="207"/>
      <c r="B103" s="136"/>
      <c r="C103" s="136"/>
      <c r="D103" s="136"/>
      <c r="E103" s="136"/>
      <c r="F103" s="136"/>
      <c r="G103" s="136"/>
      <c r="H103" s="136"/>
      <c r="I103" s="136"/>
      <c r="J103" s="136"/>
      <c r="K103" s="136"/>
      <c r="L103" s="136"/>
      <c r="M103" s="136"/>
    </row>
    <row r="104" spans="1:13" s="117" customFormat="1">
      <c r="A104" s="207"/>
      <c r="B104" s="136"/>
      <c r="C104" s="136"/>
      <c r="D104" s="136"/>
      <c r="E104" s="136"/>
      <c r="F104" s="136"/>
      <c r="G104" s="136"/>
      <c r="H104" s="136"/>
      <c r="I104" s="136"/>
      <c r="J104" s="136"/>
      <c r="K104" s="136"/>
      <c r="L104" s="136"/>
      <c r="M104" s="136"/>
    </row>
    <row r="105" spans="1:13" s="117" customFormat="1">
      <c r="A105" s="207"/>
      <c r="B105" s="136"/>
      <c r="C105" s="136"/>
      <c r="D105" s="136"/>
      <c r="E105" s="136"/>
      <c r="F105" s="136"/>
      <c r="G105" s="136"/>
      <c r="H105" s="136"/>
      <c r="I105" s="136"/>
      <c r="J105" s="136"/>
      <c r="K105" s="136"/>
      <c r="L105" s="136"/>
      <c r="M105" s="136"/>
    </row>
    <row r="106" spans="1:13" s="117" customFormat="1">
      <c r="A106" s="207"/>
      <c r="B106" s="136"/>
      <c r="C106" s="136"/>
      <c r="D106" s="136"/>
      <c r="E106" s="136"/>
      <c r="F106" s="136"/>
      <c r="G106" s="136"/>
      <c r="H106" s="136"/>
      <c r="I106" s="136"/>
      <c r="J106" s="136"/>
      <c r="K106" s="136"/>
      <c r="L106" s="136"/>
      <c r="M106" s="136"/>
    </row>
    <row r="107" spans="1:13" s="117" customFormat="1">
      <c r="A107" s="207"/>
      <c r="B107" s="136"/>
      <c r="C107" s="136"/>
      <c r="D107" s="136"/>
      <c r="E107" s="136"/>
      <c r="F107" s="136"/>
      <c r="G107" s="136"/>
      <c r="H107" s="136"/>
      <c r="I107" s="136"/>
      <c r="J107" s="136"/>
      <c r="K107" s="136"/>
      <c r="L107" s="136"/>
      <c r="M107" s="136"/>
    </row>
    <row r="108" spans="1:13" s="117" customFormat="1">
      <c r="A108" s="207"/>
      <c r="B108" s="136"/>
      <c r="C108" s="136"/>
      <c r="D108" s="136"/>
      <c r="E108" s="136"/>
      <c r="F108" s="136"/>
      <c r="G108" s="136"/>
      <c r="H108" s="136"/>
      <c r="I108" s="136"/>
      <c r="J108" s="136"/>
      <c r="K108" s="136"/>
      <c r="L108" s="136"/>
      <c r="M108" s="136"/>
    </row>
    <row r="109" spans="1:13" s="117" customFormat="1">
      <c r="A109" s="207"/>
      <c r="B109" s="136"/>
      <c r="C109" s="136"/>
      <c r="D109" s="136"/>
      <c r="E109" s="136"/>
      <c r="F109" s="136"/>
      <c r="G109" s="136"/>
      <c r="H109" s="136"/>
      <c r="I109" s="136"/>
      <c r="J109" s="136"/>
      <c r="K109" s="136"/>
      <c r="L109" s="136"/>
      <c r="M109" s="136"/>
    </row>
    <row r="110" spans="1:13" s="117" customFormat="1">
      <c r="A110" s="207"/>
      <c r="B110" s="136"/>
      <c r="C110" s="136"/>
      <c r="D110" s="136"/>
      <c r="E110" s="136"/>
      <c r="F110" s="136"/>
      <c r="G110" s="136"/>
      <c r="H110" s="136"/>
      <c r="I110" s="136"/>
      <c r="J110" s="136"/>
      <c r="K110" s="136"/>
      <c r="L110" s="136"/>
      <c r="M110" s="136"/>
    </row>
    <row r="111" spans="1:13" s="117" customFormat="1">
      <c r="A111" s="207"/>
      <c r="B111" s="136"/>
      <c r="C111" s="136"/>
      <c r="D111" s="136"/>
      <c r="E111" s="136"/>
      <c r="F111" s="136"/>
      <c r="G111" s="136"/>
      <c r="H111" s="136"/>
      <c r="I111" s="136"/>
      <c r="J111" s="136"/>
      <c r="K111" s="136"/>
      <c r="L111" s="136"/>
      <c r="M111" s="136"/>
    </row>
    <row r="112" spans="1:13" s="117" customFormat="1">
      <c r="A112" s="207"/>
      <c r="B112" s="136"/>
      <c r="C112" s="136"/>
      <c r="D112" s="136"/>
      <c r="E112" s="136"/>
      <c r="F112" s="136"/>
      <c r="G112" s="136"/>
      <c r="H112" s="136"/>
      <c r="I112" s="136"/>
      <c r="J112" s="136"/>
      <c r="K112" s="136"/>
      <c r="L112" s="136"/>
      <c r="M112" s="136"/>
    </row>
    <row r="113" spans="1:13" s="117" customFormat="1">
      <c r="A113" s="207"/>
      <c r="B113" s="136"/>
      <c r="C113" s="136"/>
      <c r="D113" s="136"/>
      <c r="E113" s="136"/>
      <c r="F113" s="136"/>
      <c r="G113" s="136"/>
      <c r="H113" s="136"/>
      <c r="I113" s="136"/>
      <c r="J113" s="136"/>
      <c r="K113" s="136"/>
      <c r="L113" s="136"/>
      <c r="M113" s="136"/>
    </row>
    <row r="114" spans="1:13" s="117" customFormat="1">
      <c r="A114" s="207"/>
      <c r="B114" s="136"/>
      <c r="C114" s="136"/>
      <c r="D114" s="136"/>
      <c r="E114" s="136"/>
      <c r="F114" s="136"/>
      <c r="G114" s="136"/>
      <c r="H114" s="136"/>
      <c r="I114" s="136"/>
      <c r="J114" s="136"/>
      <c r="K114" s="136"/>
      <c r="L114" s="136"/>
      <c r="M114" s="136"/>
    </row>
    <row r="115" spans="1:13" s="117" customFormat="1">
      <c r="A115" s="207"/>
      <c r="B115" s="136"/>
      <c r="C115" s="136"/>
      <c r="D115" s="136"/>
      <c r="E115" s="136"/>
      <c r="F115" s="136"/>
      <c r="G115" s="136"/>
      <c r="H115" s="136"/>
      <c r="I115" s="136"/>
      <c r="J115" s="136"/>
      <c r="K115" s="136"/>
      <c r="L115" s="136"/>
      <c r="M115" s="136"/>
    </row>
    <row r="116" spans="1:13" s="117" customFormat="1">
      <c r="A116" s="207"/>
      <c r="B116" s="136"/>
      <c r="C116" s="136"/>
      <c r="D116" s="136"/>
      <c r="E116" s="136"/>
      <c r="F116" s="136"/>
      <c r="G116" s="136"/>
      <c r="H116" s="136"/>
      <c r="I116" s="136"/>
      <c r="J116" s="136"/>
      <c r="K116" s="136"/>
      <c r="L116" s="136"/>
      <c r="M116" s="136"/>
    </row>
    <row r="117" spans="1:13" s="117" customFormat="1">
      <c r="A117" s="207"/>
      <c r="B117" s="136"/>
      <c r="C117" s="136"/>
      <c r="D117" s="136"/>
      <c r="E117" s="136"/>
      <c r="F117" s="136"/>
      <c r="G117" s="136"/>
      <c r="H117" s="136"/>
      <c r="I117" s="136"/>
      <c r="J117" s="136"/>
      <c r="K117" s="136"/>
      <c r="L117" s="136"/>
      <c r="M117" s="136"/>
    </row>
    <row r="118" spans="1:13" s="117" customFormat="1">
      <c r="A118" s="207"/>
      <c r="B118" s="136"/>
      <c r="C118" s="136"/>
      <c r="D118" s="136"/>
      <c r="E118" s="136"/>
      <c r="F118" s="136"/>
      <c r="G118" s="136"/>
      <c r="H118" s="136"/>
      <c r="I118" s="136"/>
      <c r="J118" s="136"/>
      <c r="K118" s="136"/>
      <c r="L118" s="136"/>
      <c r="M118" s="136"/>
    </row>
    <row r="119" spans="1:13" s="117" customFormat="1">
      <c r="A119" s="207"/>
      <c r="B119" s="136"/>
      <c r="C119" s="136"/>
      <c r="D119" s="136"/>
      <c r="E119" s="136"/>
      <c r="F119" s="136"/>
      <c r="G119" s="136"/>
      <c r="H119" s="136"/>
      <c r="I119" s="136"/>
      <c r="J119" s="136"/>
      <c r="K119" s="136"/>
      <c r="L119" s="136"/>
      <c r="M119" s="136"/>
    </row>
    <row r="120" spans="1:13" s="117" customFormat="1">
      <c r="A120" s="207"/>
      <c r="B120" s="136"/>
      <c r="C120" s="136"/>
      <c r="D120" s="136"/>
      <c r="E120" s="136"/>
      <c r="F120" s="136"/>
      <c r="G120" s="136"/>
      <c r="H120" s="136"/>
      <c r="I120" s="136"/>
      <c r="J120" s="136"/>
      <c r="K120" s="136"/>
      <c r="L120" s="136"/>
      <c r="M120" s="136"/>
    </row>
    <row r="121" spans="1:13" s="117" customFormat="1">
      <c r="A121" s="207"/>
      <c r="B121" s="136"/>
      <c r="C121" s="136"/>
      <c r="D121" s="136"/>
      <c r="E121" s="136"/>
      <c r="F121" s="136"/>
      <c r="G121" s="136"/>
      <c r="H121" s="136"/>
      <c r="I121" s="136"/>
      <c r="J121" s="136"/>
      <c r="K121" s="136"/>
      <c r="L121" s="136"/>
      <c r="M121" s="136"/>
    </row>
    <row r="122" spans="1:13" s="117" customFormat="1">
      <c r="A122" s="207"/>
      <c r="B122" s="136"/>
      <c r="C122" s="136"/>
      <c r="D122" s="136"/>
      <c r="E122" s="136"/>
      <c r="F122" s="136"/>
      <c r="G122" s="136"/>
      <c r="H122" s="136"/>
      <c r="I122" s="136"/>
      <c r="J122" s="136"/>
      <c r="K122" s="136"/>
      <c r="L122" s="136"/>
      <c r="M122" s="136"/>
    </row>
    <row r="123" spans="1:13" s="117" customFormat="1">
      <c r="A123" s="207"/>
      <c r="B123" s="136"/>
      <c r="C123" s="136"/>
      <c r="D123" s="136"/>
      <c r="E123" s="136"/>
      <c r="F123" s="136"/>
      <c r="G123" s="136"/>
      <c r="H123" s="136"/>
      <c r="I123" s="136"/>
      <c r="J123" s="136"/>
      <c r="K123" s="136"/>
      <c r="L123" s="136"/>
      <c r="M123" s="136"/>
    </row>
    <row r="124" spans="1:13" s="117" customFormat="1">
      <c r="A124" s="207"/>
      <c r="B124" s="136"/>
      <c r="C124" s="136"/>
      <c r="D124" s="136"/>
      <c r="E124" s="136"/>
      <c r="F124" s="136"/>
      <c r="G124" s="136"/>
      <c r="H124" s="136"/>
      <c r="I124" s="136"/>
      <c r="J124" s="136"/>
      <c r="K124" s="136"/>
      <c r="L124" s="136"/>
      <c r="M124" s="136"/>
    </row>
    <row r="125" spans="1:13" s="117" customFormat="1">
      <c r="A125" s="207"/>
      <c r="B125" s="136"/>
      <c r="C125" s="136"/>
      <c r="D125" s="136"/>
      <c r="E125" s="136"/>
      <c r="F125" s="136"/>
      <c r="G125" s="136"/>
      <c r="H125" s="136"/>
      <c r="I125" s="136"/>
      <c r="J125" s="136"/>
      <c r="K125" s="136"/>
      <c r="L125" s="136"/>
      <c r="M125" s="136"/>
    </row>
    <row r="126" spans="1:13" s="117" customFormat="1">
      <c r="A126" s="207"/>
      <c r="B126" s="136"/>
      <c r="C126" s="136"/>
      <c r="D126" s="136"/>
      <c r="E126" s="136"/>
      <c r="F126" s="136"/>
      <c r="G126" s="136"/>
      <c r="H126" s="136"/>
      <c r="I126" s="136"/>
      <c r="J126" s="136"/>
      <c r="K126" s="136"/>
      <c r="L126" s="136"/>
      <c r="M126" s="136"/>
    </row>
    <row r="127" spans="1:13" s="117" customFormat="1">
      <c r="A127" s="207"/>
      <c r="B127" s="136"/>
      <c r="C127" s="136"/>
      <c r="D127" s="136"/>
      <c r="E127" s="136"/>
      <c r="F127" s="136"/>
      <c r="G127" s="136"/>
      <c r="H127" s="136"/>
      <c r="I127" s="136"/>
      <c r="J127" s="136"/>
      <c r="K127" s="136"/>
      <c r="L127" s="136"/>
      <c r="M127" s="136"/>
    </row>
    <row r="128" spans="1:13" s="117" customFormat="1">
      <c r="A128" s="207"/>
      <c r="B128" s="136"/>
      <c r="C128" s="136"/>
      <c r="D128" s="136"/>
      <c r="E128" s="136"/>
      <c r="F128" s="136"/>
      <c r="G128" s="136"/>
      <c r="H128" s="136"/>
      <c r="I128" s="136"/>
      <c r="J128" s="136"/>
      <c r="K128" s="136"/>
      <c r="L128" s="136"/>
      <c r="M128" s="136"/>
    </row>
    <row r="129" spans="1:13" s="117" customFormat="1">
      <c r="A129" s="207"/>
      <c r="B129" s="136"/>
      <c r="C129" s="136"/>
      <c r="D129" s="136"/>
      <c r="E129" s="136"/>
      <c r="F129" s="136"/>
      <c r="G129" s="136"/>
      <c r="H129" s="136"/>
      <c r="I129" s="136"/>
      <c r="J129" s="136"/>
      <c r="K129" s="136"/>
      <c r="L129" s="136"/>
      <c r="M129" s="136"/>
    </row>
    <row r="130" spans="1:13" s="117" customFormat="1">
      <c r="A130" s="207"/>
      <c r="B130" s="136"/>
      <c r="C130" s="136"/>
      <c r="D130" s="136"/>
      <c r="E130" s="136"/>
      <c r="F130" s="136"/>
      <c r="G130" s="136"/>
      <c r="H130" s="136"/>
      <c r="I130" s="136"/>
      <c r="J130" s="136"/>
      <c r="K130" s="136"/>
      <c r="L130" s="136"/>
      <c r="M130" s="136"/>
    </row>
    <row r="131" spans="1:13" s="117" customFormat="1">
      <c r="A131" s="207"/>
      <c r="B131" s="136"/>
      <c r="C131" s="136"/>
      <c r="D131" s="136"/>
      <c r="E131" s="136"/>
      <c r="F131" s="136"/>
      <c r="G131" s="136"/>
      <c r="H131" s="136"/>
      <c r="I131" s="136"/>
      <c r="J131" s="136"/>
      <c r="K131" s="136"/>
      <c r="L131" s="136"/>
      <c r="M131" s="136"/>
    </row>
    <row r="132" spans="1:13" s="117" customFormat="1">
      <c r="A132" s="207"/>
      <c r="B132" s="136"/>
      <c r="C132" s="136"/>
      <c r="D132" s="136"/>
      <c r="E132" s="136"/>
      <c r="F132" s="136"/>
      <c r="G132" s="136"/>
      <c r="H132" s="136"/>
      <c r="I132" s="136"/>
      <c r="J132" s="136"/>
      <c r="K132" s="136"/>
      <c r="L132" s="136"/>
      <c r="M132" s="136"/>
    </row>
    <row r="133" spans="1:13" s="117" customFormat="1">
      <c r="A133" s="207"/>
      <c r="B133" s="136"/>
      <c r="C133" s="136"/>
      <c r="D133" s="136"/>
      <c r="E133" s="136"/>
      <c r="F133" s="136"/>
      <c r="G133" s="136"/>
      <c r="H133" s="136"/>
      <c r="I133" s="136"/>
      <c r="J133" s="136"/>
      <c r="K133" s="136"/>
      <c r="L133" s="136"/>
      <c r="M133" s="136"/>
    </row>
    <row r="134" spans="1:13" s="117" customFormat="1">
      <c r="A134" s="207"/>
      <c r="B134" s="136"/>
      <c r="C134" s="136"/>
      <c r="D134" s="136"/>
      <c r="E134" s="136"/>
      <c r="F134" s="136"/>
      <c r="G134" s="136"/>
      <c r="H134" s="136"/>
      <c r="I134" s="136"/>
      <c r="J134" s="136"/>
      <c r="K134" s="136"/>
      <c r="L134" s="136"/>
      <c r="M134" s="136"/>
    </row>
    <row r="135" spans="1:13" s="117" customFormat="1">
      <c r="A135" s="207"/>
      <c r="B135" s="136"/>
      <c r="C135" s="136"/>
      <c r="D135" s="136"/>
      <c r="E135" s="136"/>
      <c r="F135" s="136"/>
      <c r="G135" s="136"/>
      <c r="H135" s="136"/>
      <c r="I135" s="136"/>
      <c r="J135" s="136"/>
      <c r="K135" s="136"/>
      <c r="L135" s="136"/>
      <c r="M135" s="136"/>
    </row>
    <row r="136" spans="1:13" s="117" customFormat="1">
      <c r="A136" s="207"/>
      <c r="B136" s="136"/>
      <c r="C136" s="136"/>
      <c r="D136" s="136"/>
      <c r="E136" s="136"/>
      <c r="F136" s="136"/>
      <c r="G136" s="136"/>
      <c r="H136" s="136"/>
      <c r="I136" s="136"/>
      <c r="J136" s="136"/>
      <c r="K136" s="136"/>
      <c r="L136" s="136"/>
      <c r="M136" s="136"/>
    </row>
    <row r="137" spans="1:13" s="117" customFormat="1">
      <c r="A137" s="207"/>
      <c r="B137" s="136"/>
      <c r="C137" s="136"/>
      <c r="D137" s="136"/>
      <c r="E137" s="136"/>
      <c r="F137" s="136"/>
      <c r="G137" s="136"/>
      <c r="H137" s="136"/>
      <c r="I137" s="136"/>
      <c r="J137" s="136"/>
      <c r="K137" s="136"/>
      <c r="L137" s="136"/>
      <c r="M137" s="136"/>
    </row>
    <row r="138" spans="1:13" s="117" customFormat="1">
      <c r="A138" s="207"/>
      <c r="B138" s="136"/>
      <c r="C138" s="136"/>
      <c r="D138" s="136"/>
      <c r="E138" s="136"/>
      <c r="F138" s="136"/>
      <c r="G138" s="136"/>
      <c r="H138" s="136"/>
      <c r="I138" s="136"/>
      <c r="J138" s="136"/>
      <c r="K138" s="136"/>
      <c r="L138" s="136"/>
      <c r="M138" s="136"/>
    </row>
    <row r="139" spans="1:13" s="117" customFormat="1">
      <c r="A139" s="207"/>
      <c r="B139" s="136"/>
      <c r="C139" s="136"/>
      <c r="D139" s="136"/>
      <c r="E139" s="136"/>
      <c r="F139" s="136"/>
      <c r="G139" s="136"/>
      <c r="H139" s="136"/>
      <c r="I139" s="136"/>
      <c r="J139" s="136"/>
      <c r="K139" s="136"/>
      <c r="L139" s="136"/>
      <c r="M139" s="136"/>
    </row>
    <row r="140" spans="1:13" s="117" customFormat="1">
      <c r="A140" s="207"/>
      <c r="B140" s="136"/>
      <c r="C140" s="136"/>
      <c r="D140" s="136"/>
      <c r="E140" s="136"/>
      <c r="F140" s="136"/>
      <c r="G140" s="136"/>
      <c r="H140" s="136"/>
      <c r="I140" s="136"/>
      <c r="J140" s="136"/>
      <c r="K140" s="136"/>
      <c r="L140" s="136"/>
      <c r="M140" s="136"/>
    </row>
    <row r="141" spans="1:13" s="117" customFormat="1">
      <c r="A141" s="207"/>
      <c r="B141" s="136"/>
      <c r="C141" s="136"/>
      <c r="D141" s="136"/>
      <c r="E141" s="136"/>
      <c r="F141" s="136"/>
      <c r="G141" s="136"/>
      <c r="H141" s="136"/>
      <c r="I141" s="136"/>
      <c r="J141" s="136"/>
      <c r="K141" s="136"/>
      <c r="L141" s="136"/>
      <c r="M141" s="136"/>
    </row>
    <row r="142" spans="1:13" s="117" customFormat="1">
      <c r="A142" s="207"/>
      <c r="B142" s="136"/>
      <c r="C142" s="136"/>
      <c r="D142" s="136"/>
      <c r="E142" s="136"/>
      <c r="F142" s="136"/>
      <c r="G142" s="136"/>
      <c r="H142" s="136"/>
      <c r="I142" s="136"/>
      <c r="J142" s="136"/>
      <c r="K142" s="136"/>
      <c r="L142" s="136"/>
      <c r="M142" s="136"/>
    </row>
    <row r="143" spans="1:13" s="117" customFormat="1">
      <c r="A143" s="207"/>
      <c r="B143" s="136"/>
      <c r="C143" s="136"/>
      <c r="D143" s="136"/>
      <c r="E143" s="136"/>
      <c r="F143" s="136"/>
      <c r="G143" s="136"/>
      <c r="H143" s="136"/>
      <c r="I143" s="136"/>
      <c r="J143" s="136"/>
      <c r="K143" s="136"/>
      <c r="L143" s="136"/>
      <c r="M143" s="136"/>
    </row>
    <row r="144" spans="1:13" s="117" customFormat="1">
      <c r="A144" s="207"/>
      <c r="B144" s="136"/>
      <c r="C144" s="136"/>
      <c r="D144" s="136"/>
      <c r="E144" s="136"/>
      <c r="F144" s="136"/>
      <c r="G144" s="136"/>
      <c r="H144" s="136"/>
      <c r="I144" s="136"/>
      <c r="J144" s="136"/>
      <c r="K144" s="136"/>
      <c r="L144" s="136"/>
      <c r="M144" s="136"/>
    </row>
    <row r="145" spans="1:13" s="117" customFormat="1">
      <c r="A145" s="207"/>
      <c r="B145" s="136"/>
      <c r="C145" s="136"/>
      <c r="D145" s="136"/>
      <c r="E145" s="136"/>
      <c r="F145" s="136"/>
      <c r="G145" s="136"/>
      <c r="H145" s="136"/>
      <c r="I145" s="136"/>
      <c r="J145" s="136"/>
      <c r="K145" s="136"/>
      <c r="L145" s="136"/>
      <c r="M145" s="136"/>
    </row>
    <row r="146" spans="1:13" s="117" customFormat="1">
      <c r="A146" s="207"/>
      <c r="B146" s="136"/>
      <c r="C146" s="136"/>
      <c r="D146" s="136"/>
      <c r="E146" s="136"/>
      <c r="F146" s="136"/>
      <c r="G146" s="136"/>
      <c r="H146" s="136"/>
      <c r="I146" s="136"/>
      <c r="J146" s="136"/>
      <c r="K146" s="136"/>
      <c r="L146" s="136"/>
      <c r="M146" s="136"/>
    </row>
    <row r="147" spans="1:13" s="117" customFormat="1">
      <c r="A147" s="207"/>
      <c r="B147" s="136"/>
      <c r="C147" s="136"/>
      <c r="D147" s="136"/>
      <c r="E147" s="136"/>
      <c r="F147" s="136"/>
      <c r="G147" s="136"/>
      <c r="H147" s="136"/>
      <c r="I147" s="136"/>
      <c r="J147" s="136"/>
      <c r="K147" s="136"/>
      <c r="L147" s="136"/>
      <c r="M147" s="136"/>
    </row>
    <row r="148" spans="1:13" s="117" customFormat="1">
      <c r="A148" s="207"/>
      <c r="B148" s="136"/>
      <c r="C148" s="136"/>
      <c r="D148" s="136"/>
      <c r="E148" s="136"/>
      <c r="F148" s="136"/>
      <c r="G148" s="136"/>
      <c r="H148" s="136"/>
      <c r="I148" s="136"/>
      <c r="J148" s="136"/>
      <c r="K148" s="136"/>
      <c r="L148" s="136"/>
      <c r="M148" s="136"/>
    </row>
    <row r="149" spans="1:13" s="117" customFormat="1">
      <c r="A149" s="207"/>
      <c r="B149" s="136"/>
      <c r="C149" s="136"/>
      <c r="D149" s="136"/>
      <c r="E149" s="136"/>
      <c r="F149" s="136"/>
      <c r="G149" s="136"/>
      <c r="H149" s="136"/>
      <c r="I149" s="136"/>
      <c r="J149" s="136"/>
      <c r="K149" s="136"/>
      <c r="L149" s="136"/>
      <c r="M149" s="136"/>
    </row>
    <row r="150" spans="1:13" s="117" customFormat="1">
      <c r="A150" s="207"/>
      <c r="B150" s="136"/>
      <c r="C150" s="136"/>
      <c r="D150" s="136"/>
      <c r="E150" s="136"/>
      <c r="F150" s="136"/>
      <c r="G150" s="136"/>
      <c r="H150" s="136"/>
      <c r="I150" s="136"/>
      <c r="J150" s="136"/>
      <c r="K150" s="136"/>
      <c r="L150" s="136"/>
      <c r="M150" s="136"/>
    </row>
    <row r="151" spans="1:13" s="117" customFormat="1">
      <c r="A151" s="207"/>
      <c r="B151" s="136"/>
      <c r="C151" s="136"/>
      <c r="D151" s="136"/>
      <c r="E151" s="136"/>
      <c r="F151" s="136"/>
      <c r="G151" s="136"/>
      <c r="H151" s="136"/>
      <c r="I151" s="136"/>
      <c r="J151" s="136"/>
      <c r="K151" s="136"/>
      <c r="L151" s="136"/>
      <c r="M151" s="136"/>
    </row>
    <row r="152" spans="1:13" s="117" customFormat="1">
      <c r="A152" s="207"/>
      <c r="B152" s="136"/>
      <c r="C152" s="136"/>
      <c r="D152" s="136"/>
      <c r="E152" s="136"/>
      <c r="F152" s="136"/>
      <c r="G152" s="136"/>
      <c r="H152" s="136"/>
      <c r="I152" s="136"/>
      <c r="J152" s="136"/>
      <c r="K152" s="136"/>
      <c r="L152" s="136"/>
      <c r="M152" s="136"/>
    </row>
    <row r="153" spans="1:13" s="117" customFormat="1">
      <c r="A153" s="207"/>
      <c r="B153" s="136"/>
      <c r="C153" s="136"/>
      <c r="D153" s="136"/>
      <c r="E153" s="136"/>
      <c r="F153" s="136"/>
      <c r="G153" s="136"/>
      <c r="H153" s="136"/>
      <c r="I153" s="136"/>
      <c r="J153" s="136"/>
      <c r="K153" s="136"/>
      <c r="L153" s="136"/>
      <c r="M153" s="136"/>
    </row>
    <row r="154" spans="1:13" s="117" customFormat="1">
      <c r="A154" s="207"/>
      <c r="B154" s="136"/>
      <c r="C154" s="136"/>
      <c r="D154" s="136"/>
      <c r="E154" s="136"/>
      <c r="F154" s="136"/>
      <c r="G154" s="136"/>
      <c r="H154" s="136"/>
      <c r="I154" s="136"/>
      <c r="J154" s="136"/>
      <c r="K154" s="136"/>
      <c r="L154" s="136"/>
      <c r="M154" s="136"/>
    </row>
    <row r="155" spans="1:13" s="117" customFormat="1">
      <c r="A155" s="207"/>
      <c r="B155" s="136"/>
      <c r="C155" s="136"/>
      <c r="D155" s="136"/>
      <c r="E155" s="136"/>
      <c r="F155" s="136"/>
      <c r="G155" s="136"/>
      <c r="H155" s="136"/>
      <c r="I155" s="136"/>
      <c r="J155" s="136"/>
      <c r="K155" s="136"/>
      <c r="L155" s="136"/>
      <c r="M155" s="136"/>
    </row>
    <row r="156" spans="1:13" s="117" customFormat="1">
      <c r="A156" s="207"/>
      <c r="B156" s="136"/>
      <c r="C156" s="136"/>
      <c r="D156" s="136"/>
      <c r="E156" s="136"/>
      <c r="F156" s="136"/>
      <c r="G156" s="136"/>
      <c r="H156" s="136"/>
      <c r="I156" s="136"/>
      <c r="J156" s="136"/>
      <c r="K156" s="136"/>
      <c r="L156" s="136"/>
      <c r="M156" s="136"/>
    </row>
    <row r="157" spans="1:13" s="117" customFormat="1">
      <c r="A157" s="207"/>
      <c r="B157" s="136"/>
      <c r="C157" s="136"/>
      <c r="D157" s="136"/>
      <c r="E157" s="136"/>
      <c r="F157" s="136"/>
      <c r="G157" s="136"/>
      <c r="H157" s="136"/>
      <c r="I157" s="136"/>
      <c r="J157" s="136"/>
      <c r="K157" s="136"/>
      <c r="L157" s="136"/>
      <c r="M157" s="136"/>
    </row>
    <row r="158" spans="1:13" s="117" customFormat="1">
      <c r="A158" s="207"/>
      <c r="B158" s="136"/>
      <c r="C158" s="136"/>
      <c r="D158" s="136"/>
      <c r="E158" s="136"/>
      <c r="F158" s="136"/>
      <c r="G158" s="136"/>
      <c r="H158" s="136"/>
      <c r="I158" s="136"/>
      <c r="J158" s="136"/>
      <c r="K158" s="136"/>
      <c r="L158" s="136"/>
      <c r="M158" s="136"/>
    </row>
    <row r="159" spans="1:13" s="117" customFormat="1">
      <c r="A159" s="207"/>
      <c r="B159" s="136"/>
      <c r="C159" s="136"/>
      <c r="D159" s="136"/>
      <c r="E159" s="136"/>
      <c r="F159" s="136"/>
      <c r="G159" s="136"/>
      <c r="H159" s="136"/>
      <c r="I159" s="136"/>
      <c r="J159" s="136"/>
      <c r="K159" s="136"/>
      <c r="L159" s="136"/>
      <c r="M159" s="136"/>
    </row>
    <row r="160" spans="1:13" s="117" customFormat="1">
      <c r="A160" s="207"/>
      <c r="B160" s="136"/>
      <c r="C160" s="136"/>
      <c r="D160" s="136"/>
      <c r="E160" s="136"/>
      <c r="F160" s="136"/>
      <c r="G160" s="136"/>
      <c r="H160" s="136"/>
      <c r="I160" s="136"/>
      <c r="J160" s="136"/>
      <c r="K160" s="136"/>
      <c r="L160" s="136"/>
      <c r="M160" s="136"/>
    </row>
    <row r="161" spans="1:13" s="117" customFormat="1">
      <c r="A161" s="207"/>
      <c r="B161" s="136"/>
      <c r="C161" s="136"/>
      <c r="D161" s="136"/>
      <c r="E161" s="136"/>
      <c r="F161" s="136"/>
      <c r="G161" s="136"/>
      <c r="H161" s="136"/>
      <c r="I161" s="136"/>
      <c r="J161" s="136"/>
      <c r="K161" s="136"/>
      <c r="L161" s="136"/>
      <c r="M161" s="136"/>
    </row>
    <row r="162" spans="1:13" s="117" customFormat="1">
      <c r="A162" s="207"/>
      <c r="B162" s="136"/>
      <c r="C162" s="136"/>
      <c r="D162" s="136"/>
      <c r="E162" s="136"/>
      <c r="F162" s="136"/>
      <c r="G162" s="136"/>
      <c r="H162" s="136"/>
      <c r="I162" s="136"/>
      <c r="J162" s="136"/>
      <c r="K162" s="136"/>
      <c r="L162" s="136"/>
      <c r="M162" s="136"/>
    </row>
    <row r="163" spans="1:13" s="117" customFormat="1">
      <c r="A163" s="207"/>
      <c r="B163" s="136"/>
      <c r="C163" s="136"/>
      <c r="D163" s="136"/>
      <c r="E163" s="136"/>
      <c r="F163" s="136"/>
      <c r="G163" s="136"/>
      <c r="H163" s="136"/>
      <c r="I163" s="136"/>
      <c r="J163" s="136"/>
      <c r="K163" s="136"/>
      <c r="L163" s="136"/>
      <c r="M163" s="136"/>
    </row>
    <row r="164" spans="1:13" s="117" customFormat="1">
      <c r="A164" s="207"/>
      <c r="B164" s="136"/>
      <c r="C164" s="136"/>
      <c r="D164" s="136"/>
      <c r="E164" s="136"/>
      <c r="F164" s="136"/>
      <c r="G164" s="136"/>
      <c r="H164" s="136"/>
      <c r="I164" s="136"/>
      <c r="J164" s="136"/>
      <c r="K164" s="136"/>
      <c r="L164" s="136"/>
      <c r="M164" s="136"/>
    </row>
    <row r="165" spans="1:13" s="117" customFormat="1">
      <c r="A165" s="207"/>
      <c r="B165" s="136"/>
      <c r="C165" s="136"/>
      <c r="D165" s="136"/>
      <c r="E165" s="136"/>
      <c r="F165" s="136"/>
      <c r="G165" s="136"/>
      <c r="H165" s="136"/>
      <c r="I165" s="136"/>
      <c r="J165" s="136"/>
      <c r="K165" s="136"/>
      <c r="L165" s="136"/>
      <c r="M165" s="136"/>
    </row>
    <row r="166" spans="1:13" s="117" customFormat="1">
      <c r="A166" s="207"/>
      <c r="B166" s="136"/>
      <c r="C166" s="136"/>
      <c r="D166" s="136"/>
      <c r="E166" s="136"/>
      <c r="F166" s="136"/>
      <c r="G166" s="136"/>
      <c r="H166" s="136"/>
      <c r="I166" s="136"/>
      <c r="J166" s="136"/>
      <c r="K166" s="136"/>
      <c r="L166" s="136"/>
      <c r="M166" s="136"/>
    </row>
    <row r="167" spans="1:13" s="117" customFormat="1">
      <c r="A167" s="207"/>
      <c r="B167" s="136"/>
      <c r="C167" s="136"/>
      <c r="D167" s="136"/>
      <c r="E167" s="136"/>
      <c r="F167" s="136"/>
      <c r="G167" s="136"/>
      <c r="H167" s="136"/>
      <c r="I167" s="136"/>
      <c r="J167" s="136"/>
      <c r="K167" s="136"/>
      <c r="L167" s="136"/>
      <c r="M167" s="136"/>
    </row>
    <row r="168" spans="1:13" s="117" customFormat="1">
      <c r="A168" s="207"/>
      <c r="B168" s="136"/>
      <c r="C168" s="136"/>
      <c r="D168" s="136"/>
      <c r="E168" s="136"/>
      <c r="F168" s="136"/>
      <c r="G168" s="136"/>
      <c r="H168" s="136"/>
      <c r="I168" s="136"/>
      <c r="J168" s="136"/>
      <c r="K168" s="136"/>
      <c r="L168" s="136"/>
      <c r="M168" s="136"/>
    </row>
    <row r="169" spans="1:13" s="117" customFormat="1">
      <c r="A169" s="207"/>
      <c r="B169" s="136"/>
      <c r="C169" s="136"/>
      <c r="D169" s="136"/>
      <c r="E169" s="136"/>
      <c r="F169" s="136"/>
      <c r="G169" s="136"/>
      <c r="H169" s="136"/>
      <c r="I169" s="136"/>
      <c r="J169" s="136"/>
      <c r="K169" s="136"/>
      <c r="L169" s="136"/>
      <c r="M169" s="136"/>
    </row>
    <row r="170" spans="1:13" s="117" customFormat="1">
      <c r="A170" s="207"/>
      <c r="B170" s="136"/>
      <c r="C170" s="136"/>
      <c r="D170" s="136"/>
      <c r="E170" s="136"/>
      <c r="F170" s="136"/>
      <c r="G170" s="136"/>
      <c r="H170" s="136"/>
      <c r="I170" s="136"/>
      <c r="J170" s="136"/>
      <c r="K170" s="136"/>
      <c r="L170" s="136"/>
      <c r="M170" s="136"/>
    </row>
    <row r="171" spans="1:13" s="117" customFormat="1">
      <c r="A171" s="207"/>
      <c r="B171" s="136"/>
      <c r="C171" s="136"/>
      <c r="D171" s="136"/>
      <c r="E171" s="136"/>
      <c r="F171" s="136"/>
      <c r="G171" s="136"/>
      <c r="H171" s="136"/>
      <c r="I171" s="136"/>
      <c r="J171" s="136"/>
      <c r="K171" s="136"/>
      <c r="L171" s="136"/>
      <c r="M171" s="136"/>
    </row>
    <row r="172" spans="1:13" s="117" customFormat="1">
      <c r="A172" s="207"/>
      <c r="B172" s="136"/>
      <c r="C172" s="136"/>
      <c r="D172" s="136"/>
      <c r="E172" s="136"/>
      <c r="F172" s="136"/>
      <c r="G172" s="136"/>
      <c r="H172" s="136"/>
      <c r="I172" s="136"/>
      <c r="J172" s="136"/>
      <c r="K172" s="136"/>
      <c r="L172" s="136"/>
      <c r="M172" s="136"/>
    </row>
    <row r="173" spans="1:13" s="117" customFormat="1">
      <c r="A173" s="207"/>
      <c r="B173" s="136"/>
      <c r="C173" s="136"/>
      <c r="D173" s="136"/>
      <c r="E173" s="136"/>
      <c r="F173" s="136"/>
      <c r="G173" s="136"/>
      <c r="H173" s="136"/>
      <c r="I173" s="136"/>
      <c r="J173" s="136"/>
      <c r="K173" s="136"/>
      <c r="L173" s="136"/>
      <c r="M173" s="136"/>
    </row>
    <row r="174" spans="1:13" s="117" customFormat="1">
      <c r="A174" s="207"/>
      <c r="B174" s="136"/>
      <c r="C174" s="136"/>
      <c r="D174" s="136"/>
      <c r="E174" s="136"/>
      <c r="F174" s="136"/>
      <c r="G174" s="136"/>
      <c r="H174" s="136"/>
      <c r="I174" s="136"/>
      <c r="J174" s="136"/>
      <c r="K174" s="136"/>
      <c r="L174" s="136"/>
      <c r="M174" s="136"/>
    </row>
    <row r="175" spans="1:13" s="117" customFormat="1">
      <c r="A175" s="207"/>
      <c r="B175" s="136"/>
      <c r="C175" s="136"/>
      <c r="D175" s="136"/>
      <c r="E175" s="136"/>
      <c r="F175" s="136"/>
      <c r="G175" s="136"/>
      <c r="H175" s="136"/>
      <c r="I175" s="136"/>
      <c r="J175" s="136"/>
      <c r="K175" s="136"/>
      <c r="L175" s="136"/>
      <c r="M175" s="136"/>
    </row>
    <row r="176" spans="1:13" s="117" customFormat="1">
      <c r="A176" s="207"/>
      <c r="B176" s="136"/>
      <c r="C176" s="136"/>
      <c r="D176" s="136"/>
      <c r="E176" s="136"/>
      <c r="F176" s="136"/>
      <c r="G176" s="136"/>
      <c r="H176" s="136"/>
      <c r="I176" s="136"/>
      <c r="J176" s="136"/>
      <c r="K176" s="136"/>
      <c r="L176" s="136"/>
      <c r="M176" s="136"/>
    </row>
    <row r="177" spans="1:13" s="117" customFormat="1">
      <c r="A177" s="207"/>
      <c r="B177" s="136"/>
      <c r="C177" s="136"/>
      <c r="D177" s="136"/>
      <c r="E177" s="136"/>
      <c r="F177" s="136"/>
      <c r="G177" s="136"/>
      <c r="H177" s="136"/>
      <c r="I177" s="136"/>
      <c r="J177" s="136"/>
      <c r="K177" s="136"/>
      <c r="L177" s="136"/>
      <c r="M177" s="136"/>
    </row>
    <row r="178" spans="1:13" s="117" customFormat="1">
      <c r="A178" s="207"/>
      <c r="B178" s="136"/>
      <c r="C178" s="136"/>
      <c r="D178" s="136"/>
      <c r="E178" s="136"/>
      <c r="F178" s="136"/>
      <c r="G178" s="136"/>
      <c r="H178" s="136"/>
      <c r="I178" s="136"/>
      <c r="J178" s="136"/>
      <c r="K178" s="136"/>
      <c r="L178" s="136"/>
      <c r="M178" s="136"/>
    </row>
    <row r="179" spans="1:13" s="117" customFormat="1">
      <c r="A179" s="207"/>
      <c r="B179" s="136"/>
      <c r="C179" s="136"/>
      <c r="D179" s="136"/>
      <c r="E179" s="136"/>
      <c r="F179" s="136"/>
      <c r="G179" s="136"/>
      <c r="H179" s="136"/>
      <c r="I179" s="136"/>
      <c r="J179" s="136"/>
      <c r="K179" s="136"/>
      <c r="L179" s="136"/>
      <c r="M179" s="136"/>
    </row>
    <row r="180" spans="1:13" s="117" customFormat="1">
      <c r="A180" s="207"/>
      <c r="B180" s="136"/>
      <c r="C180" s="136"/>
      <c r="D180" s="136"/>
      <c r="E180" s="136"/>
      <c r="F180" s="136"/>
      <c r="G180" s="136"/>
      <c r="H180" s="136"/>
      <c r="I180" s="136"/>
      <c r="J180" s="136"/>
      <c r="K180" s="136"/>
      <c r="L180" s="136"/>
      <c r="M180" s="136"/>
    </row>
    <row r="181" spans="1:13" s="117" customFormat="1">
      <c r="A181" s="207"/>
      <c r="B181" s="136"/>
      <c r="C181" s="136"/>
      <c r="D181" s="136"/>
      <c r="E181" s="136"/>
      <c r="F181" s="136"/>
      <c r="G181" s="136"/>
      <c r="H181" s="136"/>
      <c r="I181" s="136"/>
      <c r="J181" s="136"/>
      <c r="K181" s="136"/>
      <c r="L181" s="136"/>
      <c r="M181" s="136"/>
    </row>
    <row r="182" spans="1:13" s="117" customFormat="1">
      <c r="A182" s="207"/>
      <c r="B182" s="136"/>
      <c r="C182" s="136"/>
      <c r="D182" s="136"/>
      <c r="E182" s="136"/>
      <c r="F182" s="136"/>
      <c r="G182" s="136"/>
      <c r="H182" s="136"/>
      <c r="I182" s="136"/>
      <c r="J182" s="136"/>
      <c r="K182" s="136"/>
      <c r="L182" s="136"/>
      <c r="M182" s="136"/>
    </row>
    <row r="183" spans="1:13" s="117" customFormat="1">
      <c r="A183" s="207"/>
      <c r="B183" s="136"/>
      <c r="C183" s="136"/>
      <c r="D183" s="136"/>
      <c r="E183" s="136"/>
      <c r="F183" s="136"/>
      <c r="G183" s="136"/>
      <c r="H183" s="136"/>
      <c r="I183" s="136"/>
      <c r="J183" s="136"/>
      <c r="K183" s="136"/>
      <c r="L183" s="136"/>
      <c r="M183" s="136"/>
    </row>
    <row r="184" spans="1:13" s="117" customFormat="1">
      <c r="A184" s="207"/>
      <c r="B184" s="136"/>
      <c r="C184" s="136"/>
      <c r="D184" s="136"/>
      <c r="E184" s="136"/>
      <c r="F184" s="136"/>
      <c r="G184" s="136"/>
      <c r="H184" s="136"/>
      <c r="I184" s="136"/>
      <c r="J184" s="136"/>
      <c r="K184" s="136"/>
      <c r="L184" s="136"/>
      <c r="M184" s="136"/>
    </row>
    <row r="185" spans="1:13" s="117" customFormat="1">
      <c r="A185" s="207"/>
      <c r="B185" s="136"/>
      <c r="C185" s="136"/>
      <c r="D185" s="136"/>
      <c r="E185" s="136"/>
      <c r="F185" s="136"/>
      <c r="G185" s="136"/>
      <c r="H185" s="136"/>
      <c r="I185" s="136"/>
      <c r="J185" s="136"/>
      <c r="K185" s="136"/>
      <c r="L185" s="136"/>
      <c r="M185" s="136"/>
    </row>
    <row r="186" spans="1:13" s="117" customFormat="1">
      <c r="A186" s="207"/>
      <c r="B186" s="136"/>
      <c r="C186" s="136"/>
      <c r="D186" s="136"/>
      <c r="E186" s="136"/>
      <c r="F186" s="136"/>
      <c r="G186" s="136"/>
      <c r="H186" s="136"/>
      <c r="I186" s="136"/>
      <c r="J186" s="136"/>
      <c r="K186" s="136"/>
      <c r="L186" s="136"/>
      <c r="M186" s="136"/>
    </row>
    <row r="187" spans="1:13" s="117" customFormat="1">
      <c r="A187" s="207"/>
      <c r="B187" s="136"/>
      <c r="C187" s="136"/>
      <c r="D187" s="136"/>
      <c r="E187" s="136"/>
      <c r="F187" s="136"/>
      <c r="G187" s="136"/>
      <c r="H187" s="136"/>
      <c r="I187" s="136"/>
      <c r="J187" s="136"/>
      <c r="K187" s="136"/>
      <c r="L187" s="136"/>
      <c r="M187" s="136"/>
    </row>
    <row r="188" spans="1:13" s="117" customFormat="1">
      <c r="A188" s="207"/>
      <c r="B188" s="136"/>
      <c r="C188" s="136"/>
      <c r="D188" s="136"/>
      <c r="E188" s="136"/>
      <c r="F188" s="136"/>
      <c r="G188" s="136"/>
      <c r="H188" s="136"/>
      <c r="I188" s="136"/>
      <c r="J188" s="136"/>
      <c r="K188" s="136"/>
      <c r="L188" s="136"/>
      <c r="M188" s="136"/>
    </row>
    <row r="189" spans="1:13" s="117" customFormat="1">
      <c r="A189" s="207"/>
      <c r="B189" s="136"/>
      <c r="C189" s="136"/>
      <c r="D189" s="136"/>
      <c r="E189" s="136"/>
      <c r="F189" s="136"/>
      <c r="G189" s="136"/>
      <c r="H189" s="136"/>
      <c r="I189" s="136"/>
      <c r="J189" s="136"/>
      <c r="K189" s="136"/>
      <c r="L189" s="136"/>
      <c r="M189" s="136"/>
    </row>
    <row r="190" spans="1:13" s="117" customFormat="1">
      <c r="A190" s="207"/>
      <c r="B190" s="136"/>
      <c r="C190" s="136"/>
      <c r="D190" s="136"/>
      <c r="E190" s="136"/>
      <c r="F190" s="136"/>
      <c r="G190" s="136"/>
      <c r="H190" s="136"/>
      <c r="I190" s="136"/>
      <c r="J190" s="136"/>
      <c r="K190" s="136"/>
      <c r="L190" s="136"/>
      <c r="M190" s="136"/>
    </row>
    <row r="191" spans="1:13" s="117" customFormat="1">
      <c r="A191" s="207"/>
      <c r="B191" s="136"/>
      <c r="C191" s="136"/>
      <c r="D191" s="136"/>
      <c r="E191" s="136"/>
      <c r="F191" s="136"/>
      <c r="G191" s="136"/>
      <c r="H191" s="136"/>
      <c r="I191" s="136"/>
      <c r="J191" s="136"/>
      <c r="K191" s="136"/>
      <c r="L191" s="136"/>
      <c r="M191" s="136"/>
    </row>
    <row r="192" spans="1:13" s="117" customFormat="1">
      <c r="A192" s="207"/>
      <c r="B192" s="136"/>
      <c r="C192" s="136"/>
      <c r="D192" s="136"/>
      <c r="E192" s="136"/>
      <c r="F192" s="136"/>
      <c r="G192" s="136"/>
      <c r="H192" s="136"/>
      <c r="I192" s="136"/>
      <c r="J192" s="136"/>
      <c r="K192" s="136"/>
      <c r="L192" s="136"/>
      <c r="M192" s="136"/>
    </row>
    <row r="193" spans="1:13" s="117" customFormat="1">
      <c r="A193" s="207"/>
      <c r="B193" s="136"/>
      <c r="C193" s="136"/>
      <c r="D193" s="136"/>
      <c r="E193" s="136"/>
      <c r="F193" s="136"/>
      <c r="G193" s="136"/>
      <c r="H193" s="136"/>
      <c r="I193" s="136"/>
      <c r="J193" s="136"/>
      <c r="K193" s="136"/>
      <c r="L193" s="136"/>
      <c r="M193" s="136"/>
    </row>
    <row r="194" spans="1:13" s="117" customFormat="1">
      <c r="A194" s="207"/>
      <c r="B194" s="136"/>
      <c r="C194" s="136"/>
      <c r="D194" s="136"/>
      <c r="E194" s="136"/>
      <c r="F194" s="136"/>
      <c r="G194" s="136"/>
      <c r="H194" s="136"/>
      <c r="I194" s="136"/>
      <c r="J194" s="136"/>
      <c r="K194" s="136"/>
      <c r="L194" s="136"/>
      <c r="M194" s="136"/>
    </row>
    <row r="195" spans="1:13" s="117" customFormat="1">
      <c r="A195" s="207"/>
      <c r="B195" s="136"/>
      <c r="C195" s="136"/>
      <c r="D195" s="136"/>
      <c r="E195" s="136"/>
      <c r="F195" s="136"/>
      <c r="G195" s="136"/>
      <c r="H195" s="136"/>
      <c r="I195" s="136"/>
      <c r="J195" s="136"/>
      <c r="K195" s="136"/>
      <c r="L195" s="136"/>
      <c r="M195" s="136"/>
    </row>
    <row r="196" spans="1:13" s="117" customFormat="1">
      <c r="A196" s="207"/>
      <c r="B196" s="136"/>
      <c r="C196" s="136"/>
      <c r="D196" s="136"/>
      <c r="E196" s="136"/>
      <c r="F196" s="136"/>
      <c r="G196" s="136"/>
      <c r="H196" s="136"/>
      <c r="I196" s="136"/>
      <c r="J196" s="136"/>
      <c r="K196" s="136"/>
      <c r="L196" s="136"/>
      <c r="M196" s="136"/>
    </row>
    <row r="197" spans="1:13" s="117" customFormat="1">
      <c r="A197" s="207"/>
      <c r="B197" s="136"/>
      <c r="C197" s="136"/>
      <c r="D197" s="136"/>
      <c r="E197" s="136"/>
      <c r="F197" s="136"/>
      <c r="G197" s="136"/>
      <c r="H197" s="136"/>
      <c r="I197" s="136"/>
      <c r="J197" s="136"/>
      <c r="K197" s="136"/>
      <c r="L197" s="136"/>
      <c r="M197" s="136"/>
    </row>
    <row r="198" spans="1:13" s="117" customFormat="1">
      <c r="A198" s="207"/>
      <c r="B198" s="136"/>
      <c r="C198" s="136"/>
      <c r="D198" s="136"/>
      <c r="E198" s="136"/>
      <c r="F198" s="136"/>
      <c r="G198" s="136"/>
      <c r="H198" s="136"/>
      <c r="I198" s="136"/>
      <c r="J198" s="136"/>
      <c r="K198" s="136"/>
      <c r="L198" s="136"/>
      <c r="M198" s="136"/>
    </row>
    <row r="199" spans="1:13" s="117" customFormat="1">
      <c r="A199" s="207"/>
      <c r="B199" s="136"/>
      <c r="C199" s="136"/>
      <c r="D199" s="136"/>
      <c r="E199" s="136"/>
      <c r="F199" s="136"/>
      <c r="G199" s="136"/>
      <c r="H199" s="136"/>
      <c r="I199" s="136"/>
      <c r="J199" s="136"/>
      <c r="K199" s="136"/>
      <c r="L199" s="136"/>
      <c r="M199" s="136"/>
    </row>
    <row r="200" spans="1:13" s="117" customFormat="1">
      <c r="A200" s="207"/>
      <c r="B200" s="136"/>
      <c r="C200" s="136"/>
      <c r="D200" s="136"/>
      <c r="E200" s="136"/>
      <c r="F200" s="136"/>
      <c r="G200" s="136"/>
      <c r="H200" s="136"/>
      <c r="I200" s="136"/>
      <c r="J200" s="136"/>
      <c r="K200" s="136"/>
      <c r="L200" s="136"/>
      <c r="M200" s="136"/>
    </row>
    <row r="201" spans="1:13" s="117" customFormat="1">
      <c r="A201" s="207"/>
      <c r="B201" s="136"/>
      <c r="C201" s="136"/>
      <c r="D201" s="136"/>
      <c r="E201" s="136"/>
      <c r="F201" s="136"/>
      <c r="G201" s="136"/>
      <c r="H201" s="136"/>
      <c r="I201" s="136"/>
      <c r="J201" s="136"/>
      <c r="K201" s="136"/>
      <c r="L201" s="136"/>
      <c r="M201" s="136"/>
    </row>
    <row r="202" spans="1:13" s="117" customFormat="1">
      <c r="A202" s="207"/>
      <c r="B202" s="136"/>
      <c r="C202" s="136"/>
      <c r="D202" s="136"/>
      <c r="E202" s="136"/>
      <c r="F202" s="136"/>
      <c r="G202" s="136"/>
      <c r="H202" s="136"/>
      <c r="I202" s="136"/>
      <c r="J202" s="136"/>
      <c r="K202" s="136"/>
      <c r="L202" s="136"/>
      <c r="M202" s="136"/>
    </row>
    <row r="203" spans="1:13" s="117" customFormat="1">
      <c r="A203" s="207"/>
      <c r="B203" s="136"/>
      <c r="C203" s="136"/>
      <c r="D203" s="136"/>
      <c r="E203" s="136"/>
      <c r="F203" s="136"/>
      <c r="G203" s="136"/>
      <c r="H203" s="136"/>
      <c r="I203" s="136"/>
      <c r="J203" s="136"/>
      <c r="K203" s="136"/>
      <c r="L203" s="136"/>
      <c r="M203" s="136"/>
    </row>
    <row r="204" spans="1:13" s="117" customFormat="1">
      <c r="A204" s="207"/>
      <c r="B204" s="136"/>
      <c r="C204" s="136"/>
      <c r="D204" s="136"/>
      <c r="E204" s="136"/>
      <c r="F204" s="136"/>
      <c r="G204" s="136"/>
      <c r="H204" s="136"/>
      <c r="I204" s="136"/>
      <c r="J204" s="136"/>
      <c r="K204" s="136"/>
      <c r="L204" s="136"/>
      <c r="M204" s="136"/>
    </row>
    <row r="205" spans="1:13" s="117" customFormat="1">
      <c r="A205" s="207"/>
      <c r="B205" s="136"/>
      <c r="C205" s="136"/>
      <c r="D205" s="136"/>
      <c r="E205" s="136"/>
      <c r="F205" s="136"/>
      <c r="G205" s="136"/>
      <c r="H205" s="136"/>
      <c r="I205" s="136"/>
      <c r="J205" s="136"/>
      <c r="K205" s="136"/>
      <c r="L205" s="136"/>
      <c r="M205" s="136"/>
    </row>
    <row r="206" spans="1:13" s="117" customFormat="1">
      <c r="A206" s="207"/>
      <c r="B206" s="136"/>
      <c r="C206" s="136"/>
      <c r="D206" s="136"/>
      <c r="E206" s="136"/>
      <c r="F206" s="136"/>
      <c r="G206" s="136"/>
      <c r="H206" s="136"/>
      <c r="I206" s="136"/>
      <c r="J206" s="136"/>
      <c r="K206" s="136"/>
      <c r="L206" s="136"/>
      <c r="M206" s="136"/>
    </row>
    <row r="207" spans="1:13" s="117" customFormat="1">
      <c r="A207" s="207"/>
      <c r="B207" s="136"/>
      <c r="C207" s="136"/>
      <c r="D207" s="136"/>
      <c r="E207" s="136"/>
      <c r="F207" s="136"/>
      <c r="G207" s="136"/>
      <c r="H207" s="136"/>
      <c r="I207" s="136"/>
      <c r="J207" s="136"/>
      <c r="K207" s="136"/>
      <c r="L207" s="136"/>
      <c r="M207" s="136"/>
    </row>
    <row r="208" spans="1:13" s="117" customFormat="1">
      <c r="A208" s="207"/>
      <c r="B208" s="136"/>
      <c r="C208" s="136"/>
      <c r="D208" s="136"/>
      <c r="E208" s="136"/>
      <c r="F208" s="136"/>
      <c r="G208" s="136"/>
      <c r="H208" s="136"/>
      <c r="I208" s="136"/>
      <c r="J208" s="136"/>
      <c r="K208" s="136"/>
      <c r="L208" s="136"/>
      <c r="M208" s="136"/>
    </row>
    <row r="209" spans="1:13" s="117" customFormat="1">
      <c r="A209" s="207"/>
      <c r="B209" s="136"/>
      <c r="C209" s="136"/>
      <c r="D209" s="136"/>
      <c r="E209" s="136"/>
      <c r="F209" s="136"/>
      <c r="G209" s="136"/>
      <c r="H209" s="136"/>
      <c r="I209" s="136"/>
      <c r="J209" s="136"/>
      <c r="K209" s="136"/>
      <c r="L209" s="136"/>
      <c r="M209" s="136"/>
    </row>
    <row r="210" spans="1:13" s="117" customFormat="1">
      <c r="A210" s="207"/>
      <c r="B210" s="136"/>
      <c r="C210" s="136"/>
      <c r="D210" s="136"/>
      <c r="E210" s="136"/>
      <c r="F210" s="136"/>
      <c r="G210" s="136"/>
      <c r="H210" s="136"/>
      <c r="I210" s="136"/>
      <c r="J210" s="136"/>
      <c r="K210" s="136"/>
      <c r="L210" s="136"/>
      <c r="M210" s="136"/>
    </row>
    <row r="211" spans="1:13" s="117" customFormat="1">
      <c r="A211" s="207"/>
      <c r="B211" s="136"/>
      <c r="C211" s="136"/>
      <c r="D211" s="136"/>
      <c r="E211" s="136"/>
      <c r="F211" s="136"/>
      <c r="G211" s="136"/>
      <c r="H211" s="136"/>
      <c r="I211" s="136"/>
      <c r="J211" s="136"/>
      <c r="K211" s="136"/>
      <c r="L211" s="136"/>
      <c r="M211" s="136"/>
    </row>
    <row r="212" spans="1:13" s="117" customFormat="1">
      <c r="A212" s="207"/>
      <c r="B212" s="136"/>
      <c r="C212" s="136"/>
      <c r="D212" s="136"/>
      <c r="E212" s="136"/>
      <c r="F212" s="136"/>
      <c r="G212" s="136"/>
      <c r="H212" s="136"/>
      <c r="I212" s="136"/>
      <c r="J212" s="136"/>
      <c r="K212" s="136"/>
      <c r="L212" s="136"/>
      <c r="M212" s="136"/>
    </row>
    <row r="213" spans="1:13" s="117" customFormat="1">
      <c r="A213" s="207"/>
      <c r="B213" s="136"/>
      <c r="C213" s="136"/>
      <c r="D213" s="136"/>
      <c r="E213" s="136"/>
      <c r="F213" s="136"/>
      <c r="G213" s="136"/>
      <c r="H213" s="136"/>
      <c r="I213" s="136"/>
      <c r="J213" s="136"/>
      <c r="K213" s="136"/>
      <c r="L213" s="136"/>
      <c r="M213" s="136"/>
    </row>
    <row r="214" spans="1:13" s="117" customFormat="1">
      <c r="A214" s="207"/>
      <c r="B214" s="136"/>
      <c r="C214" s="136"/>
      <c r="D214" s="136"/>
      <c r="E214" s="136"/>
      <c r="F214" s="136"/>
      <c r="G214" s="136"/>
      <c r="H214" s="136"/>
      <c r="I214" s="136"/>
      <c r="J214" s="136"/>
      <c r="K214" s="136"/>
      <c r="L214" s="136"/>
      <c r="M214" s="136"/>
    </row>
    <row r="215" spans="1:13" s="117" customFormat="1">
      <c r="A215" s="207"/>
      <c r="B215" s="136"/>
      <c r="C215" s="136"/>
      <c r="D215" s="136"/>
      <c r="E215" s="136"/>
      <c r="F215" s="136"/>
      <c r="G215" s="136"/>
      <c r="H215" s="136"/>
      <c r="I215" s="136"/>
      <c r="J215" s="136"/>
      <c r="K215" s="136"/>
      <c r="L215" s="136"/>
      <c r="M215" s="136"/>
    </row>
    <row r="216" spans="1:13" s="117" customFormat="1">
      <c r="A216" s="207"/>
      <c r="B216" s="136"/>
      <c r="C216" s="136"/>
      <c r="D216" s="136"/>
      <c r="E216" s="136"/>
      <c r="F216" s="136"/>
      <c r="G216" s="136"/>
      <c r="H216" s="136"/>
      <c r="I216" s="136"/>
      <c r="J216" s="136"/>
      <c r="K216" s="136"/>
      <c r="L216" s="136"/>
      <c r="M216" s="136"/>
    </row>
    <row r="217" spans="1:13" s="117" customFormat="1">
      <c r="A217" s="207"/>
      <c r="B217" s="136"/>
      <c r="C217" s="136"/>
      <c r="D217" s="136"/>
      <c r="E217" s="136"/>
      <c r="F217" s="136"/>
      <c r="G217" s="136"/>
      <c r="H217" s="136"/>
      <c r="I217" s="136"/>
      <c r="J217" s="136"/>
      <c r="K217" s="136"/>
      <c r="L217" s="136"/>
      <c r="M217" s="136"/>
    </row>
    <row r="218" spans="1:13" s="117" customFormat="1">
      <c r="A218" s="207"/>
      <c r="B218" s="136"/>
      <c r="C218" s="136"/>
      <c r="D218" s="136"/>
      <c r="E218" s="136"/>
      <c r="F218" s="136"/>
      <c r="G218" s="136"/>
      <c r="H218" s="136"/>
      <c r="I218" s="136"/>
      <c r="J218" s="136"/>
      <c r="K218" s="136"/>
      <c r="L218" s="136"/>
      <c r="M218" s="136"/>
    </row>
    <row r="219" spans="1:13" s="117" customFormat="1">
      <c r="A219" s="207"/>
      <c r="B219" s="136"/>
      <c r="C219" s="136"/>
      <c r="D219" s="136"/>
      <c r="E219" s="136"/>
      <c r="F219" s="136"/>
      <c r="G219" s="136"/>
      <c r="H219" s="136"/>
      <c r="I219" s="136"/>
      <c r="J219" s="136"/>
      <c r="K219" s="136"/>
      <c r="L219" s="136"/>
      <c r="M219" s="136"/>
    </row>
    <row r="220" spans="1:13" s="117" customFormat="1">
      <c r="A220" s="207"/>
      <c r="B220" s="136"/>
      <c r="C220" s="136"/>
      <c r="D220" s="136"/>
      <c r="E220" s="136"/>
      <c r="F220" s="136"/>
      <c r="G220" s="136"/>
      <c r="H220" s="136"/>
      <c r="I220" s="136"/>
      <c r="J220" s="136"/>
      <c r="K220" s="136"/>
      <c r="L220" s="136"/>
      <c r="M220" s="136"/>
    </row>
    <row r="221" spans="1:13" s="117" customFormat="1">
      <c r="A221" s="207"/>
      <c r="B221" s="136"/>
      <c r="C221" s="136"/>
      <c r="D221" s="136"/>
      <c r="E221" s="136"/>
      <c r="F221" s="136"/>
      <c r="G221" s="136"/>
      <c r="H221" s="136"/>
      <c r="I221" s="136"/>
      <c r="J221" s="136"/>
      <c r="K221" s="136"/>
      <c r="L221" s="136"/>
      <c r="M221" s="136"/>
    </row>
    <row r="222" spans="1:13" s="117" customFormat="1">
      <c r="A222" s="207"/>
      <c r="B222" s="136"/>
      <c r="C222" s="136"/>
      <c r="D222" s="136"/>
      <c r="E222" s="136"/>
      <c r="F222" s="136"/>
      <c r="G222" s="136"/>
      <c r="H222" s="136"/>
      <c r="I222" s="136"/>
      <c r="J222" s="136"/>
      <c r="K222" s="136"/>
      <c r="L222" s="136"/>
      <c r="M222" s="136"/>
    </row>
    <row r="223" spans="1:13" s="117" customFormat="1">
      <c r="A223" s="207"/>
      <c r="B223" s="136"/>
      <c r="C223" s="136"/>
      <c r="D223" s="136"/>
      <c r="E223" s="136"/>
      <c r="F223" s="136"/>
      <c r="G223" s="136"/>
      <c r="H223" s="136"/>
      <c r="I223" s="136"/>
      <c r="J223" s="136"/>
      <c r="K223" s="136"/>
      <c r="L223" s="136"/>
      <c r="M223" s="136"/>
    </row>
    <row r="224" spans="1:13" s="117" customFormat="1">
      <c r="A224" s="207"/>
      <c r="B224" s="136"/>
      <c r="C224" s="136"/>
      <c r="D224" s="136"/>
      <c r="E224" s="136"/>
      <c r="F224" s="136"/>
      <c r="G224" s="136"/>
      <c r="H224" s="136"/>
      <c r="I224" s="136"/>
      <c r="J224" s="136"/>
      <c r="K224" s="136"/>
      <c r="L224" s="136"/>
      <c r="M224" s="136"/>
    </row>
    <row r="225" spans="1:13" s="117" customFormat="1">
      <c r="A225" s="207"/>
      <c r="B225" s="136"/>
      <c r="C225" s="136"/>
      <c r="D225" s="136"/>
      <c r="E225" s="136"/>
      <c r="F225" s="136"/>
      <c r="G225" s="136"/>
      <c r="H225" s="136"/>
      <c r="I225" s="136"/>
      <c r="J225" s="136"/>
      <c r="K225" s="136"/>
      <c r="L225" s="136"/>
      <c r="M225" s="136"/>
    </row>
    <row r="226" spans="1:13" s="117" customFormat="1">
      <c r="A226" s="207"/>
      <c r="B226" s="136"/>
      <c r="C226" s="136"/>
      <c r="D226" s="136"/>
      <c r="E226" s="136"/>
      <c r="F226" s="136"/>
      <c r="G226" s="136"/>
      <c r="H226" s="136"/>
      <c r="I226" s="136"/>
      <c r="J226" s="136"/>
      <c r="K226" s="136"/>
      <c r="L226" s="136"/>
      <c r="M226" s="136"/>
    </row>
    <row r="227" spans="1:13" s="117" customFormat="1">
      <c r="A227" s="207"/>
      <c r="B227" s="136"/>
      <c r="C227" s="136"/>
      <c r="D227" s="136"/>
      <c r="E227" s="136"/>
      <c r="F227" s="136"/>
      <c r="G227" s="136"/>
      <c r="H227" s="136"/>
      <c r="I227" s="136"/>
      <c r="J227" s="136"/>
      <c r="K227" s="136"/>
      <c r="L227" s="136"/>
      <c r="M227" s="136"/>
    </row>
    <row r="228" spans="1:13" s="117" customFormat="1">
      <c r="A228" s="207"/>
      <c r="B228" s="136"/>
      <c r="C228" s="136"/>
      <c r="D228" s="136"/>
      <c r="E228" s="136"/>
      <c r="F228" s="136"/>
      <c r="G228" s="136"/>
      <c r="H228" s="136"/>
      <c r="I228" s="136"/>
      <c r="J228" s="136"/>
      <c r="K228" s="136"/>
      <c r="L228" s="136"/>
      <c r="M228" s="136"/>
    </row>
    <row r="229" spans="1:13" s="117" customFormat="1">
      <c r="A229" s="207"/>
      <c r="B229" s="136"/>
      <c r="C229" s="136"/>
      <c r="D229" s="136"/>
      <c r="E229" s="136"/>
      <c r="F229" s="136"/>
      <c r="G229" s="136"/>
      <c r="H229" s="136"/>
      <c r="I229" s="136"/>
      <c r="J229" s="136"/>
      <c r="K229" s="136"/>
      <c r="L229" s="136"/>
      <c r="M229" s="136"/>
    </row>
    <row r="230" spans="1:13" s="117" customFormat="1">
      <c r="A230" s="207"/>
      <c r="B230" s="136"/>
      <c r="C230" s="136"/>
      <c r="D230" s="136"/>
      <c r="E230" s="136"/>
      <c r="F230" s="136"/>
      <c r="G230" s="136"/>
      <c r="H230" s="136"/>
      <c r="I230" s="136"/>
      <c r="J230" s="136"/>
      <c r="K230" s="136"/>
      <c r="L230" s="136"/>
      <c r="M230" s="136"/>
    </row>
    <row r="231" spans="1:13" s="117" customFormat="1">
      <c r="A231" s="207"/>
      <c r="B231" s="136"/>
      <c r="C231" s="136"/>
      <c r="D231" s="136"/>
      <c r="E231" s="136"/>
      <c r="F231" s="136"/>
      <c r="G231" s="136"/>
      <c r="H231" s="136"/>
      <c r="I231" s="136"/>
      <c r="J231" s="136"/>
      <c r="K231" s="136"/>
      <c r="L231" s="136"/>
      <c r="M231" s="136"/>
    </row>
    <row r="232" spans="1:13" s="117" customFormat="1">
      <c r="A232" s="207"/>
      <c r="B232" s="136"/>
      <c r="C232" s="136"/>
      <c r="D232" s="136"/>
      <c r="E232" s="136"/>
      <c r="F232" s="136"/>
      <c r="G232" s="136"/>
      <c r="H232" s="136"/>
      <c r="I232" s="136"/>
      <c r="J232" s="136"/>
      <c r="K232" s="136"/>
      <c r="L232" s="136"/>
      <c r="M232" s="136"/>
    </row>
    <row r="233" spans="1:13" s="117" customFormat="1">
      <c r="A233" s="207"/>
      <c r="B233" s="136"/>
      <c r="C233" s="136"/>
      <c r="D233" s="136"/>
      <c r="E233" s="136"/>
      <c r="F233" s="136"/>
      <c r="G233" s="136"/>
      <c r="H233" s="136"/>
      <c r="I233" s="136"/>
      <c r="J233" s="136"/>
      <c r="K233" s="136"/>
      <c r="L233" s="136"/>
      <c r="M233" s="136"/>
    </row>
    <row r="234" spans="1:13" s="117" customFormat="1">
      <c r="A234" s="207"/>
      <c r="B234" s="136"/>
      <c r="C234" s="136"/>
      <c r="D234" s="136"/>
      <c r="E234" s="136"/>
      <c r="F234" s="136"/>
      <c r="G234" s="136"/>
      <c r="H234" s="136"/>
      <c r="I234" s="136"/>
      <c r="J234" s="136"/>
      <c r="K234" s="136"/>
      <c r="L234" s="136"/>
      <c r="M234" s="136"/>
    </row>
    <row r="235" spans="1:13" s="117" customFormat="1">
      <c r="A235" s="207"/>
      <c r="B235" s="136"/>
      <c r="C235" s="136"/>
      <c r="D235" s="136"/>
      <c r="E235" s="136"/>
      <c r="F235" s="136"/>
      <c r="G235" s="136"/>
      <c r="H235" s="136"/>
      <c r="I235" s="136"/>
      <c r="J235" s="136"/>
      <c r="K235" s="136"/>
      <c r="L235" s="136"/>
      <c r="M235" s="136"/>
    </row>
    <row r="236" spans="1:13" s="117" customFormat="1">
      <c r="A236" s="207"/>
      <c r="B236" s="136"/>
      <c r="C236" s="136"/>
      <c r="D236" s="136"/>
      <c r="E236" s="136"/>
      <c r="F236" s="136"/>
      <c r="G236" s="136"/>
      <c r="H236" s="136"/>
      <c r="I236" s="136"/>
      <c r="J236" s="136"/>
      <c r="K236" s="136"/>
      <c r="L236" s="136"/>
      <c r="M236" s="136"/>
    </row>
    <row r="237" spans="1:13" s="117" customFormat="1">
      <c r="A237" s="207"/>
      <c r="B237" s="136"/>
      <c r="C237" s="136"/>
      <c r="D237" s="136"/>
      <c r="E237" s="136"/>
      <c r="F237" s="136"/>
      <c r="G237" s="136"/>
      <c r="H237" s="136"/>
      <c r="I237" s="136"/>
      <c r="J237" s="136"/>
      <c r="K237" s="136"/>
      <c r="L237" s="136"/>
      <c r="M237" s="136"/>
    </row>
    <row r="238" spans="1:13" s="117" customFormat="1">
      <c r="A238" s="207"/>
      <c r="B238" s="136"/>
      <c r="C238" s="136"/>
      <c r="D238" s="136"/>
      <c r="E238" s="136"/>
      <c r="F238" s="136"/>
      <c r="G238" s="136"/>
      <c r="H238" s="136"/>
      <c r="I238" s="136"/>
      <c r="J238" s="136"/>
      <c r="K238" s="136"/>
      <c r="L238" s="136"/>
      <c r="M238" s="136"/>
    </row>
    <row r="239" spans="1:13" s="117" customFormat="1">
      <c r="A239" s="207"/>
      <c r="B239" s="136"/>
      <c r="C239" s="136"/>
      <c r="D239" s="136"/>
      <c r="E239" s="136"/>
      <c r="F239" s="136"/>
      <c r="G239" s="136"/>
      <c r="H239" s="136"/>
      <c r="I239" s="136"/>
      <c r="J239" s="136"/>
      <c r="K239" s="136"/>
      <c r="L239" s="136"/>
      <c r="M239" s="136"/>
    </row>
    <row r="240" spans="1:13" s="117" customFormat="1">
      <c r="A240" s="207"/>
      <c r="B240" s="136"/>
      <c r="C240" s="136"/>
      <c r="D240" s="136"/>
      <c r="E240" s="136"/>
      <c r="F240" s="136"/>
      <c r="G240" s="136"/>
      <c r="H240" s="136"/>
      <c r="I240" s="136"/>
      <c r="J240" s="136"/>
      <c r="K240" s="136"/>
      <c r="L240" s="136"/>
      <c r="M240" s="136"/>
    </row>
    <row r="241" spans="1:13" s="117" customFormat="1">
      <c r="A241" s="207"/>
      <c r="B241" s="136"/>
      <c r="C241" s="136"/>
      <c r="D241" s="136"/>
      <c r="E241" s="136"/>
      <c r="F241" s="136"/>
      <c r="G241" s="136"/>
      <c r="H241" s="136"/>
      <c r="I241" s="136"/>
      <c r="J241" s="136"/>
      <c r="K241" s="136"/>
      <c r="L241" s="136"/>
      <c r="M241" s="136"/>
    </row>
    <row r="242" spans="1:13" s="117" customFormat="1">
      <c r="A242" s="207"/>
      <c r="B242" s="136"/>
      <c r="C242" s="136"/>
      <c r="D242" s="136"/>
      <c r="E242" s="136"/>
      <c r="F242" s="136"/>
      <c r="G242" s="136"/>
      <c r="H242" s="136"/>
      <c r="I242" s="136"/>
      <c r="J242" s="136"/>
      <c r="K242" s="136"/>
      <c r="L242" s="136"/>
      <c r="M242" s="136"/>
    </row>
    <row r="243" spans="1:13" s="117" customFormat="1">
      <c r="A243" s="207"/>
      <c r="B243" s="136"/>
      <c r="C243" s="136"/>
      <c r="D243" s="136"/>
      <c r="E243" s="136"/>
      <c r="F243" s="136"/>
      <c r="G243" s="136"/>
      <c r="H243" s="136"/>
      <c r="I243" s="136"/>
      <c r="J243" s="136"/>
      <c r="K243" s="136"/>
      <c r="L243" s="136"/>
      <c r="M243" s="136"/>
    </row>
    <row r="244" spans="1:13" s="117" customFormat="1">
      <c r="A244" s="207"/>
      <c r="B244" s="136"/>
      <c r="C244" s="136"/>
      <c r="D244" s="136"/>
      <c r="E244" s="136"/>
      <c r="F244" s="136"/>
      <c r="G244" s="136"/>
      <c r="H244" s="136"/>
      <c r="I244" s="136"/>
      <c r="J244" s="136"/>
      <c r="K244" s="136"/>
      <c r="L244" s="136"/>
      <c r="M244" s="136"/>
    </row>
    <row r="245" spans="1:13" s="117" customFormat="1">
      <c r="A245" s="207"/>
      <c r="B245" s="136"/>
      <c r="C245" s="136"/>
      <c r="D245" s="136"/>
      <c r="E245" s="136"/>
      <c r="F245" s="136"/>
      <c r="G245" s="136"/>
      <c r="H245" s="136"/>
      <c r="I245" s="136"/>
      <c r="J245" s="136"/>
      <c r="K245" s="136"/>
      <c r="L245" s="136"/>
      <c r="M245" s="136"/>
    </row>
    <row r="246" spans="1:13" s="117" customFormat="1">
      <c r="A246" s="207"/>
      <c r="B246" s="136"/>
      <c r="C246" s="136"/>
      <c r="D246" s="136"/>
      <c r="E246" s="136"/>
      <c r="F246" s="136"/>
      <c r="G246" s="136"/>
      <c r="H246" s="136"/>
      <c r="I246" s="136"/>
      <c r="J246" s="136"/>
      <c r="K246" s="136"/>
      <c r="L246" s="136"/>
      <c r="M246" s="136"/>
    </row>
    <row r="247" spans="1:13" s="117" customFormat="1">
      <c r="A247" s="207"/>
      <c r="B247" s="136"/>
      <c r="C247" s="136"/>
      <c r="D247" s="136"/>
      <c r="E247" s="136"/>
      <c r="F247" s="136"/>
      <c r="G247" s="136"/>
      <c r="H247" s="136"/>
      <c r="I247" s="136"/>
      <c r="J247" s="136"/>
      <c r="K247" s="136"/>
      <c r="L247" s="136"/>
      <c r="M247" s="136"/>
    </row>
    <row r="248" spans="1:13" s="117" customFormat="1">
      <c r="A248" s="207"/>
      <c r="B248" s="136"/>
      <c r="C248" s="136"/>
      <c r="D248" s="136"/>
      <c r="E248" s="136"/>
      <c r="F248" s="136"/>
      <c r="G248" s="136"/>
      <c r="H248" s="136"/>
      <c r="I248" s="136"/>
      <c r="J248" s="136"/>
      <c r="K248" s="292"/>
      <c r="L248" s="292"/>
      <c r="M248" s="292"/>
    </row>
    <row r="249" spans="1:13" s="117" customFormat="1">
      <c r="A249" s="207"/>
      <c r="B249" s="292"/>
      <c r="C249" s="292"/>
      <c r="D249" s="292"/>
      <c r="E249" s="292"/>
      <c r="F249" s="292"/>
      <c r="G249" s="292"/>
      <c r="H249" s="292"/>
      <c r="I249" s="292"/>
      <c r="J249" s="292"/>
      <c r="K249" s="292"/>
      <c r="L249" s="292"/>
      <c r="M249" s="292"/>
    </row>
    <row r="250" spans="1:13" s="117" customFormat="1">
      <c r="A250" s="207"/>
      <c r="B250" s="292"/>
      <c r="C250" s="292"/>
      <c r="D250" s="292"/>
      <c r="E250" s="292"/>
      <c r="F250" s="292"/>
      <c r="G250" s="292"/>
      <c r="H250" s="292"/>
      <c r="I250" s="292"/>
      <c r="J250" s="292"/>
    </row>
    <row r="251" spans="1:13" s="117" customFormat="1"/>
    <row r="252" spans="1:13" s="117" customFormat="1"/>
    <row r="253" spans="1:13" s="117" customFormat="1"/>
    <row r="254" spans="1:13" s="117" customFormat="1"/>
    <row r="255" spans="1:13" s="117" customFormat="1"/>
    <row r="256" spans="1:13" s="117" customFormat="1"/>
    <row r="257" spans="2:10" s="117" customFormat="1"/>
    <row r="258" spans="2:10" s="117" customFormat="1"/>
    <row r="259" spans="2:10" s="117" customFormat="1"/>
    <row r="260" spans="2:10">
      <c r="B260" s="117"/>
      <c r="C260" s="117"/>
      <c r="D260" s="117"/>
      <c r="E260" s="117"/>
      <c r="F260" s="117"/>
      <c r="G260" s="117"/>
      <c r="H260" s="117"/>
      <c r="I260" s="117"/>
      <c r="J260" s="117"/>
    </row>
  </sheetData>
  <customSheetViews>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1"/>
    </customSheetView>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2"/>
    </customSheetView>
    <customSheetView guid="{2D94A871-EE3A-476B-9EB3-7E292F91BDEE}" scale="110" showPageBreaks="1" fitToPage="1" printArea="1">
      <pane xSplit="2" ySplit="5" topLeftCell="C24" activePane="bottomRight" state="frozen"/>
      <selection pane="bottomRight" activeCell="L5" sqref="L5"/>
      <pageMargins left="0.7" right="0.7" top="0.75" bottom="0.75" header="0.3" footer="0.3"/>
      <pageSetup paperSize="9" scale="79" orientation="landscape" r:id="rId3"/>
    </customSheetView>
  </customSheetViews>
  <mergeCells count="11">
    <mergeCell ref="A3:K3"/>
    <mergeCell ref="A2:K2"/>
    <mergeCell ref="A1:K1"/>
    <mergeCell ref="A45:G45"/>
    <mergeCell ref="A6:A16"/>
    <mergeCell ref="A17:A27"/>
    <mergeCell ref="A28:A39"/>
    <mergeCell ref="A5:B5"/>
    <mergeCell ref="A42:L42"/>
    <mergeCell ref="A43:L43"/>
    <mergeCell ref="A44:L44"/>
  </mergeCells>
  <pageMargins left="0.7" right="0.7" top="0.75" bottom="0.75" header="0.3" footer="0.3"/>
  <pageSetup paperSize="9" scale="7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8"/>
  <sheetViews>
    <sheetView zoomScale="120" zoomScaleNormal="120" workbookViewId="0">
      <pane xSplit="2" ySplit="4" topLeftCell="C8" activePane="bottomRight" state="frozen"/>
      <selection pane="topRight" activeCell="C1" sqref="C1"/>
      <selection pane="bottomLeft" activeCell="A5" sqref="A5"/>
      <selection pane="bottomRight" activeCell="N11" sqref="N11"/>
    </sheetView>
  </sheetViews>
  <sheetFormatPr defaultColWidth="9.140625" defaultRowHeight="12.75"/>
  <cols>
    <col min="1" max="1" width="12.5703125" style="117" customWidth="1"/>
    <col min="2" max="2" width="49" style="27" bestFit="1" customWidth="1"/>
    <col min="3" max="11" width="9.85546875" style="27" customWidth="1"/>
    <col min="12" max="12" width="11.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4">
      <c r="A1" s="345" t="s">
        <v>187</v>
      </c>
      <c r="B1" s="345"/>
      <c r="C1" s="345"/>
      <c r="D1" s="345"/>
      <c r="E1" s="345"/>
      <c r="F1" s="345"/>
      <c r="G1" s="345"/>
      <c r="H1" s="345"/>
      <c r="I1" s="345"/>
      <c r="J1" s="345"/>
      <c r="K1" s="345"/>
      <c r="L1" s="200"/>
      <c r="M1" s="200"/>
      <c r="N1" s="200"/>
      <c r="O1" s="200"/>
      <c r="P1" s="200"/>
      <c r="Q1" s="200"/>
      <c r="R1" s="200"/>
      <c r="S1" s="200"/>
      <c r="T1" s="200"/>
      <c r="U1" s="200"/>
      <c r="V1" s="200"/>
      <c r="W1" s="200"/>
      <c r="X1" s="200"/>
      <c r="Y1" s="200"/>
      <c r="Z1" s="200"/>
      <c r="AA1" s="200"/>
      <c r="AB1" s="200"/>
      <c r="AC1" s="200"/>
      <c r="AD1" s="200"/>
      <c r="AE1" s="200"/>
      <c r="AF1" s="200"/>
      <c r="AG1" s="200"/>
      <c r="AH1" s="200"/>
    </row>
    <row r="2" spans="1:34" ht="15.75">
      <c r="A2" s="349" t="s">
        <v>423</v>
      </c>
      <c r="B2" s="349"/>
      <c r="C2" s="349"/>
      <c r="D2" s="349"/>
      <c r="E2" s="349"/>
      <c r="F2" s="349"/>
      <c r="G2" s="349"/>
      <c r="H2" s="349"/>
      <c r="I2" s="349"/>
      <c r="J2" s="349"/>
      <c r="K2" s="349"/>
      <c r="L2" s="200"/>
      <c r="M2" s="200"/>
      <c r="N2" s="200"/>
      <c r="O2" s="200"/>
      <c r="P2" s="200"/>
      <c r="Q2" s="200"/>
      <c r="R2" s="200"/>
      <c r="S2" s="200"/>
      <c r="T2" s="200"/>
      <c r="U2" s="200"/>
      <c r="V2" s="200"/>
      <c r="W2" s="200"/>
      <c r="X2" s="200"/>
      <c r="Y2" s="200"/>
      <c r="Z2" s="200"/>
      <c r="AA2" s="200"/>
      <c r="AB2" s="200"/>
      <c r="AC2" s="200"/>
      <c r="AD2" s="200"/>
      <c r="AE2" s="200"/>
      <c r="AF2" s="200"/>
      <c r="AG2" s="200"/>
      <c r="AH2" s="200"/>
    </row>
    <row r="3" spans="1:34" ht="20.25" customHeight="1">
      <c r="A3" s="380" t="s">
        <v>255</v>
      </c>
      <c r="B3" s="380"/>
      <c r="C3" s="380"/>
      <c r="D3" s="380"/>
      <c r="E3" s="380"/>
      <c r="F3" s="380"/>
      <c r="G3" s="380"/>
      <c r="H3" s="380"/>
      <c r="I3" s="380"/>
      <c r="J3" s="380"/>
      <c r="K3" s="380"/>
      <c r="L3" s="200"/>
      <c r="M3" s="200"/>
      <c r="N3" s="200"/>
      <c r="O3" s="200"/>
      <c r="P3" s="200"/>
      <c r="Q3" s="200"/>
      <c r="R3" s="200"/>
      <c r="S3" s="200"/>
      <c r="T3" s="200"/>
      <c r="U3" s="200"/>
      <c r="V3" s="200"/>
      <c r="W3" s="200"/>
      <c r="X3" s="200"/>
      <c r="Y3" s="200"/>
      <c r="Z3" s="200"/>
      <c r="AA3" s="200"/>
      <c r="AB3" s="200"/>
      <c r="AC3" s="200"/>
      <c r="AD3" s="200"/>
      <c r="AE3" s="200"/>
      <c r="AF3" s="200"/>
      <c r="AG3" s="200"/>
      <c r="AH3" s="200"/>
    </row>
    <row r="4" spans="1:34" ht="15" customHeight="1">
      <c r="A4" s="374" t="s">
        <v>184</v>
      </c>
      <c r="B4" s="375"/>
      <c r="C4" s="335">
        <v>2011</v>
      </c>
      <c r="D4" s="335">
        <v>2012</v>
      </c>
      <c r="E4" s="335">
        <v>2013</v>
      </c>
      <c r="F4" s="335">
        <v>2014</v>
      </c>
      <c r="G4" s="203">
        <v>2015</v>
      </c>
      <c r="H4" s="203">
        <v>2016</v>
      </c>
      <c r="I4" s="203">
        <v>2017</v>
      </c>
      <c r="J4" s="203">
        <v>2018</v>
      </c>
      <c r="K4" s="203">
        <v>2019</v>
      </c>
      <c r="L4" s="203">
        <v>2020</v>
      </c>
    </row>
    <row r="5" spans="1:34">
      <c r="A5" s="208"/>
      <c r="B5" s="59" t="s">
        <v>370</v>
      </c>
      <c r="C5" s="209">
        <v>1885.527759179065</v>
      </c>
      <c r="D5" s="209">
        <v>3499.0800606936218</v>
      </c>
      <c r="E5" s="209">
        <v>815.09740177124024</v>
      </c>
      <c r="F5" s="209">
        <v>1244.0288599619512</v>
      </c>
      <c r="G5" s="209">
        <v>-1076.7221989190373</v>
      </c>
      <c r="H5" s="209">
        <v>-1853.7096194582487</v>
      </c>
      <c r="I5" s="209">
        <v>-646.37203588913451</v>
      </c>
      <c r="J5" s="209">
        <v>-619.86399047988562</v>
      </c>
      <c r="K5" s="209">
        <v>-71.384600926242541</v>
      </c>
      <c r="L5" s="307">
        <v>-350.8294183754673</v>
      </c>
      <c r="M5" s="34"/>
      <c r="N5" s="34"/>
      <c r="O5" s="34"/>
      <c r="P5" s="34"/>
      <c r="Q5" s="34"/>
      <c r="R5" s="34"/>
      <c r="S5" s="34"/>
      <c r="T5" s="34"/>
      <c r="U5" s="34"/>
    </row>
    <row r="6" spans="1:34">
      <c r="A6" s="343" t="s">
        <v>368</v>
      </c>
      <c r="B6" s="204" t="s">
        <v>168</v>
      </c>
      <c r="C6" s="101">
        <v>67.211802145291557</v>
      </c>
      <c r="D6" s="101">
        <v>189.41727355117141</v>
      </c>
      <c r="E6" s="101">
        <v>62.50417772129309</v>
      </c>
      <c r="F6" s="101">
        <v>-17.707646457073004</v>
      </c>
      <c r="G6" s="101">
        <v>128.33937279129071</v>
      </c>
      <c r="H6" s="101">
        <v>-25.339198703766733</v>
      </c>
      <c r="I6" s="101">
        <v>-12.036250363657286</v>
      </c>
      <c r="J6" s="101">
        <v>65.041763487866689</v>
      </c>
      <c r="K6" s="101">
        <v>114.15899503598902</v>
      </c>
      <c r="L6" s="61">
        <v>103.77183039652435</v>
      </c>
      <c r="M6" s="34"/>
      <c r="N6" s="34"/>
      <c r="O6" s="34"/>
      <c r="P6" s="34"/>
      <c r="Q6" s="34"/>
      <c r="R6" s="34"/>
      <c r="S6" s="34"/>
      <c r="T6" s="34"/>
      <c r="U6" s="34"/>
    </row>
    <row r="7" spans="1:34">
      <c r="A7" s="348"/>
      <c r="B7" s="205" t="s">
        <v>260</v>
      </c>
      <c r="C7" s="10">
        <v>62.161077873583189</v>
      </c>
      <c r="D7" s="10">
        <v>224.61897018136472</v>
      </c>
      <c r="E7" s="10">
        <v>66.763633652487513</v>
      </c>
      <c r="F7" s="10">
        <v>-7.7686226014614768</v>
      </c>
      <c r="G7" s="10">
        <v>77.728773655308629</v>
      </c>
      <c r="H7" s="10">
        <v>20.882513702419764</v>
      </c>
      <c r="I7" s="10">
        <v>-38.85419534035254</v>
      </c>
      <c r="J7" s="10">
        <v>-22.885659519700706</v>
      </c>
      <c r="K7" s="10">
        <v>26.399361496167444</v>
      </c>
      <c r="L7" s="11">
        <v>175.15235774696069</v>
      </c>
    </row>
    <row r="8" spans="1:34">
      <c r="A8" s="348"/>
      <c r="B8" s="205" t="s">
        <v>261</v>
      </c>
      <c r="C8" s="10">
        <v>5.0507242717083711</v>
      </c>
      <c r="D8" s="10">
        <v>-35.201696630193311</v>
      </c>
      <c r="E8" s="10">
        <v>-4.2594559311944247</v>
      </c>
      <c r="F8" s="10">
        <v>-9.9390238556115289</v>
      </c>
      <c r="G8" s="10">
        <v>50.610599135982085</v>
      </c>
      <c r="H8" s="10">
        <v>-46.221712406186498</v>
      </c>
      <c r="I8" s="10">
        <v>26.817944976695252</v>
      </c>
      <c r="J8" s="10">
        <v>87.927423007567413</v>
      </c>
      <c r="K8" s="10">
        <v>87.759633539821579</v>
      </c>
      <c r="L8" s="11">
        <v>-71.380527350436338</v>
      </c>
    </row>
    <row r="9" spans="1:34">
      <c r="A9" s="348"/>
      <c r="B9" s="205" t="s">
        <v>169</v>
      </c>
      <c r="C9" s="10">
        <v>1090.9439948742336</v>
      </c>
      <c r="D9" s="10">
        <v>1130.8157524691535</v>
      </c>
      <c r="E9" s="10">
        <v>616.94251718332282</v>
      </c>
      <c r="F9" s="10">
        <v>746.36207260630272</v>
      </c>
      <c r="G9" s="10">
        <v>671.741608731621</v>
      </c>
      <c r="H9" s="10">
        <v>-97.101097549470779</v>
      </c>
      <c r="I9" s="10">
        <v>224.14214452449798</v>
      </c>
      <c r="J9" s="10">
        <v>350.40461051751009</v>
      </c>
      <c r="K9" s="10">
        <v>1245.3916642002946</v>
      </c>
      <c r="L9" s="11">
        <v>-85.484457542886958</v>
      </c>
      <c r="M9" s="34"/>
      <c r="N9" s="34"/>
      <c r="O9" s="34"/>
    </row>
    <row r="10" spans="1:34">
      <c r="A10" s="348"/>
      <c r="B10" s="205" t="s">
        <v>260</v>
      </c>
      <c r="C10" s="10">
        <v>137.62432287278546</v>
      </c>
      <c r="D10" s="10">
        <v>332.28688744515051</v>
      </c>
      <c r="E10" s="10">
        <v>584.86428507258609</v>
      </c>
      <c r="F10" s="10">
        <v>-59.106052296111741</v>
      </c>
      <c r="G10" s="10">
        <v>-173.51708128281959</v>
      </c>
      <c r="H10" s="10">
        <v>18.690184874992934</v>
      </c>
      <c r="I10" s="10">
        <v>179.90513547954782</v>
      </c>
      <c r="J10" s="10">
        <v>11.620899502173241</v>
      </c>
      <c r="K10" s="10">
        <v>-114.1399150038427</v>
      </c>
      <c r="L10" s="11">
        <v>-50.958415896285693</v>
      </c>
    </row>
    <row r="11" spans="1:34">
      <c r="A11" s="348"/>
      <c r="B11" s="205" t="s">
        <v>268</v>
      </c>
      <c r="C11" s="10">
        <v>953.31967200144811</v>
      </c>
      <c r="D11" s="10">
        <v>798.52886502400293</v>
      </c>
      <c r="E11" s="10">
        <v>32.078232110736721</v>
      </c>
      <c r="F11" s="10">
        <v>805.4681249024145</v>
      </c>
      <c r="G11" s="10">
        <v>845.25869001444062</v>
      </c>
      <c r="H11" s="10">
        <v>-115.79128242446365</v>
      </c>
      <c r="I11" s="10">
        <v>44.237009044950135</v>
      </c>
      <c r="J11" s="10">
        <v>338.78371101533696</v>
      </c>
      <c r="K11" s="10">
        <v>1359.5315792041372</v>
      </c>
      <c r="L11" s="11">
        <v>-34.526041646601257</v>
      </c>
    </row>
    <row r="12" spans="1:34">
      <c r="A12" s="348"/>
      <c r="B12" s="205" t="s">
        <v>170</v>
      </c>
      <c r="C12" s="10">
        <v>-1.9299758799999991</v>
      </c>
      <c r="D12" s="10">
        <v>-2.3127900500000003</v>
      </c>
      <c r="E12" s="10">
        <v>3.9321270482255186</v>
      </c>
      <c r="F12" s="10">
        <v>-1.8228245397722669</v>
      </c>
      <c r="G12" s="10">
        <v>-1.9470000000000001</v>
      </c>
      <c r="H12" s="10">
        <v>-4.7999999999999987E-2</v>
      </c>
      <c r="I12" s="10">
        <v>4.4089999999999998</v>
      </c>
      <c r="J12" s="10">
        <v>5.165</v>
      </c>
      <c r="K12" s="10">
        <v>-0.40100000000000013</v>
      </c>
      <c r="L12" s="11">
        <v>-9.0693400000000004</v>
      </c>
      <c r="M12" s="34"/>
      <c r="N12" s="34"/>
      <c r="O12" s="34"/>
    </row>
    <row r="13" spans="1:34">
      <c r="A13" s="348"/>
      <c r="B13" s="205" t="s">
        <v>171</v>
      </c>
      <c r="C13" s="10">
        <v>88.461944997144627</v>
      </c>
      <c r="D13" s="10">
        <v>-271.8660341106127</v>
      </c>
      <c r="E13" s="10">
        <v>-1426.9193889185185</v>
      </c>
      <c r="F13" s="10">
        <v>254.60883823036147</v>
      </c>
      <c r="G13" s="10">
        <v>-706.82588670496921</v>
      </c>
      <c r="H13" s="10">
        <v>-93.80473730476146</v>
      </c>
      <c r="I13" s="10">
        <v>163.13267379208804</v>
      </c>
      <c r="J13" s="10">
        <v>-309.93445877539017</v>
      </c>
      <c r="K13" s="10">
        <v>329.05890090342035</v>
      </c>
      <c r="L13" s="11">
        <v>-308.06108879163872</v>
      </c>
      <c r="M13" s="34"/>
      <c r="N13" s="34"/>
      <c r="O13" s="34"/>
    </row>
    <row r="14" spans="1:34">
      <c r="A14" s="348"/>
      <c r="B14" s="205" t="s">
        <v>262</v>
      </c>
      <c r="C14" s="10">
        <v>4.3456513222777611</v>
      </c>
      <c r="D14" s="10">
        <v>-1.783212468130098E-3</v>
      </c>
      <c r="E14" s="10">
        <v>2.1090384971420215E-2</v>
      </c>
      <c r="F14" s="10">
        <v>107.92274125136203</v>
      </c>
      <c r="G14" s="10">
        <v>1.0518249351632938</v>
      </c>
      <c r="H14" s="10">
        <v>6.4988440296176915</v>
      </c>
      <c r="I14" s="10">
        <v>0.31986265395778024</v>
      </c>
      <c r="J14" s="10">
        <v>0.39691680786410721</v>
      </c>
      <c r="K14" s="10">
        <v>-0.25152838075235412</v>
      </c>
      <c r="L14" s="11">
        <v>-0.43750749891877699</v>
      </c>
    </row>
    <row r="15" spans="1:34">
      <c r="A15" s="348"/>
      <c r="B15" s="205" t="s">
        <v>263</v>
      </c>
      <c r="C15" s="10">
        <v>47.63220085239923</v>
      </c>
      <c r="D15" s="10">
        <v>407.70797804674737</v>
      </c>
      <c r="E15" s="10">
        <v>-1219.7349850502671</v>
      </c>
      <c r="F15" s="10">
        <v>59.908137031582243</v>
      </c>
      <c r="G15" s="10">
        <v>-241.6246530469808</v>
      </c>
      <c r="H15" s="10">
        <v>-228.75041049149135</v>
      </c>
      <c r="I15" s="10">
        <v>264.4858707428948</v>
      </c>
      <c r="J15" s="10">
        <v>-75.2222844314947</v>
      </c>
      <c r="K15" s="10">
        <v>-359.32181443758321</v>
      </c>
      <c r="L15" s="11">
        <v>44.093843005814655</v>
      </c>
    </row>
    <row r="16" spans="1:34">
      <c r="A16" s="348"/>
      <c r="B16" s="205" t="s">
        <v>172</v>
      </c>
      <c r="C16" s="10">
        <v>149.17143331462526</v>
      </c>
      <c r="D16" s="10">
        <v>-66.430228982209613</v>
      </c>
      <c r="E16" s="10">
        <v>-206.81344272618719</v>
      </c>
      <c r="F16" s="10">
        <v>25.851098090106518</v>
      </c>
      <c r="G16" s="10">
        <v>-177.93736388836712</v>
      </c>
      <c r="H16" s="10">
        <v>54.308154558640609</v>
      </c>
      <c r="I16" s="10">
        <v>158.30984703739907</v>
      </c>
      <c r="J16" s="10">
        <v>192.80178784953051</v>
      </c>
      <c r="K16" s="10">
        <v>123.62032043367645</v>
      </c>
      <c r="L16" s="11">
        <v>-27.270299291827271</v>
      </c>
    </row>
    <row r="17" spans="1:20">
      <c r="A17" s="348"/>
      <c r="B17" s="210" t="s">
        <v>381</v>
      </c>
      <c r="C17" s="10">
        <v>0</v>
      </c>
      <c r="D17" s="10">
        <v>0</v>
      </c>
      <c r="E17" s="10">
        <v>0</v>
      </c>
      <c r="F17" s="10">
        <v>0</v>
      </c>
      <c r="G17" s="10">
        <v>0</v>
      </c>
      <c r="H17" s="10">
        <v>0</v>
      </c>
      <c r="I17" s="10">
        <v>0</v>
      </c>
      <c r="J17" s="10">
        <v>0</v>
      </c>
      <c r="K17" s="10">
        <v>0</v>
      </c>
      <c r="L17" s="11">
        <v>0</v>
      </c>
    </row>
    <row r="18" spans="1:20">
      <c r="A18" s="348"/>
      <c r="B18" s="205" t="s">
        <v>264</v>
      </c>
      <c r="C18" s="10">
        <v>24.87405237695933</v>
      </c>
      <c r="D18" s="10">
        <v>-272.92747446938955</v>
      </c>
      <c r="E18" s="10">
        <v>139.57333400128678</v>
      </c>
      <c r="F18" s="10">
        <v>-138.53631031361948</v>
      </c>
      <c r="G18" s="10">
        <v>-147.82129934323086</v>
      </c>
      <c r="H18" s="10">
        <v>-38.130533951630156</v>
      </c>
      <c r="I18" s="10">
        <v>-59.603712768626657</v>
      </c>
      <c r="J18" s="10">
        <v>-74.770939664902471</v>
      </c>
      <c r="K18" s="10">
        <v>-76.77517391699287</v>
      </c>
      <c r="L18" s="11">
        <v>-66.58606303361077</v>
      </c>
    </row>
    <row r="19" spans="1:20">
      <c r="A19" s="348"/>
      <c r="B19" s="205" t="s">
        <v>265</v>
      </c>
      <c r="C19" s="10">
        <v>-137.56139286911693</v>
      </c>
      <c r="D19" s="10">
        <v>-340.21452549329291</v>
      </c>
      <c r="E19" s="10">
        <v>-139.9653855283226</v>
      </c>
      <c r="F19" s="10">
        <v>199.46317217093019</v>
      </c>
      <c r="G19" s="10">
        <v>-140.49439536155379</v>
      </c>
      <c r="H19" s="10">
        <v>112.26920855010192</v>
      </c>
      <c r="I19" s="10">
        <v>-200.37919387353699</v>
      </c>
      <c r="J19" s="10">
        <v>-353.13993933638756</v>
      </c>
      <c r="K19" s="10">
        <v>641.78709720507231</v>
      </c>
      <c r="L19" s="11">
        <v>-257.86106197309664</v>
      </c>
    </row>
    <row r="20" spans="1:20">
      <c r="A20" s="344"/>
      <c r="B20" s="206" t="s">
        <v>173</v>
      </c>
      <c r="C20" s="103">
        <v>801.57289999999989</v>
      </c>
      <c r="D20" s="103">
        <v>-612.16070000000002</v>
      </c>
      <c r="E20" s="103">
        <v>805.19380000000001</v>
      </c>
      <c r="F20" s="103">
        <v>1321.2681</v>
      </c>
      <c r="G20" s="103">
        <v>-1564.1727806267804</v>
      </c>
      <c r="H20" s="103">
        <v>-467.20050736918671</v>
      </c>
      <c r="I20" s="103">
        <v>-1096.0195965128441</v>
      </c>
      <c r="J20" s="103">
        <v>-794.70609834549646</v>
      </c>
      <c r="K20" s="103">
        <v>-646.09663436586243</v>
      </c>
      <c r="L20" s="50">
        <v>24.804292198669998</v>
      </c>
      <c r="M20" s="34"/>
      <c r="N20" s="34"/>
      <c r="O20" s="34"/>
      <c r="P20" s="34"/>
    </row>
    <row r="21" spans="1:20" ht="15.75" customHeight="1">
      <c r="A21" s="343" t="s">
        <v>369</v>
      </c>
      <c r="B21" s="204" t="s">
        <v>61</v>
      </c>
      <c r="C21" s="101">
        <v>41.047454457020365</v>
      </c>
      <c r="D21" s="101">
        <v>-1904.3476492578009</v>
      </c>
      <c r="E21" s="101">
        <v>-1129.9660256316529</v>
      </c>
      <c r="F21" s="101">
        <v>661.4135054373703</v>
      </c>
      <c r="G21" s="101">
        <v>176.82974488844587</v>
      </c>
      <c r="H21" s="101">
        <v>-23.598182380677585</v>
      </c>
      <c r="I21" s="101">
        <v>-470.88257773977034</v>
      </c>
      <c r="J21" s="101">
        <v>-700.18570119998412</v>
      </c>
      <c r="K21" s="101">
        <v>183.97276526386156</v>
      </c>
      <c r="L21" s="61">
        <v>-102.58336170735498</v>
      </c>
      <c r="M21" s="34"/>
      <c r="N21" s="34"/>
      <c r="O21" s="34"/>
    </row>
    <row r="22" spans="1:20">
      <c r="A22" s="348"/>
      <c r="B22" s="205" t="s">
        <v>260</v>
      </c>
      <c r="C22" s="10">
        <v>516.67506865881921</v>
      </c>
      <c r="D22" s="10">
        <v>-251.27389043694421</v>
      </c>
      <c r="E22" s="10">
        <v>-1899.2366205321066</v>
      </c>
      <c r="F22" s="10">
        <v>518.1102985372595</v>
      </c>
      <c r="G22" s="10">
        <v>-223.36502272018953</v>
      </c>
      <c r="H22" s="10">
        <v>-268.1522530814438</v>
      </c>
      <c r="I22" s="10">
        <v>-366.58599486735216</v>
      </c>
      <c r="J22" s="10">
        <v>-790.35902843964345</v>
      </c>
      <c r="K22" s="10">
        <v>137.00853056527967</v>
      </c>
      <c r="L22" s="11">
        <v>-293.41490936838943</v>
      </c>
    </row>
    <row r="23" spans="1:20">
      <c r="A23" s="348"/>
      <c r="B23" s="205" t="s">
        <v>261</v>
      </c>
      <c r="C23" s="10">
        <v>-475.62761420179885</v>
      </c>
      <c r="D23" s="10">
        <v>-1653.0737588208567</v>
      </c>
      <c r="E23" s="10">
        <v>769.27059490045372</v>
      </c>
      <c r="F23" s="10">
        <v>143.30320690011075</v>
      </c>
      <c r="G23" s="10">
        <v>400.1947676086354</v>
      </c>
      <c r="H23" s="10">
        <v>244.5540707007662</v>
      </c>
      <c r="I23" s="10">
        <v>-104.29658287241813</v>
      </c>
      <c r="J23" s="10">
        <v>90.173327239659528</v>
      </c>
      <c r="K23" s="10">
        <v>46.964234698581883</v>
      </c>
      <c r="L23" s="11">
        <v>190.83154766103439</v>
      </c>
    </row>
    <row r="24" spans="1:20">
      <c r="A24" s="348"/>
      <c r="B24" s="205" t="s">
        <v>174</v>
      </c>
      <c r="C24" s="10">
        <v>-74.508917469286288</v>
      </c>
      <c r="D24" s="10">
        <v>-457.07005056965141</v>
      </c>
      <c r="E24" s="10">
        <v>431.48303833323604</v>
      </c>
      <c r="F24" s="10">
        <v>92.293729237427058</v>
      </c>
      <c r="G24" s="10">
        <v>-127.57299045694675</v>
      </c>
      <c r="H24" s="10">
        <v>1305.696607318253</v>
      </c>
      <c r="I24" s="10">
        <v>-148.93319896533387</v>
      </c>
      <c r="J24" s="10">
        <v>-67.697521224070172</v>
      </c>
      <c r="K24" s="10">
        <v>-208.51448470318735</v>
      </c>
      <c r="L24" s="11">
        <v>99.154071888898102</v>
      </c>
      <c r="M24" s="34"/>
      <c r="N24" s="34"/>
      <c r="O24" s="34"/>
    </row>
    <row r="25" spans="1:20">
      <c r="A25" s="348"/>
      <c r="B25" s="205" t="s">
        <v>260</v>
      </c>
      <c r="C25" s="10">
        <v>9.3754972129252666E-4</v>
      </c>
      <c r="D25" s="10">
        <v>0</v>
      </c>
      <c r="E25" s="10">
        <v>0</v>
      </c>
      <c r="F25" s="10">
        <v>0</v>
      </c>
      <c r="G25" s="10">
        <v>0</v>
      </c>
      <c r="H25" s="10">
        <v>0</v>
      </c>
      <c r="I25" s="10">
        <v>0</v>
      </c>
      <c r="J25" s="10">
        <v>0</v>
      </c>
      <c r="K25" s="10">
        <v>0</v>
      </c>
      <c r="L25" s="11">
        <v>0</v>
      </c>
      <c r="M25" s="34"/>
      <c r="N25" s="34"/>
      <c r="O25" s="34"/>
      <c r="P25" s="34"/>
      <c r="Q25" s="34"/>
      <c r="R25" s="34"/>
      <c r="S25" s="34"/>
      <c r="T25" s="34"/>
    </row>
    <row r="26" spans="1:20">
      <c r="A26" s="348"/>
      <c r="B26" s="205" t="s">
        <v>268</v>
      </c>
      <c r="C26" s="10">
        <v>-74.509855019007574</v>
      </c>
      <c r="D26" s="10">
        <v>-457.07005056965141</v>
      </c>
      <c r="E26" s="10">
        <v>431.48303833323604</v>
      </c>
      <c r="F26" s="10">
        <v>92.293729237427058</v>
      </c>
      <c r="G26" s="10">
        <v>-127.57299045694675</v>
      </c>
      <c r="H26" s="10">
        <v>1305.696607318253</v>
      </c>
      <c r="I26" s="10">
        <v>-148.93319896533387</v>
      </c>
      <c r="J26" s="10">
        <v>-67.697521224070172</v>
      </c>
      <c r="K26" s="10">
        <v>-208.51448470318735</v>
      </c>
      <c r="L26" s="11">
        <v>99.154071888898102</v>
      </c>
    </row>
    <row r="27" spans="1:20">
      <c r="A27" s="348"/>
      <c r="B27" s="205" t="s">
        <v>175</v>
      </c>
      <c r="C27" s="10">
        <v>0</v>
      </c>
      <c r="D27" s="10">
        <v>0.23975554336754704</v>
      </c>
      <c r="E27" s="10">
        <v>-0.23975554336754701</v>
      </c>
      <c r="F27" s="10">
        <v>1.3402532043721</v>
      </c>
      <c r="G27" s="10">
        <v>-0.90500000000000003</v>
      </c>
      <c r="H27" s="10">
        <v>-2.0000000000000129E-2</v>
      </c>
      <c r="I27" s="10">
        <v>-0.25000000000000011</v>
      </c>
      <c r="J27" s="10">
        <v>-0.15499999999999992</v>
      </c>
      <c r="K27" s="10">
        <v>-0.16400000000000003</v>
      </c>
      <c r="L27" s="11">
        <v>-0.41698000000000007</v>
      </c>
    </row>
    <row r="28" spans="1:20">
      <c r="A28" s="348"/>
      <c r="B28" s="205" t="s">
        <v>176</v>
      </c>
      <c r="C28" s="10">
        <v>194.19436996987068</v>
      </c>
      <c r="D28" s="10">
        <v>-704.00861454982498</v>
      </c>
      <c r="E28" s="10">
        <v>-54.721425895133187</v>
      </c>
      <c r="F28" s="10">
        <v>303.63219199869826</v>
      </c>
      <c r="G28" s="10">
        <v>-444.49424132129968</v>
      </c>
      <c r="H28" s="10">
        <v>-111.86234640651224</v>
      </c>
      <c r="I28" s="10">
        <v>550.06578403432309</v>
      </c>
      <c r="J28" s="10">
        <v>703.8730297884299</v>
      </c>
      <c r="K28" s="10">
        <v>1138.2022461394095</v>
      </c>
      <c r="L28" s="11">
        <v>80.636924454592815</v>
      </c>
      <c r="M28" s="34"/>
      <c r="N28" s="34"/>
      <c r="O28" s="34"/>
      <c r="P28" s="34"/>
    </row>
    <row r="29" spans="1:20">
      <c r="A29" s="348"/>
      <c r="B29" s="205" t="s">
        <v>262</v>
      </c>
      <c r="C29" s="10">
        <v>0</v>
      </c>
      <c r="D29" s="10">
        <v>0</v>
      </c>
      <c r="E29" s="10">
        <v>0</v>
      </c>
      <c r="F29" s="10">
        <v>0</v>
      </c>
      <c r="G29" s="10">
        <v>0</v>
      </c>
      <c r="H29" s="10">
        <v>0</v>
      </c>
      <c r="I29" s="10">
        <v>0</v>
      </c>
      <c r="J29" s="10">
        <v>0</v>
      </c>
      <c r="K29" s="10">
        <v>0</v>
      </c>
      <c r="L29" s="11">
        <v>0</v>
      </c>
    </row>
    <row r="30" spans="1:20">
      <c r="A30" s="348"/>
      <c r="B30" s="205" t="s">
        <v>263</v>
      </c>
      <c r="C30" s="10">
        <v>37.432995310932135</v>
      </c>
      <c r="D30" s="10">
        <v>27.056298370185189</v>
      </c>
      <c r="E30" s="10">
        <v>66.325574310120373</v>
      </c>
      <c r="F30" s="10">
        <v>-8.4861573453257222</v>
      </c>
      <c r="G30" s="10">
        <v>73.622578116574616</v>
      </c>
      <c r="H30" s="10">
        <v>-5.0520134972278647</v>
      </c>
      <c r="I30" s="10">
        <v>-68.11351079512886</v>
      </c>
      <c r="J30" s="10">
        <v>11.833144918185177</v>
      </c>
      <c r="K30" s="10">
        <v>42.525918165565855</v>
      </c>
      <c r="L30" s="11">
        <v>122.10181627949389</v>
      </c>
      <c r="M30" s="68"/>
      <c r="N30" s="68"/>
      <c r="O30" s="68"/>
      <c r="P30" s="68"/>
      <c r="Q30" s="68"/>
    </row>
    <row r="31" spans="1:20">
      <c r="A31" s="348"/>
      <c r="B31" s="205" t="s">
        <v>172</v>
      </c>
      <c r="C31" s="10">
        <v>35.616466836676473</v>
      </c>
      <c r="D31" s="10">
        <v>-107.94203734350205</v>
      </c>
      <c r="E31" s="10">
        <v>193.29158393805307</v>
      </c>
      <c r="F31" s="10">
        <v>-126.91918043985474</v>
      </c>
      <c r="G31" s="10">
        <v>-446.29104122577979</v>
      </c>
      <c r="H31" s="10">
        <v>-88.676703415165122</v>
      </c>
      <c r="I31" s="10">
        <v>446.08441015008441</v>
      </c>
      <c r="J31" s="10">
        <v>409.25308541995184</v>
      </c>
      <c r="K31" s="10">
        <v>1067.2631464369676</v>
      </c>
      <c r="L31" s="11">
        <v>135.14429265768109</v>
      </c>
      <c r="M31" s="68"/>
      <c r="N31" s="68"/>
      <c r="O31" s="68"/>
      <c r="P31" s="68"/>
      <c r="Q31" s="68"/>
    </row>
    <row r="32" spans="1:20">
      <c r="A32" s="348"/>
      <c r="B32" s="210" t="s">
        <v>381</v>
      </c>
      <c r="C32" s="10">
        <v>-3.8736287678710868</v>
      </c>
      <c r="D32" s="10">
        <v>-3.1978250616182997</v>
      </c>
      <c r="E32" s="10">
        <v>-1.3228824428736479</v>
      </c>
      <c r="F32" s="10">
        <v>5.0413235227099502</v>
      </c>
      <c r="G32" s="10">
        <v>-1.968563657911196</v>
      </c>
      <c r="H32" s="10">
        <v>-4.8391153921742234</v>
      </c>
      <c r="I32" s="10">
        <v>11.34458132770213</v>
      </c>
      <c r="J32" s="10">
        <v>0.34220144129217078</v>
      </c>
      <c r="K32" s="10">
        <v>6.9447468537185628</v>
      </c>
      <c r="L32" s="11">
        <v>12.208942203064833</v>
      </c>
      <c r="M32" s="68"/>
      <c r="N32" s="68"/>
      <c r="O32" s="68"/>
      <c r="P32" s="68"/>
      <c r="Q32" s="68"/>
    </row>
    <row r="33" spans="1:21">
      <c r="A33" s="348"/>
      <c r="B33" s="205" t="s">
        <v>264</v>
      </c>
      <c r="C33" s="10">
        <v>461.35895500692504</v>
      </c>
      <c r="D33" s="10">
        <v>-374.08238733402493</v>
      </c>
      <c r="E33" s="10">
        <v>-59.154105328748393</v>
      </c>
      <c r="F33" s="10">
        <v>271.88769137212381</v>
      </c>
      <c r="G33" s="10">
        <v>33.846891663892869</v>
      </c>
      <c r="H33" s="10">
        <v>-11.003388971255674</v>
      </c>
      <c r="I33" s="10">
        <v>209.39143305761451</v>
      </c>
      <c r="J33" s="10">
        <v>81.580474205539204</v>
      </c>
      <c r="K33" s="10">
        <v>-59.609131104463231</v>
      </c>
      <c r="L33" s="11">
        <v>38.938063751574461</v>
      </c>
      <c r="M33" s="68"/>
      <c r="N33" s="68"/>
      <c r="O33" s="68"/>
      <c r="P33" s="68"/>
      <c r="Q33" s="68"/>
    </row>
    <row r="34" spans="1:21">
      <c r="A34" s="348"/>
      <c r="B34" s="205" t="s">
        <v>266</v>
      </c>
      <c r="C34" s="10">
        <v>-337.35219039309953</v>
      </c>
      <c r="D34" s="10">
        <v>-244.21826655500672</v>
      </c>
      <c r="E34" s="10">
        <v>-259.21768959689166</v>
      </c>
      <c r="F34" s="10">
        <v>197.65220638729613</v>
      </c>
      <c r="G34" s="10">
        <v>-87.701634903552829</v>
      </c>
      <c r="H34" s="10">
        <v>-11.238433308784664</v>
      </c>
      <c r="I34" s="10">
        <v>-75.3771318528065</v>
      </c>
      <c r="J34" s="10">
        <v>210.41129684230788</v>
      </c>
      <c r="K34" s="10">
        <v>84.833646954239953</v>
      </c>
      <c r="L34" s="11">
        <v>-246.16102430927288</v>
      </c>
      <c r="M34" s="68"/>
      <c r="N34" s="68"/>
      <c r="O34" s="68"/>
      <c r="P34" s="68"/>
      <c r="Q34" s="68"/>
    </row>
    <row r="35" spans="1:21">
      <c r="A35" s="344"/>
      <c r="B35" s="206" t="s">
        <v>267</v>
      </c>
      <c r="C35" s="103">
        <v>1.0117719763077311</v>
      </c>
      <c r="D35" s="103">
        <v>-1.6243966258580167</v>
      </c>
      <c r="E35" s="103">
        <v>5.3560932252070934</v>
      </c>
      <c r="F35" s="103">
        <v>-35.543691498251121</v>
      </c>
      <c r="G35" s="103">
        <v>-16.002471314523397</v>
      </c>
      <c r="H35" s="103">
        <v>8.947308178095378</v>
      </c>
      <c r="I35" s="103">
        <v>26.73600214685726</v>
      </c>
      <c r="J35" s="103">
        <v>-9.5471730388462674</v>
      </c>
      <c r="K35" s="103">
        <v>-3.7560811666192375</v>
      </c>
      <c r="L35" s="50">
        <v>18.404833872051491</v>
      </c>
      <c r="M35" s="68"/>
      <c r="N35" s="68"/>
      <c r="O35" s="68"/>
      <c r="P35" s="68"/>
      <c r="Q35" s="68"/>
    </row>
    <row r="36" spans="1:21" ht="18" customHeight="1">
      <c r="A36" s="211"/>
      <c r="B36" s="212" t="s">
        <v>269</v>
      </c>
      <c r="C36" s="213">
        <v>-2822.84356232244</v>
      </c>
      <c r="D36" s="213">
        <v>-367.42963773759311</v>
      </c>
      <c r="E36" s="213">
        <v>-4756.2400346594068</v>
      </c>
      <c r="F36" s="213">
        <v>-2910.4738950229198</v>
      </c>
      <c r="G36" s="213">
        <v>-3133.8727160804292</v>
      </c>
      <c r="H36" s="213">
        <v>-1077.5425774360626</v>
      </c>
      <c r="I36" s="213">
        <v>-2056.7722265510938</v>
      </c>
      <c r="J36" s="213">
        <v>-2248.1119262703919</v>
      </c>
      <c r="K36" s="213">
        <v>-1101.8684552288944</v>
      </c>
      <c r="L36" s="308">
        <v>-215.06213794473135</v>
      </c>
      <c r="M36" s="68"/>
      <c r="N36" s="68"/>
      <c r="O36" s="68"/>
      <c r="P36" s="68"/>
      <c r="Q36" s="68"/>
      <c r="R36" s="68"/>
      <c r="S36" s="68"/>
      <c r="T36" s="68"/>
      <c r="U36" s="68"/>
    </row>
    <row r="37" spans="1:21" s="117" customFormat="1" ht="16.5" customHeight="1">
      <c r="A37" s="75" t="s">
        <v>259</v>
      </c>
      <c r="B37" s="168"/>
      <c r="C37" s="168"/>
      <c r="D37" s="168"/>
      <c r="E37" s="168"/>
      <c r="F37" s="168"/>
      <c r="G37" s="168"/>
    </row>
    <row r="38" spans="1:21" ht="5.25" customHeight="1">
      <c r="A38" s="377"/>
      <c r="B38" s="377"/>
      <c r="C38" s="377"/>
      <c r="D38" s="377"/>
      <c r="E38" s="377"/>
      <c r="F38" s="377"/>
      <c r="G38" s="377"/>
      <c r="H38" s="377"/>
      <c r="I38" s="377"/>
      <c r="J38" s="377"/>
    </row>
    <row r="39" spans="1:21" ht="87" customHeight="1">
      <c r="A39" s="378" t="s">
        <v>433</v>
      </c>
      <c r="B39" s="378"/>
      <c r="C39" s="378"/>
      <c r="D39" s="378"/>
      <c r="E39" s="378"/>
      <c r="F39" s="378"/>
      <c r="G39" s="378"/>
      <c r="H39" s="378"/>
      <c r="I39" s="378"/>
      <c r="J39" s="378"/>
      <c r="K39" s="378"/>
      <c r="L39" s="378"/>
    </row>
    <row r="40" spans="1:21" s="117" customFormat="1" ht="25.5" customHeight="1">
      <c r="A40" s="378" t="s">
        <v>424</v>
      </c>
      <c r="B40" s="378"/>
      <c r="C40" s="378"/>
      <c r="D40" s="378"/>
      <c r="E40" s="378"/>
      <c r="F40" s="378"/>
      <c r="G40" s="378"/>
      <c r="H40" s="378"/>
      <c r="I40" s="378"/>
      <c r="J40" s="378"/>
      <c r="K40" s="378"/>
      <c r="L40" s="378"/>
    </row>
    <row r="41" spans="1:21" ht="24" customHeight="1">
      <c r="A41" s="379" t="s">
        <v>216</v>
      </c>
      <c r="B41" s="379"/>
      <c r="C41" s="379"/>
      <c r="D41" s="379"/>
      <c r="E41" s="379"/>
      <c r="F41" s="379"/>
      <c r="G41" s="379"/>
      <c r="H41" s="379"/>
      <c r="I41" s="379"/>
      <c r="J41" s="379"/>
      <c r="K41" s="379"/>
      <c r="L41" s="379"/>
    </row>
    <row r="42" spans="1:21">
      <c r="A42" s="116"/>
      <c r="B42" s="214"/>
      <c r="C42" s="214"/>
      <c r="D42" s="214"/>
      <c r="E42" s="214"/>
      <c r="F42" s="214"/>
      <c r="G42" s="214"/>
      <c r="H42" s="76"/>
      <c r="I42" s="76"/>
      <c r="J42" s="76"/>
      <c r="K42" s="76"/>
      <c r="L42" s="76"/>
    </row>
    <row r="43" spans="1:21">
      <c r="A43" s="127"/>
      <c r="B43" s="32"/>
      <c r="C43" s="32"/>
      <c r="D43" s="32"/>
      <c r="E43" s="32"/>
      <c r="F43" s="32"/>
      <c r="G43" s="32"/>
    </row>
    <row r="44" spans="1:21">
      <c r="A44" s="168"/>
      <c r="B44" s="32"/>
      <c r="C44" s="33"/>
      <c r="D44" s="33"/>
      <c r="E44" s="33"/>
      <c r="F44" s="33"/>
      <c r="G44" s="33"/>
      <c r="H44" s="33"/>
      <c r="I44" s="33"/>
      <c r="J44" s="33"/>
      <c r="K44" s="33"/>
      <c r="L44" s="33"/>
    </row>
    <row r="45" spans="1:21">
      <c r="A45" s="168"/>
      <c r="B45" s="32"/>
      <c r="C45" s="33"/>
      <c r="D45" s="33"/>
      <c r="E45" s="33"/>
      <c r="F45" s="33"/>
      <c r="G45" s="33"/>
      <c r="H45" s="33"/>
    </row>
    <row r="46" spans="1:21">
      <c r="A46" s="168"/>
      <c r="B46" s="32"/>
      <c r="C46" s="32"/>
      <c r="D46" s="32"/>
      <c r="E46" s="32"/>
      <c r="F46" s="32"/>
      <c r="G46" s="32"/>
    </row>
    <row r="47" spans="1:21">
      <c r="A47" s="168"/>
      <c r="B47" s="32"/>
      <c r="C47" s="32"/>
      <c r="D47" s="32"/>
      <c r="E47" s="32"/>
      <c r="F47" s="32"/>
      <c r="G47" s="32"/>
    </row>
    <row r="48" spans="1:21">
      <c r="A48" s="168"/>
      <c r="B48" s="32"/>
      <c r="C48" s="32"/>
      <c r="D48" s="32"/>
      <c r="E48" s="32"/>
      <c r="F48" s="32"/>
      <c r="G48" s="32"/>
    </row>
    <row r="49" spans="1:7">
      <c r="A49" s="168"/>
      <c r="B49" s="32"/>
      <c r="C49" s="32"/>
      <c r="D49" s="32"/>
      <c r="E49" s="32"/>
      <c r="F49" s="32"/>
      <c r="G49" s="32"/>
    </row>
    <row r="50" spans="1:7">
      <c r="A50" s="168"/>
      <c r="B50" s="32"/>
      <c r="C50" s="32"/>
      <c r="D50" s="32"/>
      <c r="E50" s="32"/>
      <c r="F50" s="32"/>
      <c r="G50" s="32"/>
    </row>
    <row r="51" spans="1:7">
      <c r="A51" s="168"/>
      <c r="B51" s="32"/>
      <c r="C51" s="32"/>
      <c r="D51" s="32"/>
      <c r="E51" s="32"/>
      <c r="F51" s="32"/>
      <c r="G51" s="32"/>
    </row>
    <row r="52" spans="1:7">
      <c r="A52" s="168"/>
      <c r="B52" s="32"/>
      <c r="C52" s="32"/>
      <c r="D52" s="32"/>
      <c r="E52" s="32"/>
      <c r="F52" s="32"/>
      <c r="G52" s="32"/>
    </row>
    <row r="53" spans="1:7">
      <c r="A53" s="168"/>
      <c r="B53" s="32"/>
      <c r="C53" s="32"/>
      <c r="D53" s="32"/>
      <c r="E53" s="32"/>
      <c r="F53" s="32"/>
      <c r="G53" s="32"/>
    </row>
    <row r="54" spans="1:7">
      <c r="A54" s="168"/>
      <c r="B54" s="32"/>
      <c r="C54" s="32"/>
      <c r="D54" s="32"/>
      <c r="E54" s="32"/>
      <c r="F54" s="32"/>
      <c r="G54" s="32"/>
    </row>
    <row r="55" spans="1:7">
      <c r="A55" s="168"/>
      <c r="B55" s="32"/>
      <c r="C55" s="32"/>
      <c r="D55" s="32"/>
      <c r="E55" s="32"/>
      <c r="F55" s="32"/>
      <c r="G55" s="32"/>
    </row>
    <row r="56" spans="1:7">
      <c r="A56" s="168"/>
      <c r="B56" s="32"/>
      <c r="C56" s="32"/>
      <c r="D56" s="32"/>
      <c r="E56" s="32"/>
      <c r="F56" s="32"/>
      <c r="G56" s="32"/>
    </row>
    <row r="57" spans="1:7">
      <c r="A57" s="168"/>
      <c r="B57" s="32"/>
      <c r="C57" s="32"/>
      <c r="D57" s="32"/>
      <c r="E57" s="32"/>
      <c r="F57" s="32"/>
      <c r="G57" s="32"/>
    </row>
    <row r="58" spans="1:7">
      <c r="A58" s="168"/>
      <c r="B58" s="32"/>
      <c r="C58" s="32"/>
      <c r="D58" s="32"/>
      <c r="E58" s="32"/>
      <c r="F58" s="32"/>
      <c r="G58" s="32"/>
    </row>
    <row r="59" spans="1:7">
      <c r="A59" s="168"/>
      <c r="B59" s="32"/>
      <c r="C59" s="32"/>
      <c r="D59" s="32"/>
      <c r="E59" s="32"/>
      <c r="F59" s="32"/>
      <c r="G59" s="32"/>
    </row>
    <row r="60" spans="1:7">
      <c r="A60" s="168"/>
      <c r="B60" s="32"/>
      <c r="C60" s="32"/>
      <c r="D60" s="32"/>
      <c r="E60" s="32"/>
      <c r="F60" s="32"/>
      <c r="G60" s="32"/>
    </row>
    <row r="61" spans="1:7">
      <c r="A61" s="168"/>
      <c r="B61" s="32"/>
      <c r="C61" s="32"/>
      <c r="D61" s="32"/>
      <c r="E61" s="32"/>
      <c r="F61" s="32"/>
      <c r="G61" s="32"/>
    </row>
    <row r="62" spans="1:7">
      <c r="A62" s="168"/>
      <c r="B62" s="32"/>
      <c r="C62" s="32"/>
      <c r="D62" s="32"/>
      <c r="E62" s="32"/>
      <c r="F62" s="32"/>
      <c r="G62" s="32"/>
    </row>
    <row r="63" spans="1:7">
      <c r="A63" s="168"/>
      <c r="B63" s="32"/>
      <c r="C63" s="32"/>
      <c r="D63" s="32"/>
      <c r="E63" s="32"/>
      <c r="F63" s="32"/>
      <c r="G63" s="32"/>
    </row>
    <row r="64" spans="1:7">
      <c r="A64" s="168"/>
      <c r="B64" s="32"/>
      <c r="C64" s="32"/>
      <c r="D64" s="32"/>
      <c r="E64" s="32"/>
      <c r="F64" s="32"/>
      <c r="G64" s="32"/>
    </row>
    <row r="65" spans="1:17">
      <c r="A65" s="168"/>
      <c r="B65" s="32"/>
      <c r="C65" s="32"/>
      <c r="D65" s="32"/>
      <c r="E65" s="32"/>
      <c r="F65" s="32"/>
      <c r="G65" s="32"/>
    </row>
    <row r="66" spans="1:17">
      <c r="A66" s="215"/>
      <c r="B66" s="45"/>
      <c r="C66" s="45"/>
      <c r="D66" s="45"/>
      <c r="E66" s="45"/>
      <c r="F66" s="45"/>
      <c r="G66" s="45"/>
      <c r="H66" s="68"/>
      <c r="I66" s="68"/>
      <c r="J66" s="68"/>
      <c r="K66" s="68"/>
      <c r="L66" s="68"/>
      <c r="M66" s="68"/>
      <c r="N66" s="68"/>
      <c r="O66" s="68"/>
      <c r="P66" s="68"/>
      <c r="Q66" s="68"/>
    </row>
    <row r="67" spans="1:17">
      <c r="A67" s="215"/>
      <c r="B67" s="45"/>
      <c r="C67" s="45"/>
      <c r="D67" s="45"/>
      <c r="E67" s="45"/>
      <c r="F67" s="45"/>
      <c r="G67" s="45"/>
      <c r="H67" s="68"/>
      <c r="I67" s="68"/>
      <c r="J67" s="68"/>
      <c r="K67" s="68"/>
      <c r="L67" s="68"/>
      <c r="M67" s="68"/>
      <c r="N67" s="68"/>
      <c r="O67" s="68"/>
      <c r="P67" s="68"/>
      <c r="Q67" s="68"/>
    </row>
    <row r="68" spans="1:17">
      <c r="A68" s="215"/>
      <c r="B68" s="45"/>
      <c r="C68" s="45"/>
      <c r="D68" s="45"/>
      <c r="E68" s="45"/>
      <c r="F68" s="45"/>
      <c r="G68" s="45"/>
      <c r="H68" s="68"/>
      <c r="I68" s="68"/>
      <c r="J68" s="68"/>
      <c r="K68" s="68"/>
      <c r="L68" s="68"/>
      <c r="M68" s="68"/>
      <c r="N68" s="68"/>
      <c r="O68" s="68"/>
      <c r="P68" s="68"/>
      <c r="Q68" s="68"/>
    </row>
    <row r="69" spans="1:17">
      <c r="A69" s="215"/>
      <c r="B69" s="45"/>
      <c r="C69" s="45"/>
      <c r="D69" s="45"/>
      <c r="E69" s="45"/>
      <c r="F69" s="45"/>
      <c r="G69" s="45"/>
      <c r="H69" s="68"/>
      <c r="I69" s="68"/>
      <c r="J69" s="68"/>
      <c r="K69" s="68"/>
      <c r="L69" s="68"/>
      <c r="M69" s="68"/>
      <c r="N69" s="68"/>
      <c r="O69" s="68"/>
      <c r="P69" s="68"/>
      <c r="Q69" s="68"/>
    </row>
    <row r="70" spans="1:17">
      <c r="A70" s="215"/>
      <c r="B70" s="45"/>
      <c r="C70" s="45"/>
      <c r="D70" s="45"/>
      <c r="E70" s="45"/>
      <c r="F70" s="45"/>
      <c r="G70" s="45"/>
      <c r="H70" s="68"/>
      <c r="I70" s="68"/>
      <c r="J70" s="68"/>
      <c r="K70" s="68"/>
      <c r="L70" s="68"/>
      <c r="M70" s="68"/>
      <c r="N70" s="68"/>
      <c r="O70" s="68"/>
      <c r="P70" s="68"/>
      <c r="Q70" s="68"/>
    </row>
    <row r="71" spans="1:17">
      <c r="A71" s="215"/>
      <c r="B71" s="45"/>
      <c r="C71" s="45"/>
      <c r="D71" s="45"/>
      <c r="E71" s="45"/>
      <c r="F71" s="45"/>
      <c r="G71" s="45"/>
      <c r="H71" s="68"/>
      <c r="I71" s="68"/>
      <c r="J71" s="68"/>
      <c r="K71" s="68"/>
      <c r="L71" s="68"/>
      <c r="M71" s="68"/>
      <c r="N71" s="68"/>
      <c r="O71" s="68"/>
      <c r="P71" s="68"/>
      <c r="Q71" s="68"/>
    </row>
    <row r="72" spans="1:17">
      <c r="A72" s="215"/>
      <c r="B72" s="45"/>
      <c r="C72" s="45"/>
      <c r="D72" s="45"/>
      <c r="E72" s="45"/>
      <c r="F72" s="45"/>
      <c r="G72" s="45"/>
      <c r="H72" s="68"/>
      <c r="I72" s="68"/>
      <c r="J72" s="68"/>
      <c r="K72" s="68"/>
      <c r="L72" s="68"/>
      <c r="M72" s="68"/>
      <c r="N72" s="68"/>
      <c r="O72" s="68"/>
      <c r="P72" s="68"/>
      <c r="Q72" s="68"/>
    </row>
    <row r="73" spans="1:17">
      <c r="A73" s="215"/>
      <c r="B73" s="45"/>
      <c r="C73" s="45"/>
      <c r="D73" s="45"/>
      <c r="E73" s="45"/>
      <c r="F73" s="45"/>
      <c r="G73" s="45"/>
      <c r="H73" s="68"/>
      <c r="I73" s="68"/>
      <c r="J73" s="68"/>
      <c r="K73" s="68"/>
      <c r="L73" s="68"/>
      <c r="M73" s="68"/>
      <c r="N73" s="68"/>
      <c r="O73" s="68"/>
      <c r="P73" s="68"/>
      <c r="Q73" s="68"/>
    </row>
    <row r="74" spans="1:17">
      <c r="A74" s="215"/>
      <c r="B74" s="45"/>
      <c r="C74" s="45"/>
      <c r="D74" s="45"/>
      <c r="E74" s="45"/>
      <c r="F74" s="45"/>
      <c r="G74" s="45"/>
      <c r="H74" s="68"/>
      <c r="I74" s="68"/>
      <c r="J74" s="68"/>
      <c r="K74" s="68"/>
      <c r="L74" s="68"/>
      <c r="M74" s="68"/>
      <c r="N74" s="68"/>
      <c r="O74" s="68"/>
      <c r="P74" s="68"/>
      <c r="Q74" s="68"/>
    </row>
    <row r="75" spans="1:17">
      <c r="A75" s="215"/>
      <c r="B75" s="45"/>
      <c r="C75" s="45"/>
      <c r="D75" s="45"/>
      <c r="E75" s="45"/>
      <c r="F75" s="45"/>
      <c r="G75" s="45"/>
      <c r="H75" s="68"/>
      <c r="I75" s="68"/>
      <c r="J75" s="68"/>
      <c r="K75" s="68"/>
      <c r="L75" s="68"/>
      <c r="M75" s="68"/>
      <c r="N75" s="68"/>
      <c r="O75" s="68"/>
      <c r="P75" s="68"/>
      <c r="Q75" s="68"/>
    </row>
    <row r="76" spans="1:17">
      <c r="A76" s="215"/>
      <c r="B76" s="45"/>
      <c r="C76" s="45"/>
      <c r="D76" s="45"/>
      <c r="E76" s="45"/>
      <c r="F76" s="45"/>
      <c r="G76" s="45"/>
      <c r="H76" s="68"/>
      <c r="I76" s="68"/>
      <c r="J76" s="68"/>
      <c r="K76" s="68"/>
      <c r="L76" s="68"/>
      <c r="M76" s="68"/>
      <c r="N76" s="68"/>
      <c r="O76" s="68"/>
      <c r="P76" s="68"/>
      <c r="Q76" s="68"/>
    </row>
    <row r="77" spans="1:17">
      <c r="A77" s="215"/>
      <c r="B77" s="45"/>
      <c r="C77" s="45"/>
      <c r="D77" s="45"/>
      <c r="E77" s="45"/>
      <c r="F77" s="45"/>
      <c r="G77" s="45"/>
      <c r="H77" s="68"/>
      <c r="I77" s="68"/>
      <c r="J77" s="68"/>
      <c r="K77" s="68"/>
      <c r="L77" s="68"/>
      <c r="M77" s="68"/>
      <c r="N77" s="68"/>
      <c r="O77" s="68"/>
      <c r="P77" s="68"/>
      <c r="Q77" s="68"/>
    </row>
    <row r="78" spans="1:17">
      <c r="A78" s="215"/>
      <c r="B78" s="45"/>
      <c r="C78" s="45"/>
      <c r="D78" s="45"/>
      <c r="E78" s="45"/>
      <c r="F78" s="45"/>
      <c r="G78" s="45"/>
      <c r="H78" s="68"/>
      <c r="I78" s="68"/>
      <c r="J78" s="68"/>
      <c r="K78" s="68"/>
      <c r="L78" s="68"/>
      <c r="M78" s="68"/>
      <c r="N78" s="68"/>
      <c r="O78" s="68"/>
      <c r="P78" s="68"/>
      <c r="Q78" s="68"/>
    </row>
    <row r="79" spans="1:17">
      <c r="A79" s="215"/>
      <c r="B79" s="45"/>
      <c r="C79" s="45"/>
      <c r="D79" s="45"/>
      <c r="E79" s="45"/>
      <c r="F79" s="45"/>
      <c r="G79" s="45"/>
      <c r="H79" s="68"/>
      <c r="I79" s="68"/>
      <c r="J79" s="68"/>
      <c r="K79" s="68"/>
      <c r="L79" s="68"/>
      <c r="M79" s="68"/>
      <c r="N79" s="68"/>
      <c r="O79" s="68"/>
      <c r="P79" s="68"/>
      <c r="Q79" s="68"/>
    </row>
    <row r="80" spans="1:17">
      <c r="A80" s="215"/>
      <c r="B80" s="45"/>
      <c r="C80" s="45"/>
      <c r="D80" s="45"/>
      <c r="E80" s="45"/>
      <c r="F80" s="45"/>
      <c r="G80" s="45"/>
      <c r="H80" s="68"/>
      <c r="I80" s="68"/>
      <c r="J80" s="68"/>
      <c r="K80" s="68"/>
      <c r="L80" s="68"/>
      <c r="M80" s="68"/>
      <c r="N80" s="68"/>
      <c r="O80" s="68"/>
      <c r="P80" s="68"/>
      <c r="Q80" s="68"/>
    </row>
    <row r="81" spans="1:17">
      <c r="A81" s="215"/>
      <c r="B81" s="45"/>
      <c r="C81" s="45"/>
      <c r="D81" s="45"/>
      <c r="E81" s="45"/>
      <c r="F81" s="45"/>
      <c r="G81" s="45"/>
      <c r="H81" s="68"/>
      <c r="I81" s="68"/>
      <c r="J81" s="68"/>
      <c r="K81" s="68"/>
      <c r="L81" s="68"/>
      <c r="M81" s="68"/>
      <c r="N81" s="68"/>
      <c r="O81" s="68"/>
      <c r="P81" s="68"/>
      <c r="Q81" s="68"/>
    </row>
    <row r="82" spans="1:17">
      <c r="A82" s="215"/>
      <c r="B82" s="45"/>
      <c r="C82" s="45"/>
      <c r="D82" s="45"/>
      <c r="E82" s="45"/>
      <c r="F82" s="45"/>
      <c r="G82" s="45"/>
      <c r="H82" s="68"/>
      <c r="I82" s="68"/>
      <c r="J82" s="68"/>
      <c r="K82" s="68"/>
      <c r="L82" s="68"/>
      <c r="M82" s="68"/>
      <c r="N82" s="68"/>
      <c r="O82" s="68"/>
      <c r="P82" s="68"/>
      <c r="Q82" s="68"/>
    </row>
    <row r="83" spans="1:17">
      <c r="A83" s="215"/>
      <c r="B83" s="45"/>
      <c r="C83" s="45"/>
      <c r="D83" s="45"/>
      <c r="E83" s="45"/>
      <c r="F83" s="45"/>
      <c r="G83" s="45"/>
      <c r="H83" s="68"/>
      <c r="I83" s="68"/>
      <c r="J83" s="68"/>
      <c r="K83" s="68"/>
      <c r="L83" s="68"/>
      <c r="M83" s="68"/>
      <c r="N83" s="68"/>
      <c r="O83" s="68"/>
      <c r="P83" s="68"/>
      <c r="Q83" s="68"/>
    </row>
    <row r="84" spans="1:17">
      <c r="A84" s="215"/>
      <c r="B84" s="45"/>
      <c r="C84" s="45"/>
      <c r="D84" s="45"/>
      <c r="E84" s="45"/>
      <c r="F84" s="45"/>
      <c r="G84" s="45"/>
      <c r="H84" s="68"/>
      <c r="I84" s="68"/>
      <c r="J84" s="68"/>
      <c r="K84" s="68"/>
      <c r="L84" s="68"/>
      <c r="M84" s="68"/>
      <c r="N84" s="68"/>
      <c r="O84" s="68"/>
      <c r="P84" s="68"/>
      <c r="Q84" s="68"/>
    </row>
    <row r="85" spans="1:17">
      <c r="A85" s="215"/>
      <c r="B85" s="45"/>
      <c r="C85" s="45"/>
      <c r="D85" s="45"/>
      <c r="E85" s="45"/>
      <c r="F85" s="45"/>
      <c r="G85" s="45"/>
      <c r="H85" s="68"/>
      <c r="I85" s="68"/>
      <c r="J85" s="68"/>
      <c r="K85" s="68"/>
      <c r="L85" s="68"/>
      <c r="M85" s="68"/>
      <c r="N85" s="68"/>
      <c r="O85" s="68"/>
      <c r="P85" s="68"/>
      <c r="Q85" s="68"/>
    </row>
    <row r="86" spans="1:17">
      <c r="A86" s="215"/>
      <c r="B86" s="45"/>
      <c r="C86" s="45"/>
      <c r="D86" s="45"/>
      <c r="E86" s="45"/>
      <c r="F86" s="45"/>
      <c r="G86" s="45"/>
      <c r="H86" s="68"/>
      <c r="I86" s="68"/>
      <c r="J86" s="68"/>
      <c r="K86" s="68"/>
      <c r="L86" s="68"/>
      <c r="M86" s="68"/>
      <c r="N86" s="68"/>
      <c r="O86" s="68"/>
      <c r="P86" s="68"/>
      <c r="Q86" s="68"/>
    </row>
    <row r="87" spans="1:17">
      <c r="A87" s="215"/>
      <c r="B87" s="45"/>
      <c r="C87" s="45"/>
      <c r="D87" s="45"/>
      <c r="E87" s="45"/>
      <c r="F87" s="45"/>
      <c r="G87" s="45"/>
      <c r="H87" s="68"/>
      <c r="I87" s="68"/>
      <c r="J87" s="68"/>
      <c r="K87" s="68"/>
      <c r="L87" s="68"/>
      <c r="M87" s="68"/>
      <c r="N87" s="68"/>
      <c r="O87" s="68"/>
      <c r="P87" s="68"/>
      <c r="Q87" s="68"/>
    </row>
    <row r="88" spans="1:17">
      <c r="A88" s="215"/>
      <c r="B88" s="45"/>
      <c r="C88" s="45"/>
      <c r="D88" s="45"/>
      <c r="E88" s="45"/>
      <c r="F88" s="45"/>
      <c r="G88" s="45"/>
      <c r="H88" s="68"/>
      <c r="I88" s="68"/>
      <c r="J88" s="68"/>
      <c r="K88" s="68"/>
      <c r="L88" s="68"/>
      <c r="M88" s="68"/>
      <c r="N88" s="68"/>
      <c r="O88" s="68"/>
      <c r="P88" s="68"/>
      <c r="Q88" s="68"/>
    </row>
    <row r="89" spans="1:17">
      <c r="A89" s="215"/>
      <c r="B89" s="45"/>
      <c r="C89" s="45"/>
      <c r="D89" s="45"/>
      <c r="E89" s="45"/>
      <c r="F89" s="45"/>
      <c r="G89" s="45"/>
      <c r="H89" s="68"/>
      <c r="I89" s="68"/>
      <c r="J89" s="68"/>
      <c r="K89" s="68"/>
      <c r="L89" s="68"/>
      <c r="M89" s="68"/>
      <c r="N89" s="68"/>
      <c r="O89" s="68"/>
      <c r="P89" s="68"/>
      <c r="Q89" s="68"/>
    </row>
    <row r="90" spans="1:17">
      <c r="A90" s="215"/>
      <c r="B90" s="45"/>
      <c r="C90" s="45"/>
      <c r="D90" s="45"/>
      <c r="E90" s="45"/>
      <c r="F90" s="45"/>
      <c r="G90" s="45"/>
      <c r="H90" s="68"/>
      <c r="I90" s="68"/>
      <c r="J90" s="68"/>
      <c r="K90" s="68"/>
      <c r="L90" s="68"/>
      <c r="M90" s="68"/>
      <c r="N90" s="68"/>
      <c r="O90" s="68"/>
      <c r="P90" s="68"/>
      <c r="Q90" s="68"/>
    </row>
    <row r="91" spans="1:17">
      <c r="A91" s="215"/>
      <c r="B91" s="45"/>
      <c r="C91" s="45"/>
      <c r="D91" s="45"/>
      <c r="E91" s="45"/>
      <c r="F91" s="45"/>
      <c r="G91" s="45"/>
      <c r="H91" s="68"/>
      <c r="I91" s="68"/>
      <c r="J91" s="68"/>
      <c r="K91" s="68"/>
      <c r="L91" s="68"/>
      <c r="M91" s="68"/>
      <c r="N91" s="68"/>
      <c r="O91" s="68"/>
      <c r="P91" s="68"/>
      <c r="Q91" s="68"/>
    </row>
    <row r="92" spans="1:17">
      <c r="A92" s="215"/>
      <c r="B92" s="45"/>
      <c r="C92" s="45"/>
      <c r="D92" s="45"/>
      <c r="E92" s="45"/>
      <c r="F92" s="45"/>
      <c r="G92" s="45"/>
      <c r="H92" s="68"/>
      <c r="I92" s="68"/>
      <c r="J92" s="68"/>
      <c r="K92" s="68"/>
      <c r="L92" s="68"/>
      <c r="M92" s="68"/>
      <c r="N92" s="68"/>
      <c r="O92" s="68"/>
      <c r="P92" s="68"/>
      <c r="Q92" s="68"/>
    </row>
    <row r="93" spans="1:17">
      <c r="A93" s="215"/>
      <c r="B93" s="45"/>
      <c r="C93" s="45"/>
      <c r="D93" s="45"/>
      <c r="E93" s="45"/>
      <c r="F93" s="45"/>
      <c r="G93" s="45"/>
      <c r="H93" s="68"/>
      <c r="I93" s="68"/>
      <c r="J93" s="68"/>
      <c r="K93" s="68"/>
      <c r="L93" s="68"/>
      <c r="M93" s="68"/>
      <c r="N93" s="68"/>
      <c r="O93" s="68"/>
      <c r="P93" s="68"/>
      <c r="Q93" s="68"/>
    </row>
    <row r="94" spans="1:17">
      <c r="A94" s="215"/>
      <c r="B94" s="45"/>
      <c r="C94" s="45"/>
      <c r="D94" s="45"/>
      <c r="E94" s="45"/>
      <c r="F94" s="45"/>
      <c r="G94" s="45"/>
      <c r="H94" s="68"/>
      <c r="I94" s="68"/>
      <c r="J94" s="68"/>
      <c r="K94" s="68"/>
      <c r="L94" s="68"/>
      <c r="M94" s="68"/>
      <c r="N94" s="68"/>
      <c r="O94" s="68"/>
      <c r="P94" s="68"/>
      <c r="Q94" s="68"/>
    </row>
    <row r="95" spans="1:17">
      <c r="A95" s="215"/>
      <c r="B95" s="45"/>
      <c r="C95" s="45"/>
      <c r="D95" s="45"/>
      <c r="E95" s="45"/>
      <c r="F95" s="45"/>
      <c r="G95" s="45"/>
      <c r="H95" s="68"/>
      <c r="I95" s="68"/>
      <c r="J95" s="68"/>
      <c r="K95" s="68"/>
      <c r="L95" s="68"/>
      <c r="M95" s="68"/>
      <c r="N95" s="68"/>
      <c r="O95" s="68"/>
      <c r="P95" s="68"/>
      <c r="Q95" s="68"/>
    </row>
    <row r="96" spans="1:17">
      <c r="A96" s="215"/>
      <c r="B96" s="45"/>
      <c r="C96" s="45"/>
      <c r="D96" s="45"/>
      <c r="E96" s="45"/>
      <c r="F96" s="45"/>
      <c r="G96" s="45"/>
      <c r="H96" s="68"/>
      <c r="I96" s="68"/>
      <c r="J96" s="68"/>
      <c r="K96" s="68"/>
      <c r="L96" s="68"/>
      <c r="M96" s="68"/>
      <c r="N96" s="68"/>
      <c r="O96" s="68"/>
      <c r="P96" s="68"/>
      <c r="Q96" s="68"/>
    </row>
    <row r="97" spans="1:17">
      <c r="A97" s="215"/>
      <c r="B97" s="45"/>
      <c r="C97" s="45"/>
      <c r="D97" s="45"/>
      <c r="E97" s="45"/>
      <c r="F97" s="45"/>
      <c r="G97" s="45"/>
      <c r="H97" s="68"/>
      <c r="I97" s="68"/>
      <c r="J97" s="68"/>
      <c r="K97" s="68"/>
      <c r="L97" s="68"/>
      <c r="M97" s="68"/>
      <c r="N97" s="68"/>
      <c r="O97" s="68"/>
      <c r="P97" s="68"/>
      <c r="Q97" s="68"/>
    </row>
    <row r="98" spans="1:17">
      <c r="A98" s="215"/>
      <c r="B98" s="45"/>
      <c r="C98" s="45"/>
      <c r="D98" s="45"/>
      <c r="E98" s="45"/>
      <c r="F98" s="45"/>
      <c r="G98" s="45"/>
      <c r="H98" s="68"/>
      <c r="I98" s="68"/>
      <c r="J98" s="68"/>
      <c r="K98" s="68"/>
      <c r="L98" s="68"/>
      <c r="M98" s="68"/>
      <c r="N98" s="68"/>
      <c r="O98" s="68"/>
      <c r="P98" s="68"/>
      <c r="Q98" s="68"/>
    </row>
    <row r="99" spans="1:17">
      <c r="A99" s="215"/>
      <c r="B99" s="45"/>
      <c r="C99" s="45"/>
      <c r="D99" s="45"/>
      <c r="E99" s="45"/>
      <c r="F99" s="45"/>
      <c r="G99" s="45"/>
      <c r="H99" s="68"/>
      <c r="I99" s="68"/>
      <c r="J99" s="68"/>
      <c r="K99" s="68"/>
      <c r="L99" s="68"/>
      <c r="M99" s="68"/>
      <c r="N99" s="68"/>
      <c r="O99" s="68"/>
      <c r="P99" s="68"/>
      <c r="Q99" s="68"/>
    </row>
    <row r="100" spans="1:17">
      <c r="A100" s="215"/>
      <c r="B100" s="45"/>
      <c r="C100" s="45"/>
      <c r="D100" s="45"/>
      <c r="E100" s="45"/>
      <c r="F100" s="45"/>
      <c r="G100" s="45"/>
      <c r="H100" s="68"/>
      <c r="I100" s="68"/>
      <c r="J100" s="68"/>
      <c r="K100" s="68"/>
      <c r="L100" s="68"/>
      <c r="M100" s="68"/>
      <c r="N100" s="68"/>
      <c r="O100" s="68"/>
      <c r="P100" s="68"/>
      <c r="Q100" s="68"/>
    </row>
    <row r="101" spans="1:17">
      <c r="A101" s="215"/>
      <c r="B101" s="45"/>
      <c r="C101" s="45"/>
      <c r="D101" s="45"/>
      <c r="E101" s="45"/>
      <c r="F101" s="45"/>
      <c r="G101" s="45"/>
      <c r="H101" s="68"/>
      <c r="I101" s="68"/>
      <c r="J101" s="68"/>
      <c r="K101" s="68"/>
      <c r="L101" s="68"/>
      <c r="M101" s="68"/>
      <c r="N101" s="68"/>
      <c r="O101" s="68"/>
      <c r="P101" s="68"/>
      <c r="Q101" s="68"/>
    </row>
    <row r="102" spans="1:17">
      <c r="A102" s="215"/>
      <c r="B102" s="45"/>
      <c r="C102" s="45"/>
      <c r="D102" s="45"/>
      <c r="E102" s="45"/>
      <c r="F102" s="45"/>
      <c r="G102" s="45"/>
      <c r="H102" s="68"/>
      <c r="I102" s="68"/>
      <c r="J102" s="68"/>
      <c r="K102" s="68"/>
      <c r="L102" s="68"/>
      <c r="M102" s="68"/>
      <c r="N102" s="68"/>
      <c r="O102" s="68"/>
      <c r="P102" s="68"/>
      <c r="Q102" s="68"/>
    </row>
    <row r="103" spans="1:17">
      <c r="A103" s="215"/>
      <c r="B103" s="45"/>
      <c r="C103" s="45"/>
      <c r="D103" s="45"/>
      <c r="E103" s="45"/>
      <c r="F103" s="45"/>
      <c r="G103" s="45"/>
      <c r="H103" s="68"/>
      <c r="I103" s="68"/>
      <c r="J103" s="68"/>
      <c r="K103" s="68"/>
      <c r="L103" s="68"/>
      <c r="M103" s="68"/>
      <c r="N103" s="68"/>
      <c r="O103" s="68"/>
      <c r="P103" s="68"/>
      <c r="Q103" s="68"/>
    </row>
    <row r="104" spans="1:17">
      <c r="A104" s="215"/>
      <c r="B104" s="45"/>
      <c r="C104" s="45"/>
      <c r="D104" s="45"/>
      <c r="E104" s="45"/>
      <c r="F104" s="45"/>
      <c r="G104" s="45"/>
      <c r="H104" s="68"/>
      <c r="I104" s="68"/>
      <c r="J104" s="68"/>
      <c r="K104" s="68"/>
      <c r="L104" s="68"/>
      <c r="M104" s="68"/>
      <c r="N104" s="68"/>
      <c r="O104" s="68"/>
      <c r="P104" s="68"/>
      <c r="Q104" s="68"/>
    </row>
    <row r="105" spans="1:17">
      <c r="A105" s="215"/>
      <c r="B105" s="45"/>
      <c r="C105" s="45"/>
      <c r="D105" s="45"/>
      <c r="E105" s="45"/>
      <c r="F105" s="45"/>
      <c r="G105" s="45"/>
      <c r="H105" s="68"/>
      <c r="I105" s="68"/>
      <c r="J105" s="68"/>
      <c r="K105" s="68"/>
      <c r="L105" s="68"/>
      <c r="M105" s="68"/>
      <c r="N105" s="68"/>
      <c r="O105" s="68"/>
      <c r="P105" s="68"/>
      <c r="Q105" s="68"/>
    </row>
    <row r="106" spans="1:17">
      <c r="A106" s="215"/>
      <c r="B106" s="45"/>
      <c r="C106" s="45"/>
      <c r="D106" s="45"/>
      <c r="E106" s="45"/>
      <c r="F106" s="45"/>
      <c r="G106" s="45"/>
      <c r="H106" s="68"/>
      <c r="I106" s="68"/>
      <c r="J106" s="68"/>
      <c r="K106" s="68"/>
      <c r="L106" s="68"/>
      <c r="M106" s="68"/>
      <c r="N106" s="68"/>
      <c r="O106" s="68"/>
      <c r="P106" s="68"/>
      <c r="Q106" s="68"/>
    </row>
    <row r="107" spans="1:17">
      <c r="A107" s="215"/>
      <c r="B107" s="45"/>
      <c r="C107" s="45"/>
      <c r="D107" s="45"/>
      <c r="E107" s="45"/>
      <c r="F107" s="45"/>
      <c r="G107" s="45"/>
      <c r="H107" s="68"/>
      <c r="I107" s="68"/>
      <c r="J107" s="68"/>
      <c r="K107" s="68"/>
      <c r="L107" s="68"/>
      <c r="M107" s="68"/>
      <c r="N107" s="68"/>
      <c r="O107" s="68"/>
      <c r="P107" s="68"/>
      <c r="Q107" s="68"/>
    </row>
    <row r="108" spans="1:17">
      <c r="A108" s="215"/>
      <c r="B108" s="45"/>
      <c r="C108" s="45"/>
      <c r="D108" s="45"/>
      <c r="E108" s="45"/>
      <c r="F108" s="45"/>
      <c r="G108" s="45"/>
      <c r="H108" s="68"/>
      <c r="I108" s="68"/>
      <c r="J108" s="68"/>
      <c r="K108" s="68"/>
      <c r="L108" s="68"/>
      <c r="M108" s="68"/>
      <c r="N108" s="68"/>
      <c r="O108" s="68"/>
      <c r="P108" s="68"/>
      <c r="Q108" s="68"/>
    </row>
    <row r="109" spans="1:17">
      <c r="A109" s="215"/>
      <c r="B109" s="45"/>
      <c r="C109" s="45"/>
      <c r="D109" s="45"/>
      <c r="E109" s="45"/>
      <c r="F109" s="45"/>
      <c r="G109" s="45"/>
      <c r="H109" s="68"/>
      <c r="I109" s="68"/>
      <c r="J109" s="68"/>
      <c r="K109" s="68"/>
      <c r="L109" s="68"/>
      <c r="M109" s="68"/>
      <c r="N109" s="68"/>
      <c r="O109" s="68"/>
      <c r="P109" s="68"/>
      <c r="Q109" s="68"/>
    </row>
    <row r="110" spans="1:17">
      <c r="A110" s="215"/>
      <c r="B110" s="45"/>
      <c r="C110" s="45"/>
      <c r="D110" s="45"/>
      <c r="E110" s="45"/>
      <c r="F110" s="45"/>
      <c r="G110" s="45"/>
      <c r="H110" s="68"/>
      <c r="I110" s="68"/>
      <c r="J110" s="68"/>
      <c r="K110" s="68"/>
      <c r="L110" s="68"/>
      <c r="M110" s="68"/>
      <c r="N110" s="68"/>
      <c r="O110" s="68"/>
      <c r="P110" s="68"/>
      <c r="Q110" s="68"/>
    </row>
    <row r="111" spans="1:17">
      <c r="A111" s="215"/>
      <c r="B111" s="45"/>
      <c r="C111" s="45"/>
      <c r="D111" s="45"/>
      <c r="E111" s="45"/>
      <c r="F111" s="45"/>
      <c r="G111" s="45"/>
      <c r="H111" s="68"/>
      <c r="I111" s="68"/>
      <c r="J111" s="68"/>
      <c r="K111" s="68"/>
      <c r="L111" s="68"/>
      <c r="M111" s="68"/>
      <c r="N111" s="68"/>
      <c r="O111" s="68"/>
      <c r="P111" s="68"/>
      <c r="Q111" s="68"/>
    </row>
    <row r="112" spans="1:17">
      <c r="A112" s="215"/>
      <c r="B112" s="45"/>
      <c r="C112" s="45"/>
      <c r="D112" s="45"/>
      <c r="E112" s="45"/>
      <c r="F112" s="45"/>
      <c r="G112" s="45"/>
      <c r="H112" s="68"/>
      <c r="I112" s="68"/>
      <c r="J112" s="68"/>
      <c r="K112" s="68"/>
      <c r="L112" s="68"/>
      <c r="M112" s="68"/>
      <c r="N112" s="68"/>
      <c r="O112" s="68"/>
      <c r="P112" s="68"/>
      <c r="Q112" s="68"/>
    </row>
    <row r="113" spans="1:17">
      <c r="A113" s="215"/>
      <c r="B113" s="45"/>
      <c r="C113" s="45"/>
      <c r="D113" s="45"/>
      <c r="E113" s="45"/>
      <c r="F113" s="45"/>
      <c r="G113" s="45"/>
      <c r="H113" s="68"/>
      <c r="I113" s="68"/>
      <c r="J113" s="68"/>
      <c r="K113" s="68"/>
      <c r="L113" s="68"/>
      <c r="M113" s="68"/>
      <c r="N113" s="68"/>
      <c r="O113" s="68"/>
      <c r="P113" s="68"/>
      <c r="Q113" s="68"/>
    </row>
    <row r="114" spans="1:17">
      <c r="A114" s="215"/>
      <c r="B114" s="45"/>
      <c r="C114" s="45"/>
      <c r="D114" s="45"/>
      <c r="E114" s="45"/>
      <c r="F114" s="45"/>
      <c r="G114" s="45"/>
      <c r="H114" s="68"/>
      <c r="I114" s="68"/>
      <c r="J114" s="68"/>
      <c r="K114" s="68"/>
      <c r="L114" s="68"/>
      <c r="M114" s="68"/>
      <c r="N114" s="68"/>
      <c r="O114" s="68"/>
      <c r="P114" s="68"/>
      <c r="Q114" s="68"/>
    </row>
    <row r="115" spans="1:17">
      <c r="A115" s="215"/>
      <c r="B115" s="45"/>
      <c r="C115" s="45"/>
      <c r="D115" s="45"/>
      <c r="E115" s="45"/>
      <c r="F115" s="45"/>
      <c r="G115" s="45"/>
      <c r="H115" s="68"/>
      <c r="I115" s="68"/>
      <c r="J115" s="68"/>
      <c r="K115" s="68"/>
      <c r="L115" s="68"/>
      <c r="M115" s="68"/>
      <c r="N115" s="68"/>
      <c r="O115" s="68"/>
      <c r="P115" s="68"/>
      <c r="Q115" s="68"/>
    </row>
    <row r="116" spans="1:17">
      <c r="A116" s="215"/>
      <c r="B116" s="45"/>
      <c r="C116" s="45"/>
      <c r="D116" s="45"/>
      <c r="E116" s="45"/>
      <c r="F116" s="45"/>
      <c r="G116" s="45"/>
      <c r="H116" s="68"/>
      <c r="I116" s="68"/>
      <c r="J116" s="68"/>
      <c r="K116" s="68"/>
      <c r="L116" s="68"/>
      <c r="M116" s="68"/>
      <c r="N116" s="68"/>
      <c r="O116" s="68"/>
      <c r="P116" s="68"/>
      <c r="Q116" s="68"/>
    </row>
    <row r="117" spans="1:17">
      <c r="A117" s="215"/>
      <c r="B117" s="45"/>
      <c r="C117" s="45"/>
      <c r="D117" s="45"/>
      <c r="E117" s="45"/>
      <c r="F117" s="45"/>
      <c r="G117" s="45"/>
      <c r="H117" s="68"/>
      <c r="I117" s="68"/>
      <c r="J117" s="68"/>
      <c r="K117" s="68"/>
      <c r="L117" s="68"/>
      <c r="M117" s="68"/>
      <c r="N117" s="68"/>
      <c r="O117" s="68"/>
      <c r="P117" s="68"/>
      <c r="Q117" s="68"/>
    </row>
    <row r="118" spans="1:17">
      <c r="A118" s="215"/>
      <c r="B118" s="45"/>
      <c r="C118" s="45"/>
      <c r="D118" s="45"/>
      <c r="E118" s="45"/>
      <c r="F118" s="45"/>
      <c r="G118" s="45"/>
      <c r="H118" s="68"/>
      <c r="I118" s="68"/>
      <c r="J118" s="68"/>
      <c r="K118" s="68"/>
      <c r="L118" s="68"/>
      <c r="M118" s="68"/>
      <c r="N118" s="68"/>
      <c r="O118" s="68"/>
      <c r="P118" s="68"/>
      <c r="Q118" s="68"/>
    </row>
    <row r="119" spans="1:17">
      <c r="A119" s="215"/>
      <c r="B119" s="45"/>
      <c r="C119" s="45"/>
      <c r="D119" s="45"/>
      <c r="E119" s="45"/>
      <c r="F119" s="45"/>
      <c r="G119" s="45"/>
      <c r="H119" s="68"/>
      <c r="I119" s="68"/>
      <c r="J119" s="68"/>
      <c r="K119" s="68"/>
      <c r="L119" s="68"/>
      <c r="M119" s="68"/>
      <c r="N119" s="68"/>
      <c r="O119" s="68"/>
      <c r="P119" s="68"/>
      <c r="Q119" s="68"/>
    </row>
    <row r="120" spans="1:17">
      <c r="A120" s="207"/>
      <c r="B120" s="68"/>
      <c r="C120" s="68"/>
      <c r="D120" s="68"/>
      <c r="E120" s="68"/>
      <c r="F120" s="68"/>
      <c r="G120" s="68"/>
      <c r="H120" s="68"/>
      <c r="I120" s="68"/>
      <c r="J120" s="68"/>
      <c r="K120" s="68"/>
      <c r="L120" s="68"/>
      <c r="M120" s="68"/>
      <c r="N120" s="68"/>
      <c r="O120" s="68"/>
      <c r="P120" s="68"/>
      <c r="Q120" s="68"/>
    </row>
    <row r="121" spans="1:17">
      <c r="A121" s="207"/>
      <c r="B121" s="68"/>
      <c r="C121" s="68"/>
      <c r="D121" s="68"/>
      <c r="E121" s="68"/>
      <c r="F121" s="68"/>
      <c r="G121" s="68"/>
      <c r="H121" s="68"/>
      <c r="I121" s="68"/>
      <c r="J121" s="68"/>
      <c r="K121" s="68"/>
      <c r="L121" s="68"/>
      <c r="M121" s="68"/>
      <c r="N121" s="68"/>
      <c r="O121" s="68"/>
      <c r="P121" s="68"/>
      <c r="Q121" s="68"/>
    </row>
    <row r="122" spans="1:17">
      <c r="A122" s="207"/>
      <c r="B122" s="68"/>
      <c r="C122" s="68"/>
      <c r="D122" s="68"/>
      <c r="E122" s="68"/>
      <c r="F122" s="68"/>
      <c r="G122" s="68"/>
      <c r="H122" s="68"/>
      <c r="I122" s="68"/>
      <c r="J122" s="68"/>
      <c r="K122" s="68"/>
      <c r="L122" s="68"/>
      <c r="M122" s="68"/>
      <c r="N122" s="68"/>
      <c r="O122" s="68"/>
      <c r="P122" s="68"/>
      <c r="Q122" s="68"/>
    </row>
    <row r="123" spans="1:17">
      <c r="A123" s="207"/>
      <c r="B123" s="68"/>
      <c r="C123" s="68"/>
      <c r="D123" s="68"/>
      <c r="E123" s="68"/>
      <c r="F123" s="68"/>
      <c r="G123" s="68"/>
      <c r="H123" s="68"/>
      <c r="I123" s="68"/>
      <c r="J123" s="68"/>
      <c r="K123" s="68"/>
      <c r="L123" s="68"/>
      <c r="M123" s="68"/>
      <c r="N123" s="68"/>
      <c r="O123" s="68"/>
      <c r="P123" s="68"/>
      <c r="Q123" s="68"/>
    </row>
    <row r="124" spans="1:17">
      <c r="A124" s="207"/>
      <c r="B124" s="68"/>
      <c r="C124" s="68"/>
      <c r="D124" s="68"/>
      <c r="E124" s="68"/>
      <c r="F124" s="68"/>
      <c r="G124" s="68"/>
      <c r="H124" s="68"/>
      <c r="I124" s="68"/>
      <c r="J124" s="68"/>
      <c r="K124" s="68"/>
      <c r="L124" s="68"/>
      <c r="M124" s="68"/>
      <c r="N124" s="68"/>
      <c r="O124" s="68"/>
      <c r="P124" s="68"/>
      <c r="Q124" s="68"/>
    </row>
    <row r="125" spans="1:17">
      <c r="A125" s="207"/>
      <c r="B125" s="68"/>
      <c r="C125" s="68"/>
      <c r="D125" s="68"/>
      <c r="E125" s="68"/>
      <c r="F125" s="68"/>
      <c r="G125" s="68"/>
      <c r="H125" s="68"/>
      <c r="I125" s="68"/>
      <c r="J125" s="68"/>
      <c r="K125" s="68"/>
      <c r="L125" s="68"/>
      <c r="M125" s="68"/>
      <c r="N125" s="68"/>
      <c r="O125" s="68"/>
      <c r="P125" s="68"/>
      <c r="Q125" s="68"/>
    </row>
    <row r="126" spans="1:17">
      <c r="A126" s="207"/>
      <c r="B126" s="68"/>
      <c r="C126" s="68"/>
      <c r="D126" s="68"/>
      <c r="E126" s="68"/>
      <c r="F126" s="68"/>
      <c r="G126" s="68"/>
      <c r="H126" s="68"/>
      <c r="I126" s="68"/>
      <c r="J126" s="68"/>
      <c r="K126" s="68"/>
      <c r="L126" s="68"/>
      <c r="M126" s="68"/>
      <c r="N126" s="68"/>
      <c r="O126" s="68"/>
      <c r="P126" s="68"/>
      <c r="Q126" s="68"/>
    </row>
    <row r="127" spans="1:17">
      <c r="A127" s="207"/>
      <c r="B127" s="68"/>
      <c r="C127" s="68"/>
      <c r="D127" s="68"/>
      <c r="E127" s="68"/>
      <c r="F127" s="68"/>
      <c r="G127" s="68"/>
      <c r="H127" s="68"/>
      <c r="I127" s="68"/>
      <c r="J127" s="68"/>
      <c r="K127" s="68"/>
      <c r="L127" s="68"/>
      <c r="M127" s="68"/>
      <c r="N127" s="68"/>
      <c r="O127" s="68"/>
      <c r="P127" s="68"/>
      <c r="Q127" s="68"/>
    </row>
    <row r="128" spans="1:17">
      <c r="A128" s="207"/>
      <c r="B128" s="68"/>
      <c r="C128" s="68"/>
      <c r="D128" s="68"/>
      <c r="E128" s="68"/>
      <c r="F128" s="68"/>
      <c r="G128" s="68"/>
      <c r="H128" s="68"/>
      <c r="I128" s="68"/>
      <c r="J128" s="68"/>
      <c r="K128" s="68"/>
      <c r="L128" s="68"/>
      <c r="M128" s="68"/>
      <c r="N128" s="68"/>
      <c r="O128" s="68"/>
      <c r="P128" s="68"/>
      <c r="Q128" s="68"/>
    </row>
    <row r="129" spans="1:17">
      <c r="A129" s="207"/>
      <c r="B129" s="68"/>
      <c r="C129" s="68"/>
      <c r="D129" s="68"/>
      <c r="E129" s="68"/>
      <c r="F129" s="68"/>
      <c r="G129" s="68"/>
      <c r="H129" s="68"/>
      <c r="I129" s="68"/>
      <c r="J129" s="68"/>
      <c r="K129" s="68"/>
      <c r="L129" s="68"/>
      <c r="M129" s="68"/>
      <c r="N129" s="68"/>
      <c r="O129" s="68"/>
      <c r="P129" s="68"/>
      <c r="Q129" s="68"/>
    </row>
    <row r="130" spans="1:17">
      <c r="A130" s="207"/>
      <c r="B130" s="68"/>
      <c r="C130" s="68"/>
      <c r="D130" s="68"/>
      <c r="E130" s="68"/>
      <c r="F130" s="68"/>
      <c r="G130" s="68"/>
      <c r="H130" s="68"/>
      <c r="I130" s="68"/>
      <c r="J130" s="68"/>
      <c r="K130" s="68"/>
      <c r="L130" s="68"/>
      <c r="M130" s="68"/>
      <c r="N130" s="68"/>
      <c r="O130" s="68"/>
      <c r="P130" s="68"/>
      <c r="Q130" s="68"/>
    </row>
    <row r="131" spans="1:17">
      <c r="A131" s="207"/>
      <c r="B131" s="68"/>
      <c r="C131" s="68"/>
      <c r="D131" s="68"/>
      <c r="E131" s="68"/>
      <c r="F131" s="68"/>
      <c r="G131" s="68"/>
      <c r="H131" s="68"/>
      <c r="I131" s="68"/>
      <c r="J131" s="68"/>
      <c r="K131" s="68"/>
      <c r="L131" s="68"/>
      <c r="M131" s="68"/>
      <c r="N131" s="68"/>
      <c r="O131" s="68"/>
      <c r="P131" s="68"/>
      <c r="Q131" s="68"/>
    </row>
    <row r="132" spans="1:17">
      <c r="A132" s="207"/>
      <c r="B132" s="68"/>
      <c r="C132" s="68"/>
      <c r="D132" s="68"/>
      <c r="E132" s="68"/>
      <c r="F132" s="68"/>
      <c r="G132" s="68"/>
      <c r="H132" s="68"/>
      <c r="I132" s="68"/>
      <c r="J132" s="68"/>
      <c r="K132" s="68"/>
      <c r="L132" s="68"/>
      <c r="M132" s="68"/>
      <c r="N132" s="68"/>
      <c r="O132" s="68"/>
      <c r="P132" s="68"/>
      <c r="Q132" s="68"/>
    </row>
    <row r="133" spans="1:17">
      <c r="A133" s="207"/>
      <c r="B133" s="68"/>
      <c r="C133" s="68"/>
      <c r="D133" s="68"/>
      <c r="E133" s="68"/>
      <c r="F133" s="68"/>
      <c r="G133" s="68"/>
      <c r="H133" s="68"/>
      <c r="I133" s="68"/>
      <c r="J133" s="68"/>
      <c r="K133" s="68"/>
      <c r="L133" s="68"/>
      <c r="M133" s="68"/>
      <c r="N133" s="68"/>
      <c r="O133" s="68"/>
      <c r="P133" s="68"/>
      <c r="Q133" s="68"/>
    </row>
    <row r="134" spans="1:17">
      <c r="A134" s="207"/>
      <c r="B134" s="68"/>
      <c r="C134" s="68"/>
      <c r="D134" s="68"/>
      <c r="E134" s="68"/>
      <c r="F134" s="68"/>
      <c r="G134" s="68"/>
      <c r="H134" s="68"/>
      <c r="I134" s="68"/>
      <c r="J134" s="68"/>
      <c r="K134" s="68"/>
      <c r="L134" s="68"/>
      <c r="M134" s="68"/>
      <c r="N134" s="68"/>
      <c r="O134" s="68"/>
      <c r="P134" s="68"/>
      <c r="Q134" s="68"/>
    </row>
    <row r="135" spans="1:17">
      <c r="A135" s="207"/>
      <c r="B135" s="68"/>
      <c r="C135" s="68"/>
      <c r="D135" s="68"/>
      <c r="E135" s="68"/>
      <c r="F135" s="68"/>
      <c r="G135" s="68"/>
      <c r="H135" s="68"/>
      <c r="I135" s="68"/>
      <c r="J135" s="68"/>
      <c r="K135" s="68"/>
      <c r="L135" s="68"/>
      <c r="M135" s="68"/>
      <c r="N135" s="68"/>
      <c r="O135" s="68"/>
      <c r="P135" s="68"/>
      <c r="Q135" s="68"/>
    </row>
    <row r="136" spans="1:17">
      <c r="A136" s="207"/>
      <c r="B136" s="68"/>
      <c r="C136" s="68"/>
      <c r="D136" s="68"/>
      <c r="E136" s="68"/>
      <c r="F136" s="68"/>
      <c r="G136" s="68"/>
      <c r="H136" s="68"/>
      <c r="I136" s="68"/>
      <c r="J136" s="68"/>
      <c r="K136" s="68"/>
      <c r="L136" s="68"/>
      <c r="M136" s="68"/>
      <c r="N136" s="68"/>
      <c r="O136" s="68"/>
      <c r="P136" s="68"/>
      <c r="Q136" s="68"/>
    </row>
    <row r="137" spans="1:17">
      <c r="A137" s="207"/>
      <c r="B137" s="68"/>
      <c r="C137" s="68"/>
      <c r="D137" s="68"/>
      <c r="E137" s="68"/>
      <c r="F137" s="68"/>
      <c r="G137" s="68"/>
      <c r="H137" s="68"/>
      <c r="I137" s="68"/>
      <c r="J137" s="68"/>
      <c r="K137" s="68"/>
      <c r="L137" s="68"/>
      <c r="M137" s="68"/>
      <c r="N137" s="68"/>
      <c r="O137" s="68"/>
      <c r="P137" s="68"/>
      <c r="Q137" s="68"/>
    </row>
    <row r="138" spans="1:17">
      <c r="A138" s="207"/>
      <c r="B138" s="68"/>
      <c r="C138" s="68"/>
      <c r="D138" s="68"/>
      <c r="E138" s="68"/>
      <c r="F138" s="68"/>
      <c r="G138" s="68"/>
      <c r="H138" s="68"/>
      <c r="I138" s="68"/>
      <c r="J138" s="68"/>
      <c r="K138" s="68"/>
      <c r="L138" s="68"/>
      <c r="M138" s="68"/>
      <c r="N138" s="68"/>
      <c r="O138" s="68"/>
      <c r="P138" s="68"/>
      <c r="Q138" s="68"/>
    </row>
    <row r="139" spans="1:17">
      <c r="A139" s="207"/>
      <c r="B139" s="68"/>
      <c r="C139" s="68"/>
      <c r="D139" s="68"/>
      <c r="E139" s="68"/>
      <c r="F139" s="68"/>
      <c r="G139" s="68"/>
      <c r="H139" s="68"/>
      <c r="I139" s="68"/>
      <c r="J139" s="68"/>
      <c r="K139" s="68"/>
      <c r="L139" s="68"/>
      <c r="M139" s="68"/>
      <c r="N139" s="68"/>
      <c r="O139" s="68"/>
      <c r="P139" s="68"/>
      <c r="Q139" s="68"/>
    </row>
    <row r="140" spans="1:17">
      <c r="A140" s="207"/>
      <c r="B140" s="68"/>
      <c r="C140" s="68"/>
      <c r="D140" s="68"/>
      <c r="E140" s="68"/>
      <c r="F140" s="68"/>
      <c r="G140" s="68"/>
      <c r="H140" s="68"/>
      <c r="I140" s="68"/>
      <c r="J140" s="68"/>
      <c r="K140" s="68"/>
      <c r="L140" s="68"/>
      <c r="M140" s="68"/>
      <c r="N140" s="68"/>
      <c r="O140" s="68"/>
      <c r="P140" s="68"/>
      <c r="Q140" s="68"/>
    </row>
    <row r="141" spans="1:17">
      <c r="A141" s="207"/>
      <c r="B141" s="68"/>
      <c r="C141" s="68"/>
      <c r="D141" s="68"/>
      <c r="E141" s="68"/>
      <c r="F141" s="68"/>
      <c r="G141" s="68"/>
      <c r="H141" s="68"/>
      <c r="I141" s="68"/>
      <c r="J141" s="68"/>
      <c r="K141" s="68"/>
      <c r="L141" s="68"/>
      <c r="M141" s="68"/>
      <c r="N141" s="68"/>
      <c r="O141" s="68"/>
      <c r="P141" s="68"/>
      <c r="Q141" s="68"/>
    </row>
    <row r="142" spans="1:17">
      <c r="A142" s="207"/>
      <c r="B142" s="68"/>
      <c r="C142" s="68"/>
      <c r="D142" s="68"/>
      <c r="E142" s="68"/>
      <c r="F142" s="68"/>
      <c r="G142" s="68"/>
      <c r="H142" s="68"/>
      <c r="I142" s="68"/>
      <c r="J142" s="68"/>
      <c r="K142" s="68"/>
      <c r="L142" s="68"/>
      <c r="M142" s="68"/>
      <c r="N142" s="68"/>
      <c r="O142" s="68"/>
      <c r="P142" s="68"/>
      <c r="Q142" s="68"/>
    </row>
    <row r="143" spans="1:17">
      <c r="A143" s="207"/>
      <c r="B143" s="68"/>
      <c r="C143" s="68"/>
      <c r="D143" s="68"/>
      <c r="E143" s="68"/>
      <c r="F143" s="68"/>
      <c r="G143" s="68"/>
      <c r="H143" s="68"/>
      <c r="I143" s="68"/>
      <c r="J143" s="68"/>
      <c r="K143" s="68"/>
      <c r="L143" s="68"/>
      <c r="M143" s="68"/>
      <c r="N143" s="68"/>
      <c r="O143" s="68"/>
      <c r="P143" s="68"/>
      <c r="Q143" s="68"/>
    </row>
    <row r="144" spans="1:17">
      <c r="A144" s="207"/>
      <c r="B144" s="68"/>
      <c r="C144" s="68"/>
      <c r="D144" s="68"/>
      <c r="E144" s="68"/>
      <c r="F144" s="68"/>
      <c r="G144" s="68"/>
      <c r="H144" s="68"/>
      <c r="I144" s="68"/>
      <c r="J144" s="68"/>
      <c r="K144" s="68"/>
      <c r="L144" s="68"/>
      <c r="M144" s="68"/>
      <c r="N144" s="68"/>
      <c r="O144" s="68"/>
      <c r="P144" s="68"/>
      <c r="Q144" s="68"/>
    </row>
    <row r="145" spans="1:17">
      <c r="A145" s="207"/>
      <c r="B145" s="68"/>
      <c r="C145" s="68"/>
      <c r="D145" s="68"/>
      <c r="E145" s="68"/>
      <c r="F145" s="68"/>
      <c r="G145" s="68"/>
      <c r="H145" s="68"/>
      <c r="I145" s="68"/>
      <c r="J145" s="68"/>
      <c r="K145" s="68"/>
      <c r="L145" s="68"/>
      <c r="M145" s="68"/>
      <c r="N145" s="68"/>
      <c r="O145" s="68"/>
      <c r="P145" s="68"/>
      <c r="Q145" s="68"/>
    </row>
    <row r="146" spans="1:17">
      <c r="A146" s="207"/>
      <c r="B146" s="68"/>
      <c r="C146" s="68"/>
      <c r="D146" s="68"/>
      <c r="E146" s="68"/>
      <c r="F146" s="68"/>
      <c r="G146" s="68"/>
      <c r="H146" s="68"/>
      <c r="I146" s="68"/>
      <c r="J146" s="68"/>
      <c r="K146" s="68"/>
      <c r="L146" s="68"/>
      <c r="M146" s="68"/>
      <c r="N146" s="68"/>
      <c r="O146" s="68"/>
      <c r="P146" s="68"/>
      <c r="Q146" s="68"/>
    </row>
    <row r="147" spans="1:17">
      <c r="A147" s="207"/>
      <c r="B147" s="68"/>
      <c r="C147" s="68"/>
      <c r="D147" s="68"/>
      <c r="E147" s="68"/>
      <c r="F147" s="68"/>
      <c r="G147" s="68"/>
      <c r="H147" s="68"/>
      <c r="I147" s="68"/>
      <c r="J147" s="68"/>
      <c r="K147" s="68"/>
      <c r="L147" s="68"/>
      <c r="M147" s="68"/>
      <c r="N147" s="68"/>
      <c r="O147" s="68"/>
      <c r="P147" s="68"/>
      <c r="Q147" s="68"/>
    </row>
    <row r="148" spans="1:17">
      <c r="A148" s="207"/>
      <c r="B148" s="68"/>
      <c r="C148" s="68"/>
      <c r="D148" s="68"/>
      <c r="E148" s="68"/>
      <c r="F148" s="68"/>
      <c r="G148" s="68"/>
      <c r="H148" s="68"/>
      <c r="I148" s="68"/>
      <c r="J148" s="68"/>
      <c r="K148" s="68"/>
      <c r="L148" s="68"/>
      <c r="M148" s="68"/>
      <c r="N148" s="68"/>
      <c r="O148" s="68"/>
      <c r="P148" s="68"/>
      <c r="Q148" s="68"/>
    </row>
    <row r="149" spans="1:17">
      <c r="A149" s="207"/>
      <c r="B149" s="68"/>
      <c r="C149" s="68"/>
      <c r="D149" s="68"/>
      <c r="E149" s="68"/>
      <c r="F149" s="68"/>
      <c r="G149" s="68"/>
      <c r="H149" s="68"/>
      <c r="I149" s="68"/>
      <c r="J149" s="68"/>
      <c r="K149" s="68"/>
      <c r="L149" s="68"/>
      <c r="M149" s="68"/>
      <c r="N149" s="68"/>
      <c r="O149" s="68"/>
      <c r="P149" s="68"/>
      <c r="Q149" s="68"/>
    </row>
    <row r="150" spans="1:17">
      <c r="A150" s="207"/>
      <c r="B150" s="68"/>
      <c r="C150" s="68"/>
      <c r="D150" s="68"/>
      <c r="E150" s="68"/>
      <c r="F150" s="68"/>
      <c r="G150" s="68"/>
      <c r="H150" s="68"/>
      <c r="I150" s="68"/>
      <c r="J150" s="68"/>
      <c r="K150" s="68"/>
      <c r="L150" s="68"/>
      <c r="M150" s="68"/>
      <c r="N150" s="68"/>
      <c r="O150" s="68"/>
      <c r="P150" s="68"/>
      <c r="Q150" s="68"/>
    </row>
    <row r="151" spans="1:17">
      <c r="A151" s="207"/>
      <c r="B151" s="68"/>
      <c r="C151" s="68"/>
      <c r="D151" s="68"/>
      <c r="E151" s="68"/>
      <c r="F151" s="68"/>
      <c r="G151" s="68"/>
      <c r="H151" s="68"/>
      <c r="I151" s="68"/>
      <c r="J151" s="68"/>
      <c r="K151" s="68"/>
      <c r="L151" s="68"/>
      <c r="M151" s="68"/>
      <c r="N151" s="68"/>
      <c r="O151" s="68"/>
      <c r="P151" s="68"/>
      <c r="Q151" s="68"/>
    </row>
    <row r="152" spans="1:17">
      <c r="A152" s="207"/>
      <c r="B152" s="68"/>
      <c r="C152" s="68"/>
      <c r="D152" s="68"/>
      <c r="E152" s="68"/>
      <c r="F152" s="68"/>
      <c r="G152" s="68"/>
      <c r="H152" s="68"/>
      <c r="I152" s="68"/>
      <c r="J152" s="68"/>
      <c r="K152" s="68"/>
      <c r="L152" s="68"/>
      <c r="M152" s="68"/>
      <c r="N152" s="68"/>
      <c r="O152" s="68"/>
      <c r="P152" s="68"/>
      <c r="Q152" s="68"/>
    </row>
    <row r="153" spans="1:17">
      <c r="A153" s="207"/>
      <c r="B153" s="68"/>
      <c r="C153" s="68"/>
      <c r="D153" s="68"/>
      <c r="E153" s="68"/>
      <c r="F153" s="68"/>
      <c r="G153" s="68"/>
      <c r="H153" s="68"/>
      <c r="I153" s="68"/>
      <c r="J153" s="68"/>
      <c r="K153" s="68"/>
      <c r="L153" s="68"/>
      <c r="M153" s="68"/>
      <c r="N153" s="68"/>
      <c r="O153" s="68"/>
      <c r="P153" s="68"/>
      <c r="Q153" s="68"/>
    </row>
    <row r="154" spans="1:17">
      <c r="A154" s="207"/>
      <c r="B154" s="68"/>
      <c r="C154" s="68"/>
      <c r="D154" s="68"/>
      <c r="E154" s="68"/>
      <c r="F154" s="68"/>
      <c r="G154" s="68"/>
      <c r="H154" s="68"/>
      <c r="I154" s="68"/>
      <c r="J154" s="68"/>
      <c r="K154" s="68"/>
      <c r="L154" s="68"/>
      <c r="M154" s="68"/>
      <c r="N154" s="68"/>
      <c r="O154" s="68"/>
      <c r="P154" s="68"/>
      <c r="Q154" s="68"/>
    </row>
    <row r="155" spans="1:17">
      <c r="A155" s="207"/>
      <c r="B155" s="68"/>
      <c r="C155" s="68"/>
      <c r="D155" s="68"/>
      <c r="E155" s="68"/>
      <c r="F155" s="68"/>
      <c r="G155" s="68"/>
      <c r="H155" s="68"/>
      <c r="I155" s="68"/>
      <c r="J155" s="68"/>
      <c r="K155" s="68"/>
      <c r="L155" s="68"/>
      <c r="M155" s="68"/>
      <c r="N155" s="68"/>
      <c r="O155" s="68"/>
      <c r="P155" s="68"/>
      <c r="Q155" s="68"/>
    </row>
    <row r="156" spans="1:17">
      <c r="A156" s="207"/>
      <c r="B156" s="68"/>
      <c r="C156" s="68"/>
      <c r="D156" s="68"/>
      <c r="E156" s="68"/>
      <c r="F156" s="68"/>
      <c r="G156" s="68"/>
      <c r="H156" s="68"/>
      <c r="I156" s="68"/>
      <c r="J156" s="68"/>
      <c r="K156" s="68"/>
      <c r="L156" s="68"/>
      <c r="M156" s="68"/>
      <c r="N156" s="68"/>
      <c r="O156" s="68"/>
      <c r="P156" s="68"/>
      <c r="Q156" s="68"/>
    </row>
    <row r="157" spans="1:17">
      <c r="A157" s="207"/>
      <c r="B157" s="68"/>
      <c r="C157" s="68"/>
      <c r="D157" s="68"/>
      <c r="E157" s="68"/>
      <c r="F157" s="68"/>
      <c r="G157" s="68"/>
      <c r="H157" s="68"/>
      <c r="I157" s="68"/>
      <c r="J157" s="68"/>
      <c r="K157" s="68"/>
      <c r="L157" s="68"/>
      <c r="M157" s="68"/>
      <c r="N157" s="68"/>
      <c r="O157" s="68"/>
      <c r="P157" s="68"/>
      <c r="Q157" s="68"/>
    </row>
    <row r="158" spans="1:17">
      <c r="A158" s="207"/>
      <c r="B158" s="68"/>
      <c r="C158" s="68"/>
      <c r="D158" s="68"/>
      <c r="E158" s="68"/>
      <c r="F158" s="68"/>
      <c r="G158" s="68"/>
      <c r="H158" s="68"/>
      <c r="I158" s="68"/>
      <c r="J158" s="68"/>
      <c r="K158" s="68"/>
      <c r="L158" s="68"/>
      <c r="M158" s="68"/>
      <c r="N158" s="68"/>
      <c r="O158" s="68"/>
      <c r="P158" s="68"/>
      <c r="Q158" s="68"/>
    </row>
    <row r="159" spans="1:17">
      <c r="A159" s="207"/>
      <c r="B159" s="68"/>
      <c r="C159" s="68"/>
      <c r="D159" s="68"/>
      <c r="E159" s="68"/>
      <c r="F159" s="68"/>
      <c r="G159" s="68"/>
      <c r="H159" s="68"/>
      <c r="I159" s="68"/>
      <c r="J159" s="68"/>
      <c r="K159" s="68"/>
      <c r="L159" s="68"/>
      <c r="M159" s="68"/>
      <c r="N159" s="68"/>
      <c r="O159" s="68"/>
      <c r="P159" s="68"/>
      <c r="Q159" s="68"/>
    </row>
    <row r="160" spans="1:17">
      <c r="A160" s="207"/>
      <c r="B160" s="68"/>
      <c r="C160" s="68"/>
      <c r="D160" s="68"/>
      <c r="E160" s="68"/>
      <c r="F160" s="68"/>
      <c r="G160" s="68"/>
      <c r="H160" s="68"/>
      <c r="I160" s="68"/>
      <c r="J160" s="68"/>
      <c r="K160" s="68"/>
      <c r="L160" s="68"/>
      <c r="M160" s="68"/>
      <c r="N160" s="68"/>
      <c r="O160" s="68"/>
      <c r="P160" s="68"/>
      <c r="Q160" s="68"/>
    </row>
    <row r="161" spans="1:17">
      <c r="A161" s="207"/>
      <c r="B161" s="68"/>
      <c r="C161" s="68"/>
      <c r="D161" s="68"/>
      <c r="E161" s="68"/>
      <c r="F161" s="68"/>
      <c r="G161" s="68"/>
      <c r="H161" s="68"/>
      <c r="I161" s="68"/>
      <c r="J161" s="68"/>
      <c r="K161" s="68"/>
      <c r="L161" s="68"/>
      <c r="M161" s="68"/>
      <c r="N161" s="68"/>
      <c r="O161" s="68"/>
      <c r="P161" s="68"/>
      <c r="Q161" s="68"/>
    </row>
    <row r="162" spans="1:17">
      <c r="A162" s="207"/>
      <c r="B162" s="68"/>
      <c r="C162" s="68"/>
      <c r="D162" s="68"/>
      <c r="E162" s="68"/>
      <c r="F162" s="68"/>
      <c r="G162" s="68"/>
      <c r="H162" s="68"/>
      <c r="I162" s="68"/>
      <c r="J162" s="68"/>
      <c r="K162" s="68"/>
      <c r="L162" s="68"/>
      <c r="M162" s="68"/>
      <c r="N162" s="68"/>
      <c r="O162" s="68"/>
      <c r="P162" s="68"/>
      <c r="Q162" s="68"/>
    </row>
    <row r="163" spans="1:17">
      <c r="A163" s="207"/>
      <c r="B163" s="68"/>
      <c r="C163" s="68"/>
      <c r="D163" s="68"/>
      <c r="E163" s="68"/>
      <c r="F163" s="68"/>
      <c r="G163" s="68"/>
      <c r="H163" s="68"/>
      <c r="I163" s="68"/>
      <c r="J163" s="68"/>
      <c r="K163" s="68"/>
      <c r="L163" s="68"/>
      <c r="M163" s="68"/>
      <c r="N163" s="68"/>
      <c r="O163" s="68"/>
      <c r="P163" s="68"/>
      <c r="Q163" s="68"/>
    </row>
    <row r="164" spans="1:17">
      <c r="A164" s="207"/>
      <c r="B164" s="68"/>
      <c r="C164" s="68"/>
      <c r="D164" s="68"/>
      <c r="E164" s="68"/>
      <c r="F164" s="68"/>
      <c r="G164" s="68"/>
      <c r="H164" s="68"/>
      <c r="I164" s="68"/>
      <c r="J164" s="68"/>
      <c r="K164" s="68"/>
      <c r="L164" s="68"/>
      <c r="M164" s="68"/>
      <c r="N164" s="68"/>
      <c r="O164" s="68"/>
      <c r="P164" s="68"/>
      <c r="Q164" s="68"/>
    </row>
    <row r="165" spans="1:17">
      <c r="A165" s="207"/>
      <c r="B165" s="68"/>
      <c r="C165" s="68"/>
      <c r="D165" s="68"/>
      <c r="E165" s="68"/>
      <c r="F165" s="68"/>
      <c r="G165" s="68"/>
      <c r="H165" s="68"/>
      <c r="I165" s="68"/>
      <c r="J165" s="68"/>
      <c r="K165" s="68"/>
      <c r="L165" s="68"/>
      <c r="M165" s="68"/>
      <c r="N165" s="68"/>
      <c r="O165" s="68"/>
      <c r="P165" s="68"/>
      <c r="Q165" s="68"/>
    </row>
    <row r="166" spans="1:17">
      <c r="A166" s="207"/>
      <c r="B166" s="68"/>
      <c r="C166" s="68"/>
      <c r="D166" s="68"/>
      <c r="E166" s="68"/>
      <c r="F166" s="68"/>
      <c r="G166" s="68"/>
      <c r="H166" s="68"/>
      <c r="I166" s="68"/>
      <c r="J166" s="68"/>
      <c r="K166" s="68"/>
      <c r="L166" s="68"/>
      <c r="M166" s="68"/>
      <c r="N166" s="68"/>
      <c r="O166" s="68"/>
      <c r="P166" s="68"/>
      <c r="Q166" s="68"/>
    </row>
    <row r="167" spans="1:17">
      <c r="A167" s="207"/>
      <c r="B167" s="68"/>
      <c r="C167" s="68"/>
      <c r="D167" s="68"/>
      <c r="E167" s="68"/>
      <c r="F167" s="68"/>
      <c r="G167" s="68"/>
      <c r="H167" s="68"/>
      <c r="I167" s="68"/>
      <c r="J167" s="68"/>
      <c r="K167" s="68"/>
      <c r="L167" s="68"/>
      <c r="M167" s="68"/>
      <c r="N167" s="68"/>
      <c r="O167" s="68"/>
      <c r="P167" s="68"/>
      <c r="Q167" s="68"/>
    </row>
    <row r="168" spans="1:17">
      <c r="A168" s="207"/>
      <c r="B168" s="68"/>
      <c r="C168" s="68"/>
      <c r="D168" s="68"/>
      <c r="E168" s="68"/>
      <c r="F168" s="68"/>
      <c r="G168" s="68"/>
      <c r="H168" s="68"/>
      <c r="I168" s="68"/>
      <c r="J168" s="68"/>
      <c r="K168" s="68"/>
      <c r="L168" s="68"/>
      <c r="M168" s="68"/>
      <c r="N168" s="68"/>
      <c r="O168" s="68"/>
      <c r="P168" s="68"/>
      <c r="Q168" s="68"/>
    </row>
    <row r="169" spans="1:17">
      <c r="A169" s="207"/>
      <c r="B169" s="68"/>
      <c r="C169" s="68"/>
      <c r="D169" s="68"/>
      <c r="E169" s="68"/>
      <c r="F169" s="68"/>
      <c r="G169" s="68"/>
      <c r="H169" s="68"/>
      <c r="I169" s="68"/>
      <c r="J169" s="68"/>
      <c r="K169" s="68"/>
      <c r="L169" s="68"/>
      <c r="M169" s="68"/>
      <c r="N169" s="68"/>
      <c r="O169" s="68"/>
      <c r="P169" s="68"/>
      <c r="Q169" s="68"/>
    </row>
    <row r="170" spans="1:17">
      <c r="A170" s="207"/>
      <c r="B170" s="68"/>
      <c r="C170" s="68"/>
      <c r="D170" s="68"/>
      <c r="E170" s="68"/>
      <c r="F170" s="68"/>
      <c r="G170" s="68"/>
      <c r="H170" s="68"/>
      <c r="I170" s="68"/>
      <c r="J170" s="68"/>
      <c r="K170" s="68"/>
      <c r="L170" s="68"/>
      <c r="M170" s="68"/>
      <c r="N170" s="68"/>
      <c r="O170" s="68"/>
      <c r="P170" s="68"/>
      <c r="Q170" s="68"/>
    </row>
    <row r="171" spans="1:17">
      <c r="A171" s="207"/>
      <c r="B171" s="68"/>
      <c r="C171" s="68"/>
      <c r="D171" s="68"/>
      <c r="E171" s="68"/>
      <c r="F171" s="68"/>
      <c r="G171" s="68"/>
      <c r="H171" s="68"/>
      <c r="I171" s="68"/>
      <c r="J171" s="68"/>
      <c r="K171" s="68"/>
      <c r="L171" s="68"/>
      <c r="M171" s="68"/>
      <c r="N171" s="68"/>
      <c r="O171" s="68"/>
      <c r="P171" s="68"/>
      <c r="Q171" s="68"/>
    </row>
    <row r="172" spans="1:17">
      <c r="A172" s="207"/>
      <c r="B172" s="68"/>
      <c r="C172" s="68"/>
      <c r="D172" s="68"/>
      <c r="E172" s="68"/>
      <c r="F172" s="68"/>
      <c r="G172" s="68"/>
      <c r="H172" s="68"/>
      <c r="I172" s="68"/>
      <c r="J172" s="68"/>
      <c r="K172" s="68"/>
      <c r="L172" s="68"/>
      <c r="M172" s="68"/>
      <c r="N172" s="68"/>
      <c r="O172" s="68"/>
      <c r="P172" s="68"/>
      <c r="Q172" s="68"/>
    </row>
    <row r="173" spans="1:17">
      <c r="A173" s="207"/>
      <c r="B173" s="68"/>
      <c r="C173" s="68"/>
      <c r="D173" s="68"/>
      <c r="E173" s="68"/>
      <c r="F173" s="68"/>
      <c r="G173" s="68"/>
      <c r="H173" s="68"/>
      <c r="I173" s="68"/>
      <c r="J173" s="68"/>
      <c r="K173" s="68"/>
      <c r="L173" s="68"/>
      <c r="M173" s="68"/>
      <c r="N173" s="68"/>
      <c r="O173" s="68"/>
      <c r="P173" s="68"/>
      <c r="Q173" s="68"/>
    </row>
    <row r="174" spans="1:17">
      <c r="A174" s="207"/>
      <c r="B174" s="68"/>
      <c r="C174" s="68"/>
      <c r="D174" s="68"/>
      <c r="E174" s="68"/>
      <c r="F174" s="68"/>
      <c r="G174" s="68"/>
      <c r="H174" s="68"/>
      <c r="I174" s="68"/>
      <c r="J174" s="68"/>
      <c r="K174" s="68"/>
      <c r="L174" s="68"/>
      <c r="M174" s="68"/>
      <c r="N174" s="68"/>
      <c r="O174" s="68"/>
      <c r="P174" s="68"/>
      <c r="Q174" s="68"/>
    </row>
    <row r="175" spans="1:17">
      <c r="A175" s="207"/>
      <c r="B175" s="68"/>
      <c r="C175" s="68"/>
      <c r="D175" s="68"/>
      <c r="E175" s="68"/>
      <c r="F175" s="68"/>
      <c r="G175" s="68"/>
      <c r="H175" s="68"/>
      <c r="I175" s="68"/>
      <c r="J175" s="68"/>
      <c r="K175" s="68"/>
      <c r="L175" s="68"/>
      <c r="M175" s="68"/>
      <c r="N175" s="68"/>
      <c r="O175" s="68"/>
      <c r="P175" s="68"/>
      <c r="Q175" s="68"/>
    </row>
    <row r="176" spans="1:17">
      <c r="A176" s="207"/>
      <c r="B176" s="68"/>
      <c r="C176" s="68"/>
      <c r="D176" s="68"/>
      <c r="E176" s="68"/>
      <c r="F176" s="68"/>
      <c r="G176" s="68"/>
      <c r="H176" s="68"/>
      <c r="I176" s="68"/>
      <c r="J176" s="68"/>
      <c r="K176" s="68"/>
      <c r="L176" s="68"/>
      <c r="M176" s="68"/>
      <c r="N176" s="68"/>
      <c r="O176" s="68"/>
      <c r="P176" s="68"/>
      <c r="Q176" s="68"/>
    </row>
    <row r="177" spans="1:17">
      <c r="A177" s="207"/>
      <c r="B177" s="68"/>
      <c r="C177" s="68"/>
      <c r="D177" s="68"/>
      <c r="E177" s="68"/>
      <c r="F177" s="68"/>
      <c r="G177" s="68"/>
      <c r="H177" s="68"/>
      <c r="I177" s="68"/>
      <c r="J177" s="68"/>
      <c r="K177" s="68"/>
      <c r="L177" s="68"/>
      <c r="M177" s="68"/>
      <c r="N177" s="68"/>
      <c r="O177" s="68"/>
      <c r="P177" s="68"/>
      <c r="Q177" s="68"/>
    </row>
    <row r="178" spans="1:17">
      <c r="A178" s="207"/>
      <c r="B178" s="68"/>
      <c r="C178" s="68"/>
      <c r="D178" s="68"/>
      <c r="E178" s="68"/>
      <c r="F178" s="68"/>
      <c r="G178" s="68"/>
      <c r="H178" s="68"/>
      <c r="I178" s="68"/>
      <c r="J178" s="68"/>
      <c r="K178" s="68"/>
      <c r="L178" s="68"/>
      <c r="M178" s="68"/>
      <c r="N178" s="68"/>
      <c r="O178" s="68"/>
      <c r="P178" s="68"/>
      <c r="Q178" s="68"/>
    </row>
    <row r="179" spans="1:17">
      <c r="A179" s="207"/>
      <c r="B179" s="68"/>
      <c r="C179" s="68"/>
      <c r="D179" s="68"/>
      <c r="E179" s="68"/>
      <c r="F179" s="68"/>
      <c r="G179" s="68"/>
      <c r="H179" s="68"/>
      <c r="I179" s="68"/>
      <c r="J179" s="68"/>
      <c r="K179" s="68"/>
      <c r="L179" s="68"/>
      <c r="M179" s="68"/>
      <c r="N179" s="68"/>
      <c r="O179" s="68"/>
      <c r="P179" s="68"/>
      <c r="Q179" s="68"/>
    </row>
    <row r="180" spans="1:17">
      <c r="A180" s="207"/>
      <c r="B180" s="68"/>
      <c r="C180" s="68"/>
      <c r="D180" s="68"/>
      <c r="E180" s="68"/>
      <c r="F180" s="68"/>
      <c r="G180" s="68"/>
      <c r="H180" s="68"/>
      <c r="I180" s="68"/>
      <c r="J180" s="68"/>
      <c r="K180" s="68"/>
      <c r="L180" s="68"/>
      <c r="M180" s="68"/>
      <c r="N180" s="68"/>
      <c r="O180" s="68"/>
      <c r="P180" s="68"/>
      <c r="Q180" s="68"/>
    </row>
    <row r="181" spans="1:17">
      <c r="A181" s="207"/>
      <c r="B181" s="68"/>
      <c r="C181" s="68"/>
      <c r="D181" s="68"/>
      <c r="E181" s="68"/>
      <c r="F181" s="68"/>
      <c r="G181" s="68"/>
      <c r="H181" s="68"/>
      <c r="I181" s="68"/>
      <c r="J181" s="68"/>
      <c r="K181" s="68"/>
      <c r="L181" s="68"/>
      <c r="M181" s="68"/>
      <c r="N181" s="68"/>
      <c r="O181" s="68"/>
      <c r="P181" s="68"/>
      <c r="Q181" s="68"/>
    </row>
    <row r="182" spans="1:17">
      <c r="A182" s="207"/>
      <c r="B182" s="68"/>
      <c r="C182" s="68"/>
      <c r="D182" s="68"/>
      <c r="E182" s="68"/>
      <c r="F182" s="68"/>
      <c r="G182" s="68"/>
      <c r="H182" s="68"/>
      <c r="I182" s="68"/>
      <c r="J182" s="68"/>
      <c r="K182" s="68"/>
      <c r="L182" s="68"/>
      <c r="M182" s="68"/>
      <c r="N182" s="68"/>
      <c r="O182" s="68"/>
      <c r="P182" s="68"/>
      <c r="Q182" s="68"/>
    </row>
    <row r="183" spans="1:17">
      <c r="A183" s="207"/>
      <c r="B183" s="68"/>
      <c r="C183" s="68"/>
      <c r="D183" s="68"/>
      <c r="E183" s="68"/>
      <c r="F183" s="68"/>
      <c r="G183" s="68"/>
      <c r="H183" s="68"/>
      <c r="I183" s="68"/>
      <c r="J183" s="68"/>
      <c r="K183" s="68"/>
      <c r="L183" s="68"/>
      <c r="M183" s="68"/>
      <c r="N183" s="68"/>
      <c r="O183" s="68"/>
      <c r="P183" s="68"/>
      <c r="Q183" s="68"/>
    </row>
    <row r="184" spans="1:17">
      <c r="A184" s="207"/>
      <c r="B184" s="68"/>
      <c r="C184" s="68"/>
      <c r="D184" s="68"/>
      <c r="E184" s="68"/>
      <c r="F184" s="68"/>
      <c r="G184" s="68"/>
      <c r="H184" s="68"/>
      <c r="I184" s="68"/>
      <c r="J184" s="68"/>
      <c r="K184" s="68"/>
      <c r="L184" s="68"/>
      <c r="M184" s="68"/>
      <c r="N184" s="68"/>
      <c r="O184" s="68"/>
      <c r="P184" s="68"/>
      <c r="Q184" s="68"/>
    </row>
    <row r="185" spans="1:17">
      <c r="A185" s="207"/>
      <c r="B185" s="68"/>
      <c r="C185" s="68"/>
      <c r="D185" s="68"/>
      <c r="E185" s="68"/>
      <c r="F185" s="68"/>
      <c r="G185" s="68"/>
      <c r="H185" s="68"/>
      <c r="I185" s="68"/>
      <c r="J185" s="68"/>
      <c r="K185" s="68"/>
      <c r="L185" s="68"/>
      <c r="M185" s="68"/>
      <c r="N185" s="68"/>
      <c r="O185" s="68"/>
      <c r="P185" s="68"/>
      <c r="Q185" s="68"/>
    </row>
    <row r="186" spans="1:17">
      <c r="A186" s="207"/>
      <c r="B186" s="68"/>
      <c r="C186" s="68"/>
      <c r="D186" s="68"/>
      <c r="E186" s="68"/>
      <c r="F186" s="68"/>
      <c r="G186" s="68"/>
      <c r="H186" s="68"/>
      <c r="I186" s="68"/>
      <c r="J186" s="68"/>
      <c r="K186" s="68"/>
      <c r="L186" s="68"/>
      <c r="M186" s="68"/>
      <c r="N186" s="68"/>
      <c r="O186" s="68"/>
      <c r="P186" s="68"/>
      <c r="Q186" s="68"/>
    </row>
    <row r="187" spans="1:17">
      <c r="A187" s="207"/>
      <c r="B187" s="68"/>
      <c r="C187" s="68"/>
      <c r="D187" s="68"/>
      <c r="E187" s="68"/>
      <c r="F187" s="68"/>
      <c r="G187" s="68"/>
      <c r="H187" s="68"/>
      <c r="I187" s="68"/>
      <c r="J187" s="68"/>
      <c r="K187" s="68"/>
      <c r="L187" s="68"/>
      <c r="M187" s="68"/>
      <c r="N187" s="68"/>
      <c r="O187" s="68"/>
      <c r="P187" s="68"/>
      <c r="Q187" s="68"/>
    </row>
    <row r="188" spans="1:17">
      <c r="A188" s="207"/>
      <c r="B188" s="68"/>
      <c r="C188" s="68"/>
      <c r="D188" s="68"/>
      <c r="E188" s="68"/>
      <c r="F188" s="68"/>
      <c r="G188" s="68"/>
      <c r="H188" s="68"/>
      <c r="I188" s="68"/>
      <c r="J188" s="68"/>
      <c r="K188" s="68"/>
      <c r="L188" s="68"/>
      <c r="M188" s="68"/>
      <c r="N188" s="68"/>
      <c r="O188" s="68"/>
      <c r="P188" s="68"/>
      <c r="Q188" s="68"/>
    </row>
    <row r="189" spans="1:17">
      <c r="A189" s="207"/>
      <c r="B189" s="68"/>
      <c r="C189" s="68"/>
      <c r="D189" s="68"/>
      <c r="E189" s="68"/>
      <c r="F189" s="68"/>
      <c r="G189" s="68"/>
      <c r="H189" s="68"/>
      <c r="I189" s="68"/>
      <c r="J189" s="68"/>
      <c r="K189" s="68"/>
      <c r="L189" s="68"/>
      <c r="M189" s="68"/>
      <c r="N189" s="68"/>
      <c r="O189" s="68"/>
      <c r="P189" s="68"/>
      <c r="Q189" s="68"/>
    </row>
    <row r="190" spans="1:17">
      <c r="A190" s="207"/>
      <c r="B190" s="68"/>
      <c r="C190" s="68"/>
      <c r="D190" s="68"/>
      <c r="E190" s="68"/>
      <c r="F190" s="68"/>
      <c r="G190" s="68"/>
      <c r="H190" s="68"/>
      <c r="I190" s="68"/>
      <c r="J190" s="68"/>
      <c r="K190" s="68"/>
      <c r="L190" s="68"/>
      <c r="M190" s="68"/>
      <c r="N190" s="68"/>
      <c r="O190" s="68"/>
      <c r="P190" s="68"/>
      <c r="Q190" s="68"/>
    </row>
    <row r="191" spans="1:17">
      <c r="A191" s="207"/>
      <c r="B191" s="68"/>
      <c r="C191" s="68"/>
      <c r="D191" s="68"/>
      <c r="E191" s="68"/>
      <c r="F191" s="68"/>
      <c r="G191" s="68"/>
      <c r="H191" s="68"/>
      <c r="I191" s="68"/>
      <c r="J191" s="68"/>
      <c r="K191" s="68"/>
      <c r="L191" s="68"/>
      <c r="M191" s="68"/>
      <c r="N191" s="68"/>
      <c r="O191" s="68"/>
      <c r="P191" s="68"/>
      <c r="Q191" s="68"/>
    </row>
    <row r="192" spans="1:17">
      <c r="A192" s="207"/>
      <c r="B192" s="68"/>
      <c r="C192" s="68"/>
      <c r="D192" s="68"/>
      <c r="E192" s="68"/>
      <c r="F192" s="68"/>
      <c r="G192" s="68"/>
      <c r="H192" s="68"/>
      <c r="I192" s="68"/>
      <c r="J192" s="68"/>
      <c r="K192" s="68"/>
      <c r="L192" s="68"/>
      <c r="M192" s="68"/>
      <c r="N192" s="68"/>
      <c r="O192" s="68"/>
      <c r="P192" s="68"/>
      <c r="Q192" s="68"/>
    </row>
    <row r="193" spans="1:17">
      <c r="A193" s="207"/>
      <c r="B193" s="68"/>
      <c r="C193" s="68"/>
      <c r="D193" s="68"/>
      <c r="E193" s="68"/>
      <c r="F193" s="68"/>
      <c r="G193" s="68"/>
      <c r="H193" s="68"/>
      <c r="I193" s="68"/>
      <c r="J193" s="68"/>
      <c r="K193" s="68"/>
      <c r="L193" s="68"/>
      <c r="M193" s="68"/>
      <c r="N193" s="68"/>
      <c r="O193" s="68"/>
      <c r="P193" s="68"/>
      <c r="Q193" s="68"/>
    </row>
    <row r="194" spans="1:17">
      <c r="A194" s="207"/>
      <c r="B194" s="68"/>
      <c r="C194" s="68"/>
      <c r="D194" s="68"/>
      <c r="E194" s="68"/>
      <c r="F194" s="68"/>
      <c r="G194" s="68"/>
      <c r="H194" s="68"/>
      <c r="I194" s="68"/>
      <c r="J194" s="68"/>
      <c r="K194" s="68"/>
      <c r="L194" s="68"/>
      <c r="M194" s="68"/>
      <c r="N194" s="68"/>
      <c r="O194" s="68"/>
      <c r="P194" s="68"/>
      <c r="Q194" s="68"/>
    </row>
    <row r="195" spans="1:17">
      <c r="A195" s="207"/>
      <c r="B195" s="68"/>
      <c r="C195" s="68"/>
      <c r="D195" s="68"/>
      <c r="E195" s="68"/>
      <c r="F195" s="68"/>
      <c r="G195" s="68"/>
      <c r="H195" s="68"/>
      <c r="I195" s="68"/>
      <c r="J195" s="68"/>
      <c r="K195" s="68"/>
      <c r="L195" s="68"/>
      <c r="M195" s="68"/>
      <c r="N195" s="68"/>
      <c r="O195" s="68"/>
      <c r="P195" s="68"/>
      <c r="Q195" s="68"/>
    </row>
    <row r="196" spans="1:17">
      <c r="A196" s="207"/>
      <c r="B196" s="68"/>
      <c r="C196" s="68"/>
      <c r="D196" s="68"/>
      <c r="E196" s="68"/>
      <c r="F196" s="68"/>
      <c r="G196" s="68"/>
      <c r="H196" s="68"/>
      <c r="I196" s="68"/>
      <c r="J196" s="68"/>
      <c r="K196" s="68"/>
      <c r="L196" s="68"/>
      <c r="M196" s="68"/>
      <c r="N196" s="68"/>
      <c r="O196" s="68"/>
      <c r="P196" s="68"/>
      <c r="Q196" s="68"/>
    </row>
    <row r="197" spans="1:17">
      <c r="A197" s="207"/>
      <c r="B197" s="68"/>
      <c r="C197" s="68"/>
      <c r="D197" s="68"/>
      <c r="E197" s="68"/>
      <c r="F197" s="68"/>
      <c r="G197" s="68"/>
      <c r="H197" s="68"/>
      <c r="I197" s="68"/>
      <c r="J197" s="68"/>
      <c r="K197" s="68"/>
      <c r="L197" s="68"/>
      <c r="M197" s="68"/>
      <c r="N197" s="68"/>
      <c r="O197" s="68"/>
      <c r="P197" s="68"/>
      <c r="Q197" s="68"/>
    </row>
    <row r="198" spans="1:17">
      <c r="A198" s="207"/>
      <c r="B198" s="68"/>
      <c r="C198" s="68"/>
      <c r="D198" s="68"/>
      <c r="E198" s="68"/>
      <c r="F198" s="68"/>
      <c r="G198" s="68"/>
      <c r="H198" s="68"/>
      <c r="I198" s="68"/>
      <c r="J198" s="68"/>
      <c r="K198" s="68"/>
      <c r="L198" s="68"/>
      <c r="M198" s="68"/>
      <c r="N198" s="68"/>
      <c r="O198" s="68"/>
      <c r="P198" s="68"/>
      <c r="Q198" s="68"/>
    </row>
    <row r="199" spans="1:17">
      <c r="A199" s="207"/>
      <c r="B199" s="68"/>
      <c r="C199" s="68"/>
      <c r="D199" s="68"/>
      <c r="E199" s="68"/>
      <c r="F199" s="68"/>
      <c r="G199" s="68"/>
      <c r="H199" s="68"/>
      <c r="I199" s="68"/>
      <c r="J199" s="68"/>
      <c r="K199" s="68"/>
      <c r="L199" s="68"/>
      <c r="M199" s="68"/>
      <c r="N199" s="68"/>
      <c r="O199" s="68"/>
      <c r="P199" s="68"/>
      <c r="Q199" s="68"/>
    </row>
    <row r="200" spans="1:17">
      <c r="A200" s="207"/>
      <c r="B200" s="68"/>
      <c r="C200" s="68"/>
      <c r="D200" s="68"/>
      <c r="E200" s="68"/>
      <c r="F200" s="68"/>
      <c r="G200" s="68"/>
      <c r="H200" s="68"/>
      <c r="I200" s="68"/>
      <c r="J200" s="68"/>
      <c r="K200" s="68"/>
      <c r="L200" s="68"/>
      <c r="M200" s="68"/>
      <c r="N200" s="68"/>
      <c r="O200" s="68"/>
      <c r="P200" s="68"/>
      <c r="Q200" s="68"/>
    </row>
    <row r="201" spans="1:17">
      <c r="A201" s="207"/>
      <c r="B201" s="68"/>
      <c r="C201" s="68"/>
      <c r="D201" s="68"/>
      <c r="E201" s="68"/>
      <c r="F201" s="68"/>
      <c r="G201" s="68"/>
      <c r="H201" s="68"/>
      <c r="I201" s="68"/>
      <c r="J201" s="68"/>
      <c r="K201" s="68"/>
      <c r="L201" s="68"/>
      <c r="M201" s="68"/>
      <c r="N201" s="68"/>
      <c r="O201" s="68"/>
      <c r="P201" s="68"/>
      <c r="Q201" s="68"/>
    </row>
    <row r="202" spans="1:17">
      <c r="A202" s="207"/>
      <c r="B202" s="68"/>
      <c r="C202" s="68"/>
      <c r="D202" s="68"/>
      <c r="E202" s="68"/>
      <c r="F202" s="68"/>
      <c r="G202" s="68"/>
      <c r="H202" s="68"/>
      <c r="I202" s="68"/>
      <c r="J202" s="68"/>
      <c r="K202" s="68"/>
      <c r="L202" s="68"/>
      <c r="M202" s="68"/>
      <c r="N202" s="68"/>
      <c r="O202" s="68"/>
      <c r="P202" s="68"/>
      <c r="Q202" s="68"/>
    </row>
    <row r="203" spans="1:17">
      <c r="A203" s="207"/>
      <c r="B203" s="68"/>
      <c r="C203" s="68"/>
      <c r="D203" s="68"/>
      <c r="E203" s="68"/>
      <c r="F203" s="68"/>
      <c r="G203" s="68"/>
      <c r="H203" s="68"/>
      <c r="I203" s="68"/>
      <c r="J203" s="68"/>
      <c r="K203" s="68"/>
      <c r="L203" s="68"/>
      <c r="M203" s="68"/>
      <c r="N203" s="68"/>
      <c r="O203" s="68"/>
      <c r="P203" s="68"/>
      <c r="Q203" s="68"/>
    </row>
    <row r="204" spans="1:17">
      <c r="A204" s="207"/>
      <c r="B204" s="68"/>
      <c r="C204" s="68"/>
      <c r="D204" s="68"/>
      <c r="E204" s="68"/>
      <c r="F204" s="68"/>
      <c r="G204" s="68"/>
      <c r="H204" s="68"/>
      <c r="I204" s="68"/>
      <c r="J204" s="68"/>
      <c r="K204" s="68"/>
      <c r="L204" s="68"/>
      <c r="M204" s="68"/>
      <c r="N204" s="68"/>
      <c r="O204" s="68"/>
      <c r="P204" s="68"/>
      <c r="Q204" s="68"/>
    </row>
    <row r="205" spans="1:17">
      <c r="A205" s="207"/>
      <c r="B205" s="68"/>
      <c r="C205" s="68"/>
      <c r="D205" s="68"/>
      <c r="E205" s="68"/>
      <c r="F205" s="68"/>
      <c r="G205" s="68"/>
      <c r="H205" s="68"/>
      <c r="I205" s="68"/>
      <c r="J205" s="68"/>
      <c r="K205" s="68"/>
      <c r="L205" s="68"/>
      <c r="M205" s="68"/>
      <c r="N205" s="68"/>
      <c r="O205" s="68"/>
      <c r="P205" s="68"/>
      <c r="Q205" s="68"/>
    </row>
    <row r="206" spans="1:17">
      <c r="A206" s="207"/>
      <c r="B206" s="68"/>
      <c r="C206" s="68"/>
      <c r="D206" s="68"/>
      <c r="E206" s="68"/>
      <c r="F206" s="68"/>
      <c r="G206" s="68"/>
      <c r="H206" s="68"/>
      <c r="I206" s="68"/>
      <c r="J206" s="68"/>
      <c r="K206" s="68"/>
      <c r="L206" s="68"/>
      <c r="M206" s="68"/>
      <c r="N206" s="68"/>
      <c r="O206" s="68"/>
      <c r="P206" s="68"/>
      <c r="Q206" s="68"/>
    </row>
    <row r="207" spans="1:17">
      <c r="A207" s="207"/>
      <c r="B207" s="68"/>
      <c r="C207" s="68"/>
      <c r="D207" s="68"/>
      <c r="E207" s="68"/>
      <c r="F207" s="68"/>
      <c r="G207" s="68"/>
      <c r="H207" s="68"/>
      <c r="I207" s="68"/>
      <c r="J207" s="68"/>
      <c r="K207" s="68"/>
      <c r="L207" s="68"/>
      <c r="M207" s="68"/>
      <c r="N207" s="68"/>
      <c r="O207" s="68"/>
      <c r="P207" s="68"/>
      <c r="Q207" s="68"/>
    </row>
    <row r="208" spans="1:17">
      <c r="A208" s="207"/>
      <c r="B208" s="68"/>
      <c r="C208" s="68"/>
      <c r="D208" s="68"/>
      <c r="E208" s="68"/>
      <c r="F208" s="68"/>
      <c r="G208" s="68"/>
      <c r="H208" s="68"/>
      <c r="I208" s="68"/>
      <c r="J208" s="68"/>
      <c r="K208" s="68"/>
      <c r="L208" s="68"/>
      <c r="M208" s="68"/>
      <c r="N208" s="68"/>
      <c r="O208" s="68"/>
      <c r="P208" s="68"/>
      <c r="Q208" s="68"/>
    </row>
    <row r="209" spans="1:17">
      <c r="A209" s="207"/>
      <c r="B209" s="68"/>
      <c r="C209" s="68"/>
      <c r="D209" s="68"/>
      <c r="E209" s="68"/>
      <c r="F209" s="68"/>
      <c r="G209" s="68"/>
      <c r="H209" s="68"/>
      <c r="I209" s="68"/>
      <c r="J209" s="68"/>
      <c r="K209" s="68"/>
      <c r="L209" s="68"/>
      <c r="M209" s="68"/>
      <c r="N209" s="68"/>
      <c r="O209" s="68"/>
      <c r="P209" s="68"/>
      <c r="Q209" s="68"/>
    </row>
    <row r="210" spans="1:17">
      <c r="A210" s="207"/>
      <c r="B210" s="68"/>
      <c r="C210" s="68"/>
      <c r="D210" s="68"/>
      <c r="E210" s="68"/>
      <c r="F210" s="68"/>
      <c r="G210" s="68"/>
      <c r="H210" s="68"/>
      <c r="I210" s="68"/>
      <c r="J210" s="68"/>
      <c r="K210" s="68"/>
      <c r="L210" s="68"/>
      <c r="M210" s="68"/>
      <c r="N210" s="68"/>
      <c r="O210" s="68"/>
      <c r="P210" s="68"/>
      <c r="Q210" s="68"/>
    </row>
    <row r="211" spans="1:17">
      <c r="A211" s="207"/>
      <c r="B211" s="68"/>
      <c r="C211" s="68"/>
      <c r="D211" s="68"/>
      <c r="E211" s="68"/>
      <c r="F211" s="68"/>
      <c r="G211" s="68"/>
      <c r="H211" s="68"/>
      <c r="I211" s="68"/>
      <c r="J211" s="68"/>
      <c r="K211" s="68"/>
      <c r="L211" s="68"/>
      <c r="M211" s="68"/>
      <c r="N211" s="68"/>
      <c r="O211" s="68"/>
      <c r="P211" s="68"/>
      <c r="Q211" s="68"/>
    </row>
    <row r="212" spans="1:17">
      <c r="A212" s="207"/>
      <c r="B212" s="68"/>
      <c r="C212" s="68"/>
      <c r="D212" s="68"/>
      <c r="E212" s="68"/>
      <c r="F212" s="68"/>
      <c r="G212" s="68"/>
      <c r="H212" s="68"/>
      <c r="I212" s="68"/>
      <c r="J212" s="68"/>
      <c r="K212" s="68"/>
      <c r="L212" s="68"/>
      <c r="M212" s="68"/>
      <c r="N212" s="68"/>
      <c r="O212" s="68"/>
      <c r="P212" s="68"/>
      <c r="Q212" s="68"/>
    </row>
    <row r="213" spans="1:17">
      <c r="A213" s="207"/>
      <c r="B213" s="68"/>
      <c r="C213" s="68"/>
      <c r="D213" s="68"/>
      <c r="E213" s="68"/>
      <c r="F213" s="68"/>
      <c r="G213" s="68"/>
      <c r="H213" s="68"/>
      <c r="I213" s="68"/>
      <c r="J213" s="68"/>
      <c r="K213" s="68"/>
      <c r="L213" s="68"/>
      <c r="M213" s="68"/>
      <c r="N213" s="68"/>
      <c r="O213" s="68"/>
      <c r="P213" s="68"/>
      <c r="Q213" s="68"/>
    </row>
    <row r="214" spans="1:17">
      <c r="A214" s="207"/>
      <c r="B214" s="68"/>
      <c r="C214" s="68"/>
      <c r="D214" s="68"/>
      <c r="E214" s="68"/>
      <c r="F214" s="68"/>
      <c r="G214" s="68"/>
      <c r="H214" s="68"/>
      <c r="I214" s="68"/>
      <c r="J214" s="68"/>
      <c r="K214" s="68"/>
      <c r="L214" s="68"/>
      <c r="M214" s="68"/>
      <c r="N214" s="68"/>
      <c r="O214" s="68"/>
      <c r="P214" s="68"/>
      <c r="Q214" s="68"/>
    </row>
    <row r="215" spans="1:17">
      <c r="A215" s="207"/>
      <c r="B215" s="68"/>
      <c r="C215" s="68"/>
      <c r="D215" s="68"/>
      <c r="E215" s="68"/>
      <c r="F215" s="68"/>
      <c r="G215" s="68"/>
      <c r="H215" s="68"/>
      <c r="I215" s="68"/>
      <c r="J215" s="68"/>
      <c r="K215" s="68"/>
      <c r="L215" s="68"/>
      <c r="M215" s="68"/>
      <c r="N215" s="68"/>
      <c r="O215" s="68"/>
      <c r="P215" s="68"/>
      <c r="Q215" s="68"/>
    </row>
    <row r="216" spans="1:17">
      <c r="A216" s="207"/>
      <c r="B216" s="68"/>
      <c r="C216" s="68"/>
      <c r="D216" s="68"/>
      <c r="E216" s="68"/>
      <c r="F216" s="68"/>
      <c r="G216" s="68"/>
      <c r="H216" s="68"/>
      <c r="I216" s="68"/>
      <c r="J216" s="68"/>
      <c r="K216" s="68"/>
      <c r="L216" s="68"/>
      <c r="M216" s="68"/>
      <c r="N216" s="68"/>
      <c r="O216" s="68"/>
      <c r="P216" s="68"/>
      <c r="Q216" s="68"/>
    </row>
    <row r="217" spans="1:17">
      <c r="A217" s="207"/>
      <c r="B217" s="68"/>
      <c r="C217" s="68"/>
      <c r="D217" s="68"/>
      <c r="E217" s="68"/>
      <c r="F217" s="68"/>
      <c r="G217" s="68"/>
      <c r="H217" s="68"/>
      <c r="I217" s="68"/>
      <c r="J217" s="68"/>
      <c r="K217" s="68"/>
      <c r="L217" s="68"/>
      <c r="M217" s="68"/>
      <c r="N217" s="68"/>
      <c r="O217" s="68"/>
      <c r="P217" s="68"/>
      <c r="Q217" s="68"/>
    </row>
    <row r="218" spans="1:17">
      <c r="A218" s="207"/>
      <c r="B218" s="68"/>
      <c r="C218" s="68"/>
      <c r="D218" s="68"/>
      <c r="E218" s="68"/>
      <c r="F218" s="68"/>
      <c r="G218" s="68"/>
      <c r="H218" s="68"/>
      <c r="I218" s="68"/>
      <c r="J218" s="68"/>
      <c r="K218" s="68"/>
      <c r="L218" s="68"/>
      <c r="M218" s="68"/>
      <c r="N218" s="68"/>
      <c r="O218" s="68"/>
      <c r="P218" s="68"/>
      <c r="Q218" s="68"/>
    </row>
    <row r="219" spans="1:17">
      <c r="A219" s="207"/>
      <c r="B219" s="68"/>
      <c r="C219" s="68"/>
      <c r="D219" s="68"/>
      <c r="E219" s="68"/>
      <c r="F219" s="68"/>
      <c r="G219" s="68"/>
      <c r="H219" s="68"/>
      <c r="I219" s="68"/>
      <c r="J219" s="68"/>
      <c r="K219" s="68"/>
      <c r="L219" s="68"/>
      <c r="M219" s="68"/>
      <c r="N219" s="68"/>
      <c r="O219" s="68"/>
      <c r="P219" s="68"/>
      <c r="Q219" s="68"/>
    </row>
    <row r="220" spans="1:17">
      <c r="A220" s="207"/>
      <c r="B220" s="68"/>
      <c r="C220" s="68"/>
      <c r="D220" s="68"/>
      <c r="E220" s="68"/>
      <c r="F220" s="68"/>
      <c r="G220" s="68"/>
      <c r="H220" s="68"/>
      <c r="I220" s="68"/>
      <c r="J220" s="68"/>
      <c r="K220" s="68"/>
      <c r="L220" s="68"/>
      <c r="M220" s="68"/>
      <c r="N220" s="68"/>
      <c r="O220" s="68"/>
      <c r="P220" s="68"/>
      <c r="Q220" s="68"/>
    </row>
    <row r="221" spans="1:17">
      <c r="A221" s="207"/>
      <c r="B221" s="68"/>
      <c r="C221" s="68"/>
      <c r="D221" s="68"/>
      <c r="E221" s="68"/>
      <c r="F221" s="68"/>
      <c r="G221" s="68"/>
      <c r="H221" s="68"/>
      <c r="I221" s="68"/>
      <c r="J221" s="68"/>
      <c r="K221" s="68"/>
      <c r="L221" s="68"/>
      <c r="M221" s="68"/>
      <c r="N221" s="68"/>
      <c r="O221" s="68"/>
      <c r="P221" s="68"/>
      <c r="Q221" s="68"/>
    </row>
    <row r="222" spans="1:17">
      <c r="A222" s="207"/>
      <c r="B222" s="68"/>
      <c r="C222" s="68"/>
      <c r="D222" s="68"/>
      <c r="E222" s="68"/>
      <c r="F222" s="68"/>
      <c r="G222" s="68"/>
      <c r="H222" s="68"/>
      <c r="I222" s="68"/>
      <c r="J222" s="68"/>
      <c r="K222" s="68"/>
      <c r="L222" s="68"/>
      <c r="M222" s="68"/>
      <c r="N222" s="68"/>
      <c r="O222" s="68"/>
      <c r="P222" s="68"/>
      <c r="Q222" s="68"/>
    </row>
    <row r="223" spans="1:17">
      <c r="A223" s="207"/>
      <c r="B223" s="68"/>
      <c r="C223" s="68"/>
      <c r="D223" s="68"/>
      <c r="E223" s="68"/>
      <c r="F223" s="68"/>
      <c r="G223" s="68"/>
      <c r="H223" s="68"/>
      <c r="I223" s="68"/>
      <c r="J223" s="68"/>
      <c r="K223" s="68"/>
      <c r="L223" s="68"/>
      <c r="M223" s="68"/>
      <c r="N223" s="68"/>
      <c r="O223" s="68"/>
      <c r="P223" s="68"/>
      <c r="Q223" s="68"/>
    </row>
    <row r="224" spans="1:17">
      <c r="A224" s="207"/>
      <c r="B224" s="68"/>
      <c r="C224" s="68"/>
      <c r="D224" s="68"/>
      <c r="E224" s="68"/>
      <c r="F224" s="68"/>
      <c r="G224" s="68"/>
      <c r="H224" s="68"/>
      <c r="I224" s="68"/>
      <c r="J224" s="68"/>
      <c r="K224" s="68"/>
      <c r="L224" s="68"/>
      <c r="M224" s="68"/>
      <c r="N224" s="68"/>
      <c r="O224" s="68"/>
      <c r="P224" s="68"/>
      <c r="Q224" s="68"/>
    </row>
    <row r="225" spans="1:17">
      <c r="A225" s="207"/>
      <c r="B225" s="68"/>
      <c r="C225" s="68"/>
      <c r="D225" s="68"/>
      <c r="E225" s="68"/>
      <c r="F225" s="68"/>
      <c r="G225" s="68"/>
      <c r="H225" s="68"/>
      <c r="I225" s="68"/>
      <c r="J225" s="68"/>
      <c r="K225" s="68"/>
      <c r="L225" s="68"/>
      <c r="M225" s="68"/>
      <c r="N225" s="68"/>
      <c r="O225" s="68"/>
      <c r="P225" s="68"/>
      <c r="Q225" s="68"/>
    </row>
    <row r="226" spans="1:17">
      <c r="A226" s="207"/>
      <c r="B226" s="68"/>
      <c r="C226" s="68"/>
      <c r="D226" s="68"/>
      <c r="E226" s="68"/>
      <c r="F226" s="68"/>
      <c r="G226" s="68"/>
      <c r="H226" s="68"/>
      <c r="I226" s="68"/>
      <c r="J226" s="68"/>
      <c r="K226" s="68"/>
      <c r="L226" s="68"/>
      <c r="M226" s="68"/>
      <c r="N226" s="68"/>
      <c r="O226" s="68"/>
      <c r="P226" s="68"/>
      <c r="Q226" s="68"/>
    </row>
    <row r="227" spans="1:17">
      <c r="A227" s="207"/>
      <c r="B227" s="68"/>
      <c r="C227" s="68"/>
      <c r="D227" s="68"/>
      <c r="E227" s="68"/>
      <c r="F227" s="68"/>
      <c r="G227" s="68"/>
      <c r="H227" s="68"/>
      <c r="I227" s="68"/>
      <c r="J227" s="68"/>
      <c r="K227" s="68"/>
      <c r="L227" s="68"/>
      <c r="M227" s="68"/>
      <c r="N227" s="68"/>
      <c r="O227" s="68"/>
      <c r="P227" s="68"/>
      <c r="Q227" s="68"/>
    </row>
    <row r="228" spans="1:17">
      <c r="A228" s="207"/>
      <c r="B228" s="68"/>
      <c r="C228" s="68"/>
      <c r="D228" s="68"/>
      <c r="E228" s="68"/>
      <c r="F228" s="68"/>
      <c r="G228" s="68"/>
      <c r="H228" s="68"/>
      <c r="I228" s="68"/>
      <c r="J228" s="68"/>
      <c r="K228" s="68"/>
      <c r="L228" s="68"/>
      <c r="M228" s="68"/>
      <c r="N228" s="68"/>
      <c r="O228" s="68"/>
      <c r="P228" s="68"/>
      <c r="Q228" s="68"/>
    </row>
    <row r="229" spans="1:17">
      <c r="A229" s="207"/>
      <c r="B229" s="68"/>
      <c r="C229" s="68"/>
      <c r="D229" s="68"/>
      <c r="E229" s="68"/>
      <c r="F229" s="68"/>
      <c r="G229" s="68"/>
      <c r="H229" s="68"/>
      <c r="I229" s="68"/>
      <c r="J229" s="68"/>
      <c r="K229" s="68"/>
      <c r="L229" s="68"/>
      <c r="M229" s="68"/>
      <c r="N229" s="68"/>
      <c r="O229" s="68"/>
      <c r="P229" s="68"/>
      <c r="Q229" s="68"/>
    </row>
    <row r="230" spans="1:17">
      <c r="A230" s="207"/>
      <c r="B230" s="68"/>
      <c r="C230" s="68"/>
      <c r="D230" s="68"/>
      <c r="E230" s="68"/>
      <c r="F230" s="68"/>
      <c r="G230" s="68"/>
      <c r="H230" s="68"/>
      <c r="I230" s="68"/>
      <c r="J230" s="68"/>
      <c r="K230" s="68"/>
      <c r="L230" s="68"/>
      <c r="M230" s="68"/>
      <c r="N230" s="68"/>
      <c r="O230" s="68"/>
      <c r="P230" s="68"/>
      <c r="Q230" s="68"/>
    </row>
    <row r="231" spans="1:17">
      <c r="A231" s="207"/>
      <c r="B231" s="68"/>
      <c r="C231" s="68"/>
      <c r="D231" s="68"/>
      <c r="E231" s="68"/>
      <c r="F231" s="68"/>
      <c r="G231" s="68"/>
      <c r="H231" s="68"/>
      <c r="I231" s="68"/>
      <c r="J231" s="68"/>
      <c r="K231" s="68"/>
      <c r="L231" s="68"/>
      <c r="M231" s="68"/>
      <c r="N231" s="68"/>
      <c r="O231" s="68"/>
      <c r="P231" s="68"/>
      <c r="Q231" s="68"/>
    </row>
    <row r="232" spans="1:17">
      <c r="A232" s="207"/>
      <c r="B232" s="68"/>
      <c r="C232" s="68"/>
      <c r="D232" s="68"/>
      <c r="E232" s="68"/>
      <c r="F232" s="68"/>
      <c r="G232" s="68"/>
      <c r="H232" s="68"/>
      <c r="I232" s="68"/>
      <c r="J232" s="68"/>
      <c r="K232" s="68"/>
      <c r="L232" s="68"/>
      <c r="M232" s="68"/>
      <c r="N232" s="68"/>
      <c r="O232" s="68"/>
      <c r="P232" s="68"/>
      <c r="Q232" s="68"/>
    </row>
    <row r="233" spans="1:17">
      <c r="A233" s="207"/>
      <c r="B233" s="68"/>
      <c r="C233" s="68"/>
      <c r="D233" s="68"/>
      <c r="E233" s="68"/>
      <c r="F233" s="68"/>
      <c r="G233" s="68"/>
      <c r="H233" s="68"/>
      <c r="I233" s="68"/>
      <c r="J233" s="68"/>
      <c r="K233" s="68"/>
      <c r="L233" s="68"/>
      <c r="M233" s="68"/>
      <c r="N233" s="68"/>
      <c r="O233" s="68"/>
      <c r="P233" s="68"/>
      <c r="Q233" s="68"/>
    </row>
    <row r="234" spans="1:17">
      <c r="A234" s="207"/>
      <c r="B234" s="68"/>
      <c r="C234" s="68"/>
      <c r="D234" s="68"/>
      <c r="E234" s="68"/>
      <c r="F234" s="68"/>
      <c r="G234" s="68"/>
      <c r="H234" s="68"/>
      <c r="I234" s="68"/>
      <c r="J234" s="68"/>
      <c r="K234" s="68"/>
      <c r="L234" s="68"/>
      <c r="M234" s="68"/>
      <c r="N234" s="68"/>
      <c r="O234" s="68"/>
      <c r="P234" s="68"/>
      <c r="Q234" s="68"/>
    </row>
    <row r="235" spans="1:17">
      <c r="A235" s="207"/>
      <c r="B235" s="68"/>
      <c r="C235" s="68"/>
      <c r="D235" s="68"/>
      <c r="E235" s="68"/>
      <c r="F235" s="68"/>
      <c r="G235" s="68"/>
      <c r="H235" s="68"/>
      <c r="I235" s="68"/>
      <c r="J235" s="68"/>
      <c r="K235" s="68"/>
      <c r="L235" s="68"/>
      <c r="M235" s="68"/>
      <c r="N235" s="68"/>
      <c r="O235" s="68"/>
      <c r="P235" s="68"/>
      <c r="Q235" s="68"/>
    </row>
    <row r="236" spans="1:17">
      <c r="A236" s="207"/>
      <c r="B236" s="68"/>
      <c r="C236" s="68"/>
      <c r="D236" s="68"/>
      <c r="E236" s="68"/>
      <c r="F236" s="68"/>
      <c r="G236" s="68"/>
      <c r="H236" s="68"/>
      <c r="I236" s="68"/>
      <c r="J236" s="68"/>
      <c r="K236" s="68"/>
      <c r="L236" s="68"/>
      <c r="M236" s="68"/>
      <c r="N236" s="68"/>
      <c r="O236" s="68"/>
      <c r="P236" s="68"/>
      <c r="Q236" s="68"/>
    </row>
    <row r="237" spans="1:17">
      <c r="A237" s="207"/>
      <c r="B237" s="68"/>
      <c r="C237" s="68"/>
      <c r="D237" s="68"/>
      <c r="E237" s="68"/>
      <c r="F237" s="68"/>
      <c r="G237" s="68"/>
      <c r="H237" s="68"/>
      <c r="I237" s="68"/>
      <c r="J237" s="68"/>
      <c r="K237" s="68"/>
      <c r="L237" s="68"/>
      <c r="M237" s="68"/>
      <c r="N237" s="68"/>
      <c r="O237" s="68"/>
      <c r="P237" s="68"/>
      <c r="Q237" s="68"/>
    </row>
    <row r="238" spans="1:17">
      <c r="A238" s="207"/>
      <c r="B238" s="68"/>
      <c r="C238" s="68"/>
      <c r="D238" s="68"/>
      <c r="E238" s="68"/>
      <c r="F238" s="68"/>
      <c r="G238" s="68"/>
      <c r="H238" s="68"/>
      <c r="I238" s="68"/>
      <c r="J238" s="68"/>
      <c r="K238" s="68"/>
      <c r="L238" s="68"/>
      <c r="M238" s="68"/>
      <c r="N238" s="68"/>
      <c r="O238" s="68"/>
      <c r="P238" s="68"/>
      <c r="Q238" s="68"/>
    </row>
    <row r="239" spans="1:17">
      <c r="A239" s="207"/>
      <c r="B239" s="68"/>
      <c r="C239" s="68"/>
      <c r="D239" s="68"/>
      <c r="E239" s="68"/>
      <c r="F239" s="68"/>
      <c r="G239" s="68"/>
      <c r="H239" s="68"/>
      <c r="I239" s="68"/>
      <c r="J239" s="68"/>
      <c r="K239" s="68"/>
      <c r="L239" s="68"/>
      <c r="M239" s="68"/>
      <c r="N239" s="68"/>
      <c r="O239" s="68"/>
      <c r="P239" s="68"/>
      <c r="Q239" s="68"/>
    </row>
    <row r="240" spans="1:17">
      <c r="A240" s="207"/>
      <c r="B240" s="68"/>
      <c r="C240" s="68"/>
      <c r="D240" s="68"/>
      <c r="E240" s="68"/>
      <c r="F240" s="68"/>
      <c r="G240" s="68"/>
      <c r="H240" s="68"/>
      <c r="I240" s="68"/>
      <c r="J240" s="68"/>
      <c r="K240" s="68"/>
      <c r="L240" s="68"/>
      <c r="M240" s="68"/>
      <c r="N240" s="68"/>
      <c r="O240" s="68"/>
      <c r="P240" s="68"/>
      <c r="Q240" s="68"/>
    </row>
    <row r="241" spans="1:17">
      <c r="A241" s="207"/>
      <c r="B241" s="68"/>
      <c r="C241" s="68"/>
      <c r="D241" s="68"/>
      <c r="E241" s="68"/>
      <c r="F241" s="68"/>
      <c r="G241" s="68"/>
      <c r="H241" s="68"/>
      <c r="I241" s="68"/>
      <c r="J241" s="68"/>
      <c r="K241" s="68"/>
      <c r="L241" s="68"/>
      <c r="M241" s="68"/>
      <c r="N241" s="68"/>
      <c r="O241" s="68"/>
      <c r="P241" s="68"/>
      <c r="Q241" s="68"/>
    </row>
    <row r="242" spans="1:17">
      <c r="A242" s="207"/>
      <c r="B242" s="68"/>
      <c r="C242" s="68"/>
      <c r="D242" s="68"/>
      <c r="E242" s="68"/>
      <c r="F242" s="68"/>
      <c r="G242" s="68"/>
      <c r="H242" s="68"/>
      <c r="I242" s="68"/>
      <c r="J242" s="68"/>
      <c r="K242" s="68"/>
      <c r="L242" s="68"/>
      <c r="M242" s="68"/>
      <c r="N242" s="68"/>
      <c r="O242" s="68"/>
      <c r="P242" s="68"/>
      <c r="Q242" s="68"/>
    </row>
    <row r="243" spans="1:17">
      <c r="A243" s="207"/>
      <c r="B243" s="68"/>
      <c r="C243" s="68"/>
      <c r="D243" s="68"/>
      <c r="E243" s="68"/>
      <c r="F243" s="68"/>
      <c r="G243" s="68"/>
      <c r="H243" s="68"/>
      <c r="I243" s="68"/>
      <c r="J243" s="68"/>
      <c r="K243" s="68"/>
      <c r="L243" s="68"/>
      <c r="M243" s="68"/>
      <c r="N243" s="68"/>
      <c r="O243" s="68"/>
      <c r="P243" s="68"/>
      <c r="Q243" s="68"/>
    </row>
    <row r="244" spans="1:17">
      <c r="A244" s="207"/>
      <c r="B244" s="68"/>
      <c r="C244" s="68"/>
      <c r="D244" s="68"/>
      <c r="E244" s="68"/>
      <c r="F244" s="68"/>
      <c r="G244" s="68"/>
      <c r="H244" s="68"/>
      <c r="I244" s="68"/>
      <c r="J244" s="68"/>
      <c r="K244" s="68"/>
      <c r="L244" s="68"/>
      <c r="M244" s="68"/>
      <c r="N244" s="68"/>
      <c r="O244" s="68"/>
      <c r="P244" s="68"/>
      <c r="Q244" s="68"/>
    </row>
    <row r="245" spans="1:17">
      <c r="A245" s="207"/>
      <c r="B245" s="68"/>
      <c r="C245" s="68"/>
      <c r="D245" s="68"/>
      <c r="E245" s="68"/>
      <c r="F245" s="68"/>
      <c r="G245" s="68"/>
      <c r="H245" s="68"/>
      <c r="I245" s="68"/>
      <c r="J245" s="68"/>
      <c r="K245" s="68"/>
      <c r="L245" s="68"/>
      <c r="M245" s="68"/>
      <c r="N245" s="68"/>
      <c r="O245" s="68"/>
      <c r="P245" s="68"/>
      <c r="Q245" s="68"/>
    </row>
    <row r="246" spans="1:17">
      <c r="A246" s="207"/>
      <c r="B246" s="68"/>
      <c r="C246" s="68"/>
      <c r="D246" s="68"/>
      <c r="E246" s="68"/>
      <c r="F246" s="68"/>
      <c r="G246" s="68"/>
      <c r="H246" s="68"/>
      <c r="I246" s="68"/>
      <c r="J246" s="68"/>
      <c r="K246" s="68"/>
      <c r="L246" s="68"/>
      <c r="M246" s="68"/>
      <c r="N246" s="68"/>
      <c r="O246" s="68"/>
      <c r="P246" s="68"/>
      <c r="Q246" s="68"/>
    </row>
    <row r="247" spans="1:17">
      <c r="A247" s="207"/>
      <c r="B247" s="73"/>
      <c r="C247" s="73"/>
      <c r="D247" s="73"/>
      <c r="E247" s="73"/>
      <c r="F247" s="73"/>
      <c r="G247" s="73"/>
      <c r="H247" s="73"/>
      <c r="I247" s="73"/>
      <c r="J247" s="73"/>
      <c r="K247" s="73"/>
      <c r="L247" s="73"/>
      <c r="M247" s="73"/>
      <c r="N247" s="73"/>
      <c r="O247" s="73"/>
      <c r="P247" s="73"/>
      <c r="Q247" s="73"/>
    </row>
    <row r="248" spans="1:17">
      <c r="A248" s="207"/>
      <c r="B248" s="73"/>
      <c r="C248" s="73"/>
      <c r="D248" s="73"/>
      <c r="E248" s="73"/>
      <c r="F248" s="73"/>
      <c r="G248" s="73"/>
      <c r="H248" s="73"/>
      <c r="I248" s="73"/>
      <c r="J248" s="73"/>
      <c r="K248" s="73"/>
      <c r="L248" s="73"/>
      <c r="M248" s="73"/>
      <c r="N248" s="73"/>
      <c r="O248" s="73"/>
      <c r="P248" s="73"/>
      <c r="Q248" s="73"/>
    </row>
  </sheetData>
  <customSheetViews>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1"/>
    </customSheetView>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2"/>
    </customSheetView>
    <customSheetView guid="{2D94A871-EE3A-476B-9EB3-7E292F91BDEE}" scale="120" showPageBreaks="1" fitToPage="1" printArea="1">
      <pane xSplit="2" ySplit="4" topLeftCell="C23" activePane="bottomRight" state="frozen"/>
      <selection pane="bottomRight" activeCell="N11" sqref="N11"/>
      <pageMargins left="0.7" right="0.7" top="0.75" bottom="0.75" header="0.3" footer="0.3"/>
      <pageSetup paperSize="9" scale="78" orientation="landscape" r:id="rId3"/>
    </customSheetView>
  </customSheetViews>
  <mergeCells count="10">
    <mergeCell ref="A38:J38"/>
    <mergeCell ref="A40:L40"/>
    <mergeCell ref="A41:L41"/>
    <mergeCell ref="A39:L39"/>
    <mergeCell ref="A1:K1"/>
    <mergeCell ref="A2:K2"/>
    <mergeCell ref="A3:K3"/>
    <mergeCell ref="A6:A20"/>
    <mergeCell ref="A21:A35"/>
    <mergeCell ref="A4:B4"/>
  </mergeCells>
  <pageMargins left="0.7" right="0.7" top="0.75" bottom="0.75" header="0.3" footer="0.3"/>
  <pageSetup paperSize="9" scale="78"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Leah Burnett</cp:lastModifiedBy>
  <cp:lastPrinted>2019-05-17T18:21:09Z</cp:lastPrinted>
  <dcterms:created xsi:type="dcterms:W3CDTF">2014-06-09T17:16:03Z</dcterms:created>
  <dcterms:modified xsi:type="dcterms:W3CDTF">2022-04-22T18:20:02Z</dcterms:modified>
</cp:coreProperties>
</file>